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ЦО 2013" sheetId="3" r:id="rId1"/>
    <sheet name="ХЭК 2013" sheetId="6" r:id="rId2"/>
  </sheets>
  <definedNames>
    <definedName name="_xlnm.Print_Area" localSheetId="0">'ЦО 2013'!$A$1:$F$34</definedName>
  </definedNames>
  <calcPr calcId="145621"/>
</workbook>
</file>

<file path=xl/calcChain.xml><?xml version="1.0" encoding="utf-8"?>
<calcChain xmlns="http://schemas.openxmlformats.org/spreadsheetml/2006/main">
  <c r="F20" i="6" l="1"/>
  <c r="F24" i="6"/>
  <c r="F18" i="6"/>
  <c r="F8" i="6"/>
  <c r="F20" i="3"/>
  <c r="F28" i="3"/>
  <c r="F18" i="3"/>
  <c r="F11" i="3"/>
  <c r="F8" i="3"/>
  <c r="F19" i="6" l="1"/>
  <c r="F16" i="6" s="1"/>
  <c r="F7" i="6"/>
  <c r="L28" i="3"/>
  <c r="F9" i="3"/>
  <c r="F26" i="6"/>
  <c r="E26" i="6"/>
  <c r="D26" i="6"/>
  <c r="C26" i="6"/>
  <c r="F22" i="6"/>
  <c r="E22" i="6"/>
  <c r="D22" i="6"/>
  <c r="C22" i="6"/>
  <c r="E16" i="6"/>
  <c r="D16" i="6"/>
  <c r="C16" i="6"/>
  <c r="F9" i="6"/>
  <c r="E9" i="6"/>
  <c r="E7" i="6" s="1"/>
  <c r="D9" i="6"/>
  <c r="C9" i="6"/>
  <c r="C8" i="6"/>
  <c r="J7" i="6"/>
  <c r="D7" i="6"/>
  <c r="C7" i="6"/>
  <c r="I34" i="3"/>
  <c r="E26" i="3"/>
  <c r="D26" i="3"/>
  <c r="C26" i="3"/>
  <c r="F22" i="3"/>
  <c r="E22" i="3"/>
  <c r="D22" i="3"/>
  <c r="C22" i="3"/>
  <c r="F19" i="3"/>
  <c r="D16" i="3"/>
  <c r="C16" i="3"/>
  <c r="D9" i="3"/>
  <c r="C9" i="3"/>
  <c r="C7" i="3" s="1"/>
  <c r="J8" i="3"/>
  <c r="L11" i="3" s="1"/>
  <c r="E7" i="3"/>
  <c r="D7" i="3"/>
  <c r="C32" i="3" l="1"/>
  <c r="D32" i="3"/>
  <c r="F7" i="3"/>
  <c r="E32" i="6"/>
  <c r="D32" i="6"/>
  <c r="C32" i="6"/>
  <c r="F16" i="3"/>
  <c r="F32" i="6"/>
  <c r="E16" i="3"/>
  <c r="E32" i="3" s="1"/>
  <c r="H34" i="3" s="1"/>
  <c r="F26" i="3"/>
  <c r="L8" i="3"/>
  <c r="L18" i="3"/>
  <c r="F32" i="3" l="1"/>
</calcChain>
</file>

<file path=xl/sharedStrings.xml><?xml version="1.0" encoding="utf-8"?>
<sst xmlns="http://schemas.openxmlformats.org/spreadsheetml/2006/main" count="102" uniqueCount="46">
  <si>
    <t>Приложение 4.1. Кадровый состав образовательных учреждений       ЦО</t>
  </si>
  <si>
    <t>Наименование показателя</t>
  </si>
  <si>
    <t>№ строки</t>
  </si>
  <si>
    <t>Значение показателя</t>
  </si>
  <si>
    <t>Количество штатных должностей (ставок), ед.</t>
  </si>
  <si>
    <t>Фактическая численность на конец отчетного периода, чел.</t>
  </si>
  <si>
    <t>Зарплата</t>
  </si>
  <si>
    <t>Фонд оплаты труда за счет всех источников, всего за отчетный период, тыс. руб.</t>
  </si>
  <si>
    <t>Основные должности (работников образования)</t>
  </si>
  <si>
    <t>Всего, в том числе:</t>
  </si>
  <si>
    <t>01</t>
  </si>
  <si>
    <t>Руководители</t>
  </si>
  <si>
    <t>02</t>
  </si>
  <si>
    <t>Специалисты</t>
  </si>
  <si>
    <t>03</t>
  </si>
  <si>
    <t>в том числе:</t>
  </si>
  <si>
    <t>Педагогические работники</t>
  </si>
  <si>
    <t>04</t>
  </si>
  <si>
    <t>Научные сотрудники</t>
  </si>
  <si>
    <t>05</t>
  </si>
  <si>
    <t>Профессорско-преподавательский состав</t>
  </si>
  <si>
    <t>06</t>
  </si>
  <si>
    <t>Прочие специалисты</t>
  </si>
  <si>
    <t>07</t>
  </si>
  <si>
    <t>Общеотраслевые должности</t>
  </si>
  <si>
    <t>08</t>
  </si>
  <si>
    <t>09</t>
  </si>
  <si>
    <t>10</t>
  </si>
  <si>
    <t>Служащие (включая учебно-вспомогательный персонал)</t>
  </si>
  <si>
    <t>11</t>
  </si>
  <si>
    <t>Рабочие</t>
  </si>
  <si>
    <t>12</t>
  </si>
  <si>
    <t>Врачебный и средний медицинский персонал</t>
  </si>
  <si>
    <t>13</t>
  </si>
  <si>
    <t>Врач-специалист</t>
  </si>
  <si>
    <t>14</t>
  </si>
  <si>
    <t>Медицинская сестра (включая старшую)</t>
  </si>
  <si>
    <t>15</t>
  </si>
  <si>
    <t>Должности работников культуры</t>
  </si>
  <si>
    <t>16</t>
  </si>
  <si>
    <t>17</t>
  </si>
  <si>
    <t>18</t>
  </si>
  <si>
    <t>Служащие</t>
  </si>
  <si>
    <t>19</t>
  </si>
  <si>
    <t>Приложение 4.1. Кадровый состав образовательных учреждений       ХЭК</t>
  </si>
  <si>
    <t>Фонд оплаты труда с начислениями  за отчетный период,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</si>
</sst>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ill="1"/>
    <xf numFmtId="0" fontId="1" fillId="0" borderId="0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horizontal="center" vertical="top" wrapText="1"/>
    </xf>
    <xf numFmtId="0" fontId="0" fillId="0" borderId="3" xfId="0" applyFill="1" applyBorder="1"/>
    <xf numFmtId="0" fontId="3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/>
    </xf>
    <xf numFmtId="0" fontId="0" fillId="0" borderId="12" xfId="0" applyFill="1" applyBorder="1"/>
    <xf numFmtId="0" fontId="4" fillId="0" borderId="13" xfId="0" applyFont="1" applyFill="1" applyBorder="1" applyAlignment="1">
      <alignment vertical="top" wrapText="1"/>
    </xf>
    <xf numFmtId="49" fontId="4" fillId="0" borderId="14" xfId="0" applyNumberFormat="1" applyFont="1" applyFill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0" fillId="0" borderId="6" xfId="0" applyFill="1" applyBorder="1" applyAlignment="1"/>
    <xf numFmtId="0" fontId="4" fillId="0" borderId="4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horizontal="left" vertical="top" wrapText="1" indent="1"/>
    </xf>
    <xf numFmtId="0" fontId="4" fillId="0" borderId="7" xfId="0" applyFont="1" applyFill="1" applyBorder="1" applyAlignment="1">
      <alignment horizontal="left" vertical="top" wrapText="1" indent="1"/>
    </xf>
    <xf numFmtId="49" fontId="4" fillId="0" borderId="8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0" fillId="0" borderId="9" xfId="0" applyFill="1" applyBorder="1" applyAlignment="1"/>
    <xf numFmtId="0" fontId="0" fillId="0" borderId="12" xfId="0" applyFill="1" applyBorder="1" applyAlignment="1"/>
    <xf numFmtId="0" fontId="4" fillId="0" borderId="7" xfId="0" applyFont="1" applyFill="1" applyBorder="1" applyAlignment="1">
      <alignment horizontal="left" wrapText="1"/>
    </xf>
    <xf numFmtId="0" fontId="4" fillId="0" borderId="13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vertical="top" wrapText="1"/>
    </xf>
    <xf numFmtId="0" fontId="4" fillId="0" borderId="16" xfId="0" applyFont="1" applyFill="1" applyBorder="1" applyAlignment="1">
      <alignment horizontal="left" wrapText="1"/>
    </xf>
    <xf numFmtId="49" fontId="4" fillId="0" borderId="17" xfId="0" applyNumberFormat="1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top" wrapText="1"/>
    </xf>
    <xf numFmtId="0" fontId="0" fillId="0" borderId="18" xfId="0" applyFill="1" applyBorder="1" applyAlignment="1"/>
    <xf numFmtId="0" fontId="0" fillId="0" borderId="0" xfId="0" applyFill="1" applyAlignment="1"/>
    <xf numFmtId="164" fontId="4" fillId="0" borderId="5" xfId="0" applyNumberFormat="1" applyFont="1" applyFill="1" applyBorder="1" applyAlignment="1">
      <alignment horizontal="center" vertical="top" wrapText="1"/>
    </xf>
    <xf numFmtId="164" fontId="4" fillId="0" borderId="14" xfId="0" applyNumberFormat="1" applyFont="1" applyFill="1" applyBorder="1" applyAlignment="1">
      <alignment horizontal="center" vertical="top" wrapText="1"/>
    </xf>
    <xf numFmtId="164" fontId="4" fillId="0" borderId="15" xfId="0" applyNumberFormat="1" applyFont="1" applyFill="1" applyBorder="1" applyAlignment="1">
      <alignment vertical="top" wrapText="1"/>
    </xf>
    <xf numFmtId="0" fontId="0" fillId="0" borderId="18" xfId="0" applyFill="1" applyBorder="1"/>
    <xf numFmtId="0" fontId="3" fillId="0" borderId="5" xfId="0" applyFont="1" applyFill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opLeftCell="A10" zoomScaleNormal="100" workbookViewId="0">
      <selection activeCell="H19" sqref="H19"/>
    </sheetView>
  </sheetViews>
  <sheetFormatPr defaultRowHeight="15" x14ac:dyDescent="0.25"/>
  <cols>
    <col min="1" max="1" width="42.140625" style="1" customWidth="1"/>
    <col min="2" max="2" width="9.140625" style="1"/>
    <col min="3" max="4" width="18" style="1" customWidth="1"/>
    <col min="5" max="5" width="18.85546875" style="1" customWidth="1"/>
    <col min="6" max="6" width="16.140625" style="1" customWidth="1"/>
    <col min="7" max="256" width="9.140625" style="1"/>
    <col min="257" max="257" width="42.140625" style="1" customWidth="1"/>
    <col min="258" max="258" width="9.140625" style="1"/>
    <col min="259" max="260" width="18" style="1" customWidth="1"/>
    <col min="261" max="261" width="0" style="1" hidden="1" customWidth="1"/>
    <col min="262" max="262" width="16.140625" style="1" customWidth="1"/>
    <col min="263" max="512" width="9.140625" style="1"/>
    <col min="513" max="513" width="42.140625" style="1" customWidth="1"/>
    <col min="514" max="514" width="9.140625" style="1"/>
    <col min="515" max="516" width="18" style="1" customWidth="1"/>
    <col min="517" max="517" width="0" style="1" hidden="1" customWidth="1"/>
    <col min="518" max="518" width="16.140625" style="1" customWidth="1"/>
    <col min="519" max="768" width="9.140625" style="1"/>
    <col min="769" max="769" width="42.140625" style="1" customWidth="1"/>
    <col min="770" max="770" width="9.140625" style="1"/>
    <col min="771" max="772" width="18" style="1" customWidth="1"/>
    <col min="773" max="773" width="0" style="1" hidden="1" customWidth="1"/>
    <col min="774" max="774" width="16.140625" style="1" customWidth="1"/>
    <col min="775" max="1024" width="9.140625" style="1"/>
    <col min="1025" max="1025" width="42.140625" style="1" customWidth="1"/>
    <col min="1026" max="1026" width="9.140625" style="1"/>
    <col min="1027" max="1028" width="18" style="1" customWidth="1"/>
    <col min="1029" max="1029" width="0" style="1" hidden="1" customWidth="1"/>
    <col min="1030" max="1030" width="16.140625" style="1" customWidth="1"/>
    <col min="1031" max="1280" width="9.140625" style="1"/>
    <col min="1281" max="1281" width="42.140625" style="1" customWidth="1"/>
    <col min="1282" max="1282" width="9.140625" style="1"/>
    <col min="1283" max="1284" width="18" style="1" customWidth="1"/>
    <col min="1285" max="1285" width="0" style="1" hidden="1" customWidth="1"/>
    <col min="1286" max="1286" width="16.140625" style="1" customWidth="1"/>
    <col min="1287" max="1536" width="9.140625" style="1"/>
    <col min="1537" max="1537" width="42.140625" style="1" customWidth="1"/>
    <col min="1538" max="1538" width="9.140625" style="1"/>
    <col min="1539" max="1540" width="18" style="1" customWidth="1"/>
    <col min="1541" max="1541" width="0" style="1" hidden="1" customWidth="1"/>
    <col min="1542" max="1542" width="16.140625" style="1" customWidth="1"/>
    <col min="1543" max="1792" width="9.140625" style="1"/>
    <col min="1793" max="1793" width="42.140625" style="1" customWidth="1"/>
    <col min="1794" max="1794" width="9.140625" style="1"/>
    <col min="1795" max="1796" width="18" style="1" customWidth="1"/>
    <col min="1797" max="1797" width="0" style="1" hidden="1" customWidth="1"/>
    <col min="1798" max="1798" width="16.140625" style="1" customWidth="1"/>
    <col min="1799" max="2048" width="9.140625" style="1"/>
    <col min="2049" max="2049" width="42.140625" style="1" customWidth="1"/>
    <col min="2050" max="2050" width="9.140625" style="1"/>
    <col min="2051" max="2052" width="18" style="1" customWidth="1"/>
    <col min="2053" max="2053" width="0" style="1" hidden="1" customWidth="1"/>
    <col min="2054" max="2054" width="16.140625" style="1" customWidth="1"/>
    <col min="2055" max="2304" width="9.140625" style="1"/>
    <col min="2305" max="2305" width="42.140625" style="1" customWidth="1"/>
    <col min="2306" max="2306" width="9.140625" style="1"/>
    <col min="2307" max="2308" width="18" style="1" customWidth="1"/>
    <col min="2309" max="2309" width="0" style="1" hidden="1" customWidth="1"/>
    <col min="2310" max="2310" width="16.140625" style="1" customWidth="1"/>
    <col min="2311" max="2560" width="9.140625" style="1"/>
    <col min="2561" max="2561" width="42.140625" style="1" customWidth="1"/>
    <col min="2562" max="2562" width="9.140625" style="1"/>
    <col min="2563" max="2564" width="18" style="1" customWidth="1"/>
    <col min="2565" max="2565" width="0" style="1" hidden="1" customWidth="1"/>
    <col min="2566" max="2566" width="16.140625" style="1" customWidth="1"/>
    <col min="2567" max="2816" width="9.140625" style="1"/>
    <col min="2817" max="2817" width="42.140625" style="1" customWidth="1"/>
    <col min="2818" max="2818" width="9.140625" style="1"/>
    <col min="2819" max="2820" width="18" style="1" customWidth="1"/>
    <col min="2821" max="2821" width="0" style="1" hidden="1" customWidth="1"/>
    <col min="2822" max="2822" width="16.140625" style="1" customWidth="1"/>
    <col min="2823" max="3072" width="9.140625" style="1"/>
    <col min="3073" max="3073" width="42.140625" style="1" customWidth="1"/>
    <col min="3074" max="3074" width="9.140625" style="1"/>
    <col min="3075" max="3076" width="18" style="1" customWidth="1"/>
    <col min="3077" max="3077" width="0" style="1" hidden="1" customWidth="1"/>
    <col min="3078" max="3078" width="16.140625" style="1" customWidth="1"/>
    <col min="3079" max="3328" width="9.140625" style="1"/>
    <col min="3329" max="3329" width="42.140625" style="1" customWidth="1"/>
    <col min="3330" max="3330" width="9.140625" style="1"/>
    <col min="3331" max="3332" width="18" style="1" customWidth="1"/>
    <col min="3333" max="3333" width="0" style="1" hidden="1" customWidth="1"/>
    <col min="3334" max="3334" width="16.140625" style="1" customWidth="1"/>
    <col min="3335" max="3584" width="9.140625" style="1"/>
    <col min="3585" max="3585" width="42.140625" style="1" customWidth="1"/>
    <col min="3586" max="3586" width="9.140625" style="1"/>
    <col min="3587" max="3588" width="18" style="1" customWidth="1"/>
    <col min="3589" max="3589" width="0" style="1" hidden="1" customWidth="1"/>
    <col min="3590" max="3590" width="16.140625" style="1" customWidth="1"/>
    <col min="3591" max="3840" width="9.140625" style="1"/>
    <col min="3841" max="3841" width="42.140625" style="1" customWidth="1"/>
    <col min="3842" max="3842" width="9.140625" style="1"/>
    <col min="3843" max="3844" width="18" style="1" customWidth="1"/>
    <col min="3845" max="3845" width="0" style="1" hidden="1" customWidth="1"/>
    <col min="3846" max="3846" width="16.140625" style="1" customWidth="1"/>
    <col min="3847" max="4096" width="9.140625" style="1"/>
    <col min="4097" max="4097" width="42.140625" style="1" customWidth="1"/>
    <col min="4098" max="4098" width="9.140625" style="1"/>
    <col min="4099" max="4100" width="18" style="1" customWidth="1"/>
    <col min="4101" max="4101" width="0" style="1" hidden="1" customWidth="1"/>
    <col min="4102" max="4102" width="16.140625" style="1" customWidth="1"/>
    <col min="4103" max="4352" width="9.140625" style="1"/>
    <col min="4353" max="4353" width="42.140625" style="1" customWidth="1"/>
    <col min="4354" max="4354" width="9.140625" style="1"/>
    <col min="4355" max="4356" width="18" style="1" customWidth="1"/>
    <col min="4357" max="4357" width="0" style="1" hidden="1" customWidth="1"/>
    <col min="4358" max="4358" width="16.140625" style="1" customWidth="1"/>
    <col min="4359" max="4608" width="9.140625" style="1"/>
    <col min="4609" max="4609" width="42.140625" style="1" customWidth="1"/>
    <col min="4610" max="4610" width="9.140625" style="1"/>
    <col min="4611" max="4612" width="18" style="1" customWidth="1"/>
    <col min="4613" max="4613" width="0" style="1" hidden="1" customWidth="1"/>
    <col min="4614" max="4614" width="16.140625" style="1" customWidth="1"/>
    <col min="4615" max="4864" width="9.140625" style="1"/>
    <col min="4865" max="4865" width="42.140625" style="1" customWidth="1"/>
    <col min="4866" max="4866" width="9.140625" style="1"/>
    <col min="4867" max="4868" width="18" style="1" customWidth="1"/>
    <col min="4869" max="4869" width="0" style="1" hidden="1" customWidth="1"/>
    <col min="4870" max="4870" width="16.140625" style="1" customWidth="1"/>
    <col min="4871" max="5120" width="9.140625" style="1"/>
    <col min="5121" max="5121" width="42.140625" style="1" customWidth="1"/>
    <col min="5122" max="5122" width="9.140625" style="1"/>
    <col min="5123" max="5124" width="18" style="1" customWidth="1"/>
    <col min="5125" max="5125" width="0" style="1" hidden="1" customWidth="1"/>
    <col min="5126" max="5126" width="16.140625" style="1" customWidth="1"/>
    <col min="5127" max="5376" width="9.140625" style="1"/>
    <col min="5377" max="5377" width="42.140625" style="1" customWidth="1"/>
    <col min="5378" max="5378" width="9.140625" style="1"/>
    <col min="5379" max="5380" width="18" style="1" customWidth="1"/>
    <col min="5381" max="5381" width="0" style="1" hidden="1" customWidth="1"/>
    <col min="5382" max="5382" width="16.140625" style="1" customWidth="1"/>
    <col min="5383" max="5632" width="9.140625" style="1"/>
    <col min="5633" max="5633" width="42.140625" style="1" customWidth="1"/>
    <col min="5634" max="5634" width="9.140625" style="1"/>
    <col min="5635" max="5636" width="18" style="1" customWidth="1"/>
    <col min="5637" max="5637" width="0" style="1" hidden="1" customWidth="1"/>
    <col min="5638" max="5638" width="16.140625" style="1" customWidth="1"/>
    <col min="5639" max="5888" width="9.140625" style="1"/>
    <col min="5889" max="5889" width="42.140625" style="1" customWidth="1"/>
    <col min="5890" max="5890" width="9.140625" style="1"/>
    <col min="5891" max="5892" width="18" style="1" customWidth="1"/>
    <col min="5893" max="5893" width="0" style="1" hidden="1" customWidth="1"/>
    <col min="5894" max="5894" width="16.140625" style="1" customWidth="1"/>
    <col min="5895" max="6144" width="9.140625" style="1"/>
    <col min="6145" max="6145" width="42.140625" style="1" customWidth="1"/>
    <col min="6146" max="6146" width="9.140625" style="1"/>
    <col min="6147" max="6148" width="18" style="1" customWidth="1"/>
    <col min="6149" max="6149" width="0" style="1" hidden="1" customWidth="1"/>
    <col min="6150" max="6150" width="16.140625" style="1" customWidth="1"/>
    <col min="6151" max="6400" width="9.140625" style="1"/>
    <col min="6401" max="6401" width="42.140625" style="1" customWidth="1"/>
    <col min="6402" max="6402" width="9.140625" style="1"/>
    <col min="6403" max="6404" width="18" style="1" customWidth="1"/>
    <col min="6405" max="6405" width="0" style="1" hidden="1" customWidth="1"/>
    <col min="6406" max="6406" width="16.140625" style="1" customWidth="1"/>
    <col min="6407" max="6656" width="9.140625" style="1"/>
    <col min="6657" max="6657" width="42.140625" style="1" customWidth="1"/>
    <col min="6658" max="6658" width="9.140625" style="1"/>
    <col min="6659" max="6660" width="18" style="1" customWidth="1"/>
    <col min="6661" max="6661" width="0" style="1" hidden="1" customWidth="1"/>
    <col min="6662" max="6662" width="16.140625" style="1" customWidth="1"/>
    <col min="6663" max="6912" width="9.140625" style="1"/>
    <col min="6913" max="6913" width="42.140625" style="1" customWidth="1"/>
    <col min="6914" max="6914" width="9.140625" style="1"/>
    <col min="6915" max="6916" width="18" style="1" customWidth="1"/>
    <col min="6917" max="6917" width="0" style="1" hidden="1" customWidth="1"/>
    <col min="6918" max="6918" width="16.140625" style="1" customWidth="1"/>
    <col min="6919" max="7168" width="9.140625" style="1"/>
    <col min="7169" max="7169" width="42.140625" style="1" customWidth="1"/>
    <col min="7170" max="7170" width="9.140625" style="1"/>
    <col min="7171" max="7172" width="18" style="1" customWidth="1"/>
    <col min="7173" max="7173" width="0" style="1" hidden="1" customWidth="1"/>
    <col min="7174" max="7174" width="16.140625" style="1" customWidth="1"/>
    <col min="7175" max="7424" width="9.140625" style="1"/>
    <col min="7425" max="7425" width="42.140625" style="1" customWidth="1"/>
    <col min="7426" max="7426" width="9.140625" style="1"/>
    <col min="7427" max="7428" width="18" style="1" customWidth="1"/>
    <col min="7429" max="7429" width="0" style="1" hidden="1" customWidth="1"/>
    <col min="7430" max="7430" width="16.140625" style="1" customWidth="1"/>
    <col min="7431" max="7680" width="9.140625" style="1"/>
    <col min="7681" max="7681" width="42.140625" style="1" customWidth="1"/>
    <col min="7682" max="7682" width="9.140625" style="1"/>
    <col min="7683" max="7684" width="18" style="1" customWidth="1"/>
    <col min="7685" max="7685" width="0" style="1" hidden="1" customWidth="1"/>
    <col min="7686" max="7686" width="16.140625" style="1" customWidth="1"/>
    <col min="7687" max="7936" width="9.140625" style="1"/>
    <col min="7937" max="7937" width="42.140625" style="1" customWidth="1"/>
    <col min="7938" max="7938" width="9.140625" style="1"/>
    <col min="7939" max="7940" width="18" style="1" customWidth="1"/>
    <col min="7941" max="7941" width="0" style="1" hidden="1" customWidth="1"/>
    <col min="7942" max="7942" width="16.140625" style="1" customWidth="1"/>
    <col min="7943" max="8192" width="9.140625" style="1"/>
    <col min="8193" max="8193" width="42.140625" style="1" customWidth="1"/>
    <col min="8194" max="8194" width="9.140625" style="1"/>
    <col min="8195" max="8196" width="18" style="1" customWidth="1"/>
    <col min="8197" max="8197" width="0" style="1" hidden="1" customWidth="1"/>
    <col min="8198" max="8198" width="16.140625" style="1" customWidth="1"/>
    <col min="8199" max="8448" width="9.140625" style="1"/>
    <col min="8449" max="8449" width="42.140625" style="1" customWidth="1"/>
    <col min="8450" max="8450" width="9.140625" style="1"/>
    <col min="8451" max="8452" width="18" style="1" customWidth="1"/>
    <col min="8453" max="8453" width="0" style="1" hidden="1" customWidth="1"/>
    <col min="8454" max="8454" width="16.140625" style="1" customWidth="1"/>
    <col min="8455" max="8704" width="9.140625" style="1"/>
    <col min="8705" max="8705" width="42.140625" style="1" customWidth="1"/>
    <col min="8706" max="8706" width="9.140625" style="1"/>
    <col min="8707" max="8708" width="18" style="1" customWidth="1"/>
    <col min="8709" max="8709" width="0" style="1" hidden="1" customWidth="1"/>
    <col min="8710" max="8710" width="16.140625" style="1" customWidth="1"/>
    <col min="8711" max="8960" width="9.140625" style="1"/>
    <col min="8961" max="8961" width="42.140625" style="1" customWidth="1"/>
    <col min="8962" max="8962" width="9.140625" style="1"/>
    <col min="8963" max="8964" width="18" style="1" customWidth="1"/>
    <col min="8965" max="8965" width="0" style="1" hidden="1" customWidth="1"/>
    <col min="8966" max="8966" width="16.140625" style="1" customWidth="1"/>
    <col min="8967" max="9216" width="9.140625" style="1"/>
    <col min="9217" max="9217" width="42.140625" style="1" customWidth="1"/>
    <col min="9218" max="9218" width="9.140625" style="1"/>
    <col min="9219" max="9220" width="18" style="1" customWidth="1"/>
    <col min="9221" max="9221" width="0" style="1" hidden="1" customWidth="1"/>
    <col min="9222" max="9222" width="16.140625" style="1" customWidth="1"/>
    <col min="9223" max="9472" width="9.140625" style="1"/>
    <col min="9473" max="9473" width="42.140625" style="1" customWidth="1"/>
    <col min="9474" max="9474" width="9.140625" style="1"/>
    <col min="9475" max="9476" width="18" style="1" customWidth="1"/>
    <col min="9477" max="9477" width="0" style="1" hidden="1" customWidth="1"/>
    <col min="9478" max="9478" width="16.140625" style="1" customWidth="1"/>
    <col min="9479" max="9728" width="9.140625" style="1"/>
    <col min="9729" max="9729" width="42.140625" style="1" customWidth="1"/>
    <col min="9730" max="9730" width="9.140625" style="1"/>
    <col min="9731" max="9732" width="18" style="1" customWidth="1"/>
    <col min="9733" max="9733" width="0" style="1" hidden="1" customWidth="1"/>
    <col min="9734" max="9734" width="16.140625" style="1" customWidth="1"/>
    <col min="9735" max="9984" width="9.140625" style="1"/>
    <col min="9985" max="9985" width="42.140625" style="1" customWidth="1"/>
    <col min="9986" max="9986" width="9.140625" style="1"/>
    <col min="9987" max="9988" width="18" style="1" customWidth="1"/>
    <col min="9989" max="9989" width="0" style="1" hidden="1" customWidth="1"/>
    <col min="9990" max="9990" width="16.140625" style="1" customWidth="1"/>
    <col min="9991" max="10240" width="9.140625" style="1"/>
    <col min="10241" max="10241" width="42.140625" style="1" customWidth="1"/>
    <col min="10242" max="10242" width="9.140625" style="1"/>
    <col min="10243" max="10244" width="18" style="1" customWidth="1"/>
    <col min="10245" max="10245" width="0" style="1" hidden="1" customWidth="1"/>
    <col min="10246" max="10246" width="16.140625" style="1" customWidth="1"/>
    <col min="10247" max="10496" width="9.140625" style="1"/>
    <col min="10497" max="10497" width="42.140625" style="1" customWidth="1"/>
    <col min="10498" max="10498" width="9.140625" style="1"/>
    <col min="10499" max="10500" width="18" style="1" customWidth="1"/>
    <col min="10501" max="10501" width="0" style="1" hidden="1" customWidth="1"/>
    <col min="10502" max="10502" width="16.140625" style="1" customWidth="1"/>
    <col min="10503" max="10752" width="9.140625" style="1"/>
    <col min="10753" max="10753" width="42.140625" style="1" customWidth="1"/>
    <col min="10754" max="10754" width="9.140625" style="1"/>
    <col min="10755" max="10756" width="18" style="1" customWidth="1"/>
    <col min="10757" max="10757" width="0" style="1" hidden="1" customWidth="1"/>
    <col min="10758" max="10758" width="16.140625" style="1" customWidth="1"/>
    <col min="10759" max="11008" width="9.140625" style="1"/>
    <col min="11009" max="11009" width="42.140625" style="1" customWidth="1"/>
    <col min="11010" max="11010" width="9.140625" style="1"/>
    <col min="11011" max="11012" width="18" style="1" customWidth="1"/>
    <col min="11013" max="11013" width="0" style="1" hidden="1" customWidth="1"/>
    <col min="11014" max="11014" width="16.140625" style="1" customWidth="1"/>
    <col min="11015" max="11264" width="9.140625" style="1"/>
    <col min="11265" max="11265" width="42.140625" style="1" customWidth="1"/>
    <col min="11266" max="11266" width="9.140625" style="1"/>
    <col min="11267" max="11268" width="18" style="1" customWidth="1"/>
    <col min="11269" max="11269" width="0" style="1" hidden="1" customWidth="1"/>
    <col min="11270" max="11270" width="16.140625" style="1" customWidth="1"/>
    <col min="11271" max="11520" width="9.140625" style="1"/>
    <col min="11521" max="11521" width="42.140625" style="1" customWidth="1"/>
    <col min="11522" max="11522" width="9.140625" style="1"/>
    <col min="11523" max="11524" width="18" style="1" customWidth="1"/>
    <col min="11525" max="11525" width="0" style="1" hidden="1" customWidth="1"/>
    <col min="11526" max="11526" width="16.140625" style="1" customWidth="1"/>
    <col min="11527" max="11776" width="9.140625" style="1"/>
    <col min="11777" max="11777" width="42.140625" style="1" customWidth="1"/>
    <col min="11778" max="11778" width="9.140625" style="1"/>
    <col min="11779" max="11780" width="18" style="1" customWidth="1"/>
    <col min="11781" max="11781" width="0" style="1" hidden="1" customWidth="1"/>
    <col min="11782" max="11782" width="16.140625" style="1" customWidth="1"/>
    <col min="11783" max="12032" width="9.140625" style="1"/>
    <col min="12033" max="12033" width="42.140625" style="1" customWidth="1"/>
    <col min="12034" max="12034" width="9.140625" style="1"/>
    <col min="12035" max="12036" width="18" style="1" customWidth="1"/>
    <col min="12037" max="12037" width="0" style="1" hidden="1" customWidth="1"/>
    <col min="12038" max="12038" width="16.140625" style="1" customWidth="1"/>
    <col min="12039" max="12288" width="9.140625" style="1"/>
    <col min="12289" max="12289" width="42.140625" style="1" customWidth="1"/>
    <col min="12290" max="12290" width="9.140625" style="1"/>
    <col min="12291" max="12292" width="18" style="1" customWidth="1"/>
    <col min="12293" max="12293" width="0" style="1" hidden="1" customWidth="1"/>
    <col min="12294" max="12294" width="16.140625" style="1" customWidth="1"/>
    <col min="12295" max="12544" width="9.140625" style="1"/>
    <col min="12545" max="12545" width="42.140625" style="1" customWidth="1"/>
    <col min="12546" max="12546" width="9.140625" style="1"/>
    <col min="12547" max="12548" width="18" style="1" customWidth="1"/>
    <col min="12549" max="12549" width="0" style="1" hidden="1" customWidth="1"/>
    <col min="12550" max="12550" width="16.140625" style="1" customWidth="1"/>
    <col min="12551" max="12800" width="9.140625" style="1"/>
    <col min="12801" max="12801" width="42.140625" style="1" customWidth="1"/>
    <col min="12802" max="12802" width="9.140625" style="1"/>
    <col min="12803" max="12804" width="18" style="1" customWidth="1"/>
    <col min="12805" max="12805" width="0" style="1" hidden="1" customWidth="1"/>
    <col min="12806" max="12806" width="16.140625" style="1" customWidth="1"/>
    <col min="12807" max="13056" width="9.140625" style="1"/>
    <col min="13057" max="13057" width="42.140625" style="1" customWidth="1"/>
    <col min="13058" max="13058" width="9.140625" style="1"/>
    <col min="13059" max="13060" width="18" style="1" customWidth="1"/>
    <col min="13061" max="13061" width="0" style="1" hidden="1" customWidth="1"/>
    <col min="13062" max="13062" width="16.140625" style="1" customWidth="1"/>
    <col min="13063" max="13312" width="9.140625" style="1"/>
    <col min="13313" max="13313" width="42.140625" style="1" customWidth="1"/>
    <col min="13314" max="13314" width="9.140625" style="1"/>
    <col min="13315" max="13316" width="18" style="1" customWidth="1"/>
    <col min="13317" max="13317" width="0" style="1" hidden="1" customWidth="1"/>
    <col min="13318" max="13318" width="16.140625" style="1" customWidth="1"/>
    <col min="13319" max="13568" width="9.140625" style="1"/>
    <col min="13569" max="13569" width="42.140625" style="1" customWidth="1"/>
    <col min="13570" max="13570" width="9.140625" style="1"/>
    <col min="13571" max="13572" width="18" style="1" customWidth="1"/>
    <col min="13573" max="13573" width="0" style="1" hidden="1" customWidth="1"/>
    <col min="13574" max="13574" width="16.140625" style="1" customWidth="1"/>
    <col min="13575" max="13824" width="9.140625" style="1"/>
    <col min="13825" max="13825" width="42.140625" style="1" customWidth="1"/>
    <col min="13826" max="13826" width="9.140625" style="1"/>
    <col min="13827" max="13828" width="18" style="1" customWidth="1"/>
    <col min="13829" max="13829" width="0" style="1" hidden="1" customWidth="1"/>
    <col min="13830" max="13830" width="16.140625" style="1" customWidth="1"/>
    <col min="13831" max="14080" width="9.140625" style="1"/>
    <col min="14081" max="14081" width="42.140625" style="1" customWidth="1"/>
    <col min="14082" max="14082" width="9.140625" style="1"/>
    <col min="14083" max="14084" width="18" style="1" customWidth="1"/>
    <col min="14085" max="14085" width="0" style="1" hidden="1" customWidth="1"/>
    <col min="14086" max="14086" width="16.140625" style="1" customWidth="1"/>
    <col min="14087" max="14336" width="9.140625" style="1"/>
    <col min="14337" max="14337" width="42.140625" style="1" customWidth="1"/>
    <col min="14338" max="14338" width="9.140625" style="1"/>
    <col min="14339" max="14340" width="18" style="1" customWidth="1"/>
    <col min="14341" max="14341" width="0" style="1" hidden="1" customWidth="1"/>
    <col min="14342" max="14342" width="16.140625" style="1" customWidth="1"/>
    <col min="14343" max="14592" width="9.140625" style="1"/>
    <col min="14593" max="14593" width="42.140625" style="1" customWidth="1"/>
    <col min="14594" max="14594" width="9.140625" style="1"/>
    <col min="14595" max="14596" width="18" style="1" customWidth="1"/>
    <col min="14597" max="14597" width="0" style="1" hidden="1" customWidth="1"/>
    <col min="14598" max="14598" width="16.140625" style="1" customWidth="1"/>
    <col min="14599" max="14848" width="9.140625" style="1"/>
    <col min="14849" max="14849" width="42.140625" style="1" customWidth="1"/>
    <col min="14850" max="14850" width="9.140625" style="1"/>
    <col min="14851" max="14852" width="18" style="1" customWidth="1"/>
    <col min="14853" max="14853" width="0" style="1" hidden="1" customWidth="1"/>
    <col min="14854" max="14854" width="16.140625" style="1" customWidth="1"/>
    <col min="14855" max="15104" width="9.140625" style="1"/>
    <col min="15105" max="15105" width="42.140625" style="1" customWidth="1"/>
    <col min="15106" max="15106" width="9.140625" style="1"/>
    <col min="15107" max="15108" width="18" style="1" customWidth="1"/>
    <col min="15109" max="15109" width="0" style="1" hidden="1" customWidth="1"/>
    <col min="15110" max="15110" width="16.140625" style="1" customWidth="1"/>
    <col min="15111" max="15360" width="9.140625" style="1"/>
    <col min="15361" max="15361" width="42.140625" style="1" customWidth="1"/>
    <col min="15362" max="15362" width="9.140625" style="1"/>
    <col min="15363" max="15364" width="18" style="1" customWidth="1"/>
    <col min="15365" max="15365" width="0" style="1" hidden="1" customWidth="1"/>
    <col min="15366" max="15366" width="16.140625" style="1" customWidth="1"/>
    <col min="15367" max="15616" width="9.140625" style="1"/>
    <col min="15617" max="15617" width="42.140625" style="1" customWidth="1"/>
    <col min="15618" max="15618" width="9.140625" style="1"/>
    <col min="15619" max="15620" width="18" style="1" customWidth="1"/>
    <col min="15621" max="15621" width="0" style="1" hidden="1" customWidth="1"/>
    <col min="15622" max="15622" width="16.140625" style="1" customWidth="1"/>
    <col min="15623" max="15872" width="9.140625" style="1"/>
    <col min="15873" max="15873" width="42.140625" style="1" customWidth="1"/>
    <col min="15874" max="15874" width="9.140625" style="1"/>
    <col min="15875" max="15876" width="18" style="1" customWidth="1"/>
    <col min="15877" max="15877" width="0" style="1" hidden="1" customWidth="1"/>
    <col min="15878" max="15878" width="16.140625" style="1" customWidth="1"/>
    <col min="15879" max="16128" width="9.140625" style="1"/>
    <col min="16129" max="16129" width="42.140625" style="1" customWidth="1"/>
    <col min="16130" max="16130" width="9.140625" style="1"/>
    <col min="16131" max="16132" width="18" style="1" customWidth="1"/>
    <col min="16133" max="16133" width="0" style="1" hidden="1" customWidth="1"/>
    <col min="16134" max="16134" width="16.140625" style="1" customWidth="1"/>
    <col min="16135" max="16384" width="9.140625" style="1"/>
  </cols>
  <sheetData>
    <row r="1" spans="1:12" ht="15.75" x14ac:dyDescent="0.25">
      <c r="A1" s="43" t="s">
        <v>0</v>
      </c>
      <c r="B1" s="43"/>
      <c r="C1" s="43"/>
      <c r="D1" s="43"/>
      <c r="E1" s="43"/>
    </row>
    <row r="2" spans="1:12" ht="16.5" thickBot="1" x14ac:dyDescent="0.3">
      <c r="A2" s="2"/>
      <c r="B2" s="2"/>
      <c r="C2" s="2"/>
      <c r="D2" s="2"/>
      <c r="E2" s="3"/>
    </row>
    <row r="3" spans="1:12" ht="15.75" x14ac:dyDescent="0.25">
      <c r="A3" s="44" t="s">
        <v>1</v>
      </c>
      <c r="B3" s="46" t="s">
        <v>2</v>
      </c>
      <c r="C3" s="46" t="s">
        <v>3</v>
      </c>
      <c r="D3" s="46"/>
      <c r="E3" s="46"/>
      <c r="F3" s="4"/>
    </row>
    <row r="4" spans="1:12" ht="101.25" customHeight="1" x14ac:dyDescent="0.25">
      <c r="A4" s="45"/>
      <c r="B4" s="47"/>
      <c r="C4" s="39" t="s">
        <v>4</v>
      </c>
      <c r="D4" s="39" t="s">
        <v>5</v>
      </c>
      <c r="E4" s="39" t="s">
        <v>6</v>
      </c>
      <c r="F4" s="5" t="s">
        <v>45</v>
      </c>
    </row>
    <row r="5" spans="1:12" ht="16.5" thickBot="1" x14ac:dyDescent="0.3">
      <c r="A5" s="6">
        <v>1</v>
      </c>
      <c r="B5" s="7">
        <v>2</v>
      </c>
      <c r="C5" s="7">
        <v>3</v>
      </c>
      <c r="D5" s="7">
        <v>4</v>
      </c>
      <c r="E5" s="7"/>
      <c r="F5" s="8">
        <v>5</v>
      </c>
    </row>
    <row r="6" spans="1:12" ht="16.5" thickBot="1" x14ac:dyDescent="0.3">
      <c r="A6" s="41" t="s">
        <v>8</v>
      </c>
      <c r="B6" s="42"/>
      <c r="C6" s="42"/>
      <c r="D6" s="42"/>
      <c r="E6" s="42"/>
      <c r="F6" s="9"/>
      <c r="H6" s="1">
        <v>211</v>
      </c>
      <c r="I6" s="1">
        <v>213</v>
      </c>
    </row>
    <row r="7" spans="1:12" ht="15.75" x14ac:dyDescent="0.25">
      <c r="A7" s="10" t="s">
        <v>9</v>
      </c>
      <c r="B7" s="11" t="s">
        <v>10</v>
      </c>
      <c r="C7" s="12">
        <f>C8+C9+C14</f>
        <v>16.5</v>
      </c>
      <c r="D7" s="12">
        <f>D8+D9+D14</f>
        <v>9</v>
      </c>
      <c r="E7" s="12">
        <f>E8+E9+E14</f>
        <v>4675.8999999999996</v>
      </c>
      <c r="F7" s="13">
        <f>F8+F9+F14</f>
        <v>6137.5</v>
      </c>
    </row>
    <row r="8" spans="1:12" ht="15.75" x14ac:dyDescent="0.25">
      <c r="A8" s="14" t="s">
        <v>11</v>
      </c>
      <c r="B8" s="15" t="s">
        <v>12</v>
      </c>
      <c r="C8" s="16">
        <v>7</v>
      </c>
      <c r="D8" s="16">
        <v>6</v>
      </c>
      <c r="E8" s="16">
        <v>3420.5</v>
      </c>
      <c r="F8" s="17">
        <f>ROUND(E8*1.312598,1)</f>
        <v>4489.7</v>
      </c>
      <c r="H8" s="1">
        <v>5561.7</v>
      </c>
      <c r="I8" s="1">
        <v>1630.5</v>
      </c>
      <c r="J8" s="1">
        <f>I8/H8+1</f>
        <v>1.29316575867091</v>
      </c>
      <c r="L8" s="1">
        <f>E8*J8</f>
        <v>4423.2734775338477</v>
      </c>
    </row>
    <row r="9" spans="1:12" ht="15.75" x14ac:dyDescent="0.25">
      <c r="A9" s="18" t="s">
        <v>13</v>
      </c>
      <c r="B9" s="15" t="s">
        <v>14</v>
      </c>
      <c r="C9" s="16">
        <f>SUM(C11:C13)</f>
        <v>9.5</v>
      </c>
      <c r="D9" s="16">
        <f>SUM(D11:D13)</f>
        <v>3</v>
      </c>
      <c r="E9" s="16">
        <v>1255.4000000000001</v>
      </c>
      <c r="F9" s="19">
        <f>SUM(F11:F13)</f>
        <v>1647.8</v>
      </c>
    </row>
    <row r="10" spans="1:12" ht="15.75" x14ac:dyDescent="0.25">
      <c r="A10" s="20" t="s">
        <v>15</v>
      </c>
      <c r="B10" s="15"/>
      <c r="C10" s="16"/>
      <c r="D10" s="16"/>
      <c r="E10" s="16"/>
      <c r="F10" s="17"/>
    </row>
    <row r="11" spans="1:12" ht="15.75" x14ac:dyDescent="0.25">
      <c r="A11" s="21" t="s">
        <v>16</v>
      </c>
      <c r="B11" s="15" t="s">
        <v>17</v>
      </c>
      <c r="C11" s="16">
        <v>9.5</v>
      </c>
      <c r="D11" s="16">
        <v>3</v>
      </c>
      <c r="E11" s="16">
        <v>1255.4000000000001</v>
      </c>
      <c r="F11" s="17">
        <f>ROUND(E11*1.312598,1)</f>
        <v>1647.8</v>
      </c>
      <c r="L11" s="1">
        <f>E11*J8</f>
        <v>1623.4402934354605</v>
      </c>
    </row>
    <row r="12" spans="1:12" ht="15.75" x14ac:dyDescent="0.25">
      <c r="A12" s="21" t="s">
        <v>18</v>
      </c>
      <c r="B12" s="15" t="s">
        <v>19</v>
      </c>
      <c r="C12" s="16"/>
      <c r="D12" s="16"/>
      <c r="E12" s="16"/>
      <c r="F12" s="17"/>
    </row>
    <row r="13" spans="1:12" ht="31.5" x14ac:dyDescent="0.25">
      <c r="A13" s="21" t="s">
        <v>20</v>
      </c>
      <c r="B13" s="15" t="s">
        <v>21</v>
      </c>
      <c r="C13" s="16"/>
      <c r="D13" s="16"/>
      <c r="E13" s="16"/>
      <c r="F13" s="17"/>
    </row>
    <row r="14" spans="1:12" ht="16.5" thickBot="1" x14ac:dyDescent="0.3">
      <c r="A14" s="22" t="s">
        <v>22</v>
      </c>
      <c r="B14" s="23" t="s">
        <v>23</v>
      </c>
      <c r="C14" s="24"/>
      <c r="D14" s="24"/>
      <c r="E14" s="24"/>
      <c r="F14" s="25"/>
    </row>
    <row r="15" spans="1:12" ht="16.5" thickBot="1" x14ac:dyDescent="0.3">
      <c r="A15" s="41" t="s">
        <v>24</v>
      </c>
      <c r="B15" s="42"/>
      <c r="C15" s="42"/>
      <c r="D15" s="42"/>
      <c r="E15" s="42"/>
      <c r="F15" s="26"/>
    </row>
    <row r="16" spans="1:12" ht="15.75" x14ac:dyDescent="0.25">
      <c r="A16" s="10" t="s">
        <v>9</v>
      </c>
      <c r="B16" s="11" t="s">
        <v>25</v>
      </c>
      <c r="C16" s="12">
        <f>SUM(C17:C20)</f>
        <v>14</v>
      </c>
      <c r="D16" s="12">
        <f>SUM(D17:D20)</f>
        <v>11</v>
      </c>
      <c r="E16" s="12">
        <f>SUM(E17:E20)</f>
        <v>2305.1</v>
      </c>
      <c r="F16" s="13">
        <f>SUM(F17:F20)</f>
        <v>3025.8</v>
      </c>
    </row>
    <row r="17" spans="1:12" ht="15.75" x14ac:dyDescent="0.25">
      <c r="A17" s="14" t="s">
        <v>11</v>
      </c>
      <c r="B17" s="15" t="s">
        <v>26</v>
      </c>
      <c r="C17" s="16"/>
      <c r="D17" s="16"/>
      <c r="E17" s="16"/>
      <c r="F17" s="17"/>
    </row>
    <row r="18" spans="1:12" ht="15.75" x14ac:dyDescent="0.25">
      <c r="A18" s="18" t="s">
        <v>13</v>
      </c>
      <c r="B18" s="15" t="s">
        <v>27</v>
      </c>
      <c r="C18" s="16">
        <v>6</v>
      </c>
      <c r="D18" s="16">
        <v>5</v>
      </c>
      <c r="E18" s="16">
        <v>1222.0999999999999</v>
      </c>
      <c r="F18" s="17">
        <f>ROUND(E18*1.312598,1)</f>
        <v>1604.1</v>
      </c>
      <c r="L18" s="1">
        <f>E18*J8</f>
        <v>1580.377873671719</v>
      </c>
    </row>
    <row r="19" spans="1:12" ht="31.5" x14ac:dyDescent="0.25">
      <c r="A19" s="20" t="s">
        <v>28</v>
      </c>
      <c r="B19" s="15" t="s">
        <v>29</v>
      </c>
      <c r="C19" s="16">
        <v>2</v>
      </c>
      <c r="D19" s="16">
        <v>0</v>
      </c>
      <c r="E19" s="16">
        <v>0</v>
      </c>
      <c r="F19" s="17">
        <f>ROUND(E19*1.3394,1)</f>
        <v>0</v>
      </c>
    </row>
    <row r="20" spans="1:12" ht="16.5" thickBot="1" x14ac:dyDescent="0.3">
      <c r="A20" s="27" t="s">
        <v>30</v>
      </c>
      <c r="B20" s="23" t="s">
        <v>31</v>
      </c>
      <c r="C20" s="24">
        <v>6</v>
      </c>
      <c r="D20" s="24">
        <v>6</v>
      </c>
      <c r="E20" s="24">
        <v>1083</v>
      </c>
      <c r="F20" s="25">
        <f>ROUND(E20*1.312598,1)+0.2</f>
        <v>1421.7</v>
      </c>
    </row>
    <row r="21" spans="1:12" ht="16.5" thickBot="1" x14ac:dyDescent="0.3">
      <c r="A21" s="41" t="s">
        <v>32</v>
      </c>
      <c r="B21" s="42"/>
      <c r="C21" s="42"/>
      <c r="D21" s="42"/>
      <c r="E21" s="42"/>
      <c r="F21" s="26"/>
    </row>
    <row r="22" spans="1:12" ht="15.75" x14ac:dyDescent="0.25">
      <c r="A22" s="28" t="s">
        <v>9</v>
      </c>
      <c r="B22" s="11" t="s">
        <v>33</v>
      </c>
      <c r="C22" s="12">
        <f>C24+C23</f>
        <v>0</v>
      </c>
      <c r="D22" s="12">
        <f>D24+D23</f>
        <v>0</v>
      </c>
      <c r="E22" s="12">
        <f>E23+E24</f>
        <v>0</v>
      </c>
      <c r="F22" s="13">
        <f>F23+F24</f>
        <v>0</v>
      </c>
    </row>
    <row r="23" spans="1:12" ht="15.75" x14ac:dyDescent="0.25">
      <c r="A23" s="18" t="s">
        <v>34</v>
      </c>
      <c r="B23" s="15" t="s">
        <v>35</v>
      </c>
      <c r="C23" s="16"/>
      <c r="D23" s="16"/>
      <c r="E23" s="16"/>
      <c r="F23" s="17"/>
    </row>
    <row r="24" spans="1:12" ht="16.5" thickBot="1" x14ac:dyDescent="0.3">
      <c r="A24" s="29" t="s">
        <v>36</v>
      </c>
      <c r="B24" s="23" t="s">
        <v>37</v>
      </c>
      <c r="C24" s="24"/>
      <c r="D24" s="24"/>
      <c r="E24" s="24"/>
      <c r="F24" s="25"/>
    </row>
    <row r="25" spans="1:12" ht="16.5" thickBot="1" x14ac:dyDescent="0.3">
      <c r="A25" s="41" t="s">
        <v>38</v>
      </c>
      <c r="B25" s="42"/>
      <c r="C25" s="42"/>
      <c r="D25" s="42"/>
      <c r="E25" s="42"/>
      <c r="F25" s="26"/>
    </row>
    <row r="26" spans="1:12" ht="15.75" x14ac:dyDescent="0.25">
      <c r="A26" s="10" t="s">
        <v>9</v>
      </c>
      <c r="B26" s="11" t="s">
        <v>39</v>
      </c>
      <c r="C26" s="12">
        <f>C27+C28+C29</f>
        <v>1</v>
      </c>
      <c r="D26" s="12">
        <f>D27+D28+D29</f>
        <v>1</v>
      </c>
      <c r="E26" s="12">
        <f>E27+E28+E29</f>
        <v>424.3</v>
      </c>
      <c r="F26" s="13">
        <f>F27+F28+F29</f>
        <v>556.9</v>
      </c>
    </row>
    <row r="27" spans="1:12" ht="15.75" x14ac:dyDescent="0.25">
      <c r="A27" s="14" t="s">
        <v>11</v>
      </c>
      <c r="B27" s="15" t="s">
        <v>40</v>
      </c>
      <c r="C27" s="16"/>
      <c r="D27" s="16"/>
      <c r="E27" s="16"/>
      <c r="F27" s="17"/>
    </row>
    <row r="28" spans="1:12" ht="15.75" x14ac:dyDescent="0.25">
      <c r="A28" s="18" t="s">
        <v>13</v>
      </c>
      <c r="B28" s="15" t="s">
        <v>41</v>
      </c>
      <c r="C28" s="16">
        <v>1</v>
      </c>
      <c r="D28" s="16">
        <v>1</v>
      </c>
      <c r="E28" s="16">
        <v>424.3</v>
      </c>
      <c r="F28" s="17">
        <f>ROUND(E28*1.312598,1)</f>
        <v>556.9</v>
      </c>
      <c r="L28" s="1">
        <f>F28*J8</f>
        <v>720.16401100382973</v>
      </c>
    </row>
    <row r="29" spans="1:12" ht="16.5" thickBot="1" x14ac:dyDescent="0.3">
      <c r="A29" s="30" t="s">
        <v>42</v>
      </c>
      <c r="B29" s="31" t="s">
        <v>43</v>
      </c>
      <c r="C29" s="32"/>
      <c r="D29" s="32"/>
      <c r="E29" s="32"/>
      <c r="F29" s="33"/>
    </row>
    <row r="30" spans="1:12" x14ac:dyDescent="0.25">
      <c r="F30" s="34"/>
    </row>
    <row r="32" spans="1:12" x14ac:dyDescent="0.25">
      <c r="C32" s="1">
        <f>C7+C16+C22+C26</f>
        <v>31.5</v>
      </c>
      <c r="D32" s="1">
        <f>D7+D16+D22+D26</f>
        <v>21</v>
      </c>
      <c r="E32" s="1">
        <f>E7+E16+E22+E26</f>
        <v>7405.3</v>
      </c>
      <c r="F32" s="1">
        <f>F7+F16+F22+F26</f>
        <v>9720.1999999999989</v>
      </c>
    </row>
    <row r="34" spans="8:9" x14ac:dyDescent="0.25">
      <c r="H34" s="1">
        <f>E32-H8</f>
        <v>1843.6000000000004</v>
      </c>
      <c r="I34" s="1">
        <f>F31-(H7+I7)</f>
        <v>0</v>
      </c>
    </row>
  </sheetData>
  <mergeCells count="8">
    <mergeCell ref="A21:E21"/>
    <mergeCell ref="A25:E25"/>
    <mergeCell ref="A1:E1"/>
    <mergeCell ref="A3:A4"/>
    <mergeCell ref="B3:B4"/>
    <mergeCell ref="C3:E3"/>
    <mergeCell ref="A6:E6"/>
    <mergeCell ref="A15:E15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  <colBreaks count="1" manualBreakCount="1">
    <brk id="6" max="3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topLeftCell="A10" zoomScaleNormal="100" workbookViewId="0">
      <selection activeCell="I24" sqref="I24"/>
    </sheetView>
  </sheetViews>
  <sheetFormatPr defaultRowHeight="15" x14ac:dyDescent="0.25"/>
  <cols>
    <col min="1" max="1" width="42.140625" style="1" customWidth="1"/>
    <col min="2" max="2" width="9.140625" style="1"/>
    <col min="3" max="4" width="18" style="1" customWidth="1"/>
    <col min="5" max="5" width="12.140625" style="1" customWidth="1"/>
    <col min="6" max="6" width="12.5703125" style="1" customWidth="1"/>
    <col min="7" max="256" width="9.140625" style="1"/>
    <col min="257" max="257" width="42.140625" style="1" customWidth="1"/>
    <col min="258" max="258" width="9.140625" style="1"/>
    <col min="259" max="260" width="18" style="1" customWidth="1"/>
    <col min="261" max="261" width="0" style="1" hidden="1" customWidth="1"/>
    <col min="262" max="262" width="12.5703125" style="1" customWidth="1"/>
    <col min="263" max="512" width="9.140625" style="1"/>
    <col min="513" max="513" width="42.140625" style="1" customWidth="1"/>
    <col min="514" max="514" width="9.140625" style="1"/>
    <col min="515" max="516" width="18" style="1" customWidth="1"/>
    <col min="517" max="517" width="0" style="1" hidden="1" customWidth="1"/>
    <col min="518" max="518" width="12.5703125" style="1" customWidth="1"/>
    <col min="519" max="768" width="9.140625" style="1"/>
    <col min="769" max="769" width="42.140625" style="1" customWidth="1"/>
    <col min="770" max="770" width="9.140625" style="1"/>
    <col min="771" max="772" width="18" style="1" customWidth="1"/>
    <col min="773" max="773" width="0" style="1" hidden="1" customWidth="1"/>
    <col min="774" max="774" width="12.5703125" style="1" customWidth="1"/>
    <col min="775" max="1024" width="9.140625" style="1"/>
    <col min="1025" max="1025" width="42.140625" style="1" customWidth="1"/>
    <col min="1026" max="1026" width="9.140625" style="1"/>
    <col min="1027" max="1028" width="18" style="1" customWidth="1"/>
    <col min="1029" max="1029" width="0" style="1" hidden="1" customWidth="1"/>
    <col min="1030" max="1030" width="12.5703125" style="1" customWidth="1"/>
    <col min="1031" max="1280" width="9.140625" style="1"/>
    <col min="1281" max="1281" width="42.140625" style="1" customWidth="1"/>
    <col min="1282" max="1282" width="9.140625" style="1"/>
    <col min="1283" max="1284" width="18" style="1" customWidth="1"/>
    <col min="1285" max="1285" width="0" style="1" hidden="1" customWidth="1"/>
    <col min="1286" max="1286" width="12.5703125" style="1" customWidth="1"/>
    <col min="1287" max="1536" width="9.140625" style="1"/>
    <col min="1537" max="1537" width="42.140625" style="1" customWidth="1"/>
    <col min="1538" max="1538" width="9.140625" style="1"/>
    <col min="1539" max="1540" width="18" style="1" customWidth="1"/>
    <col min="1541" max="1541" width="0" style="1" hidden="1" customWidth="1"/>
    <col min="1542" max="1542" width="12.5703125" style="1" customWidth="1"/>
    <col min="1543" max="1792" width="9.140625" style="1"/>
    <col min="1793" max="1793" width="42.140625" style="1" customWidth="1"/>
    <col min="1794" max="1794" width="9.140625" style="1"/>
    <col min="1795" max="1796" width="18" style="1" customWidth="1"/>
    <col min="1797" max="1797" width="0" style="1" hidden="1" customWidth="1"/>
    <col min="1798" max="1798" width="12.5703125" style="1" customWidth="1"/>
    <col min="1799" max="2048" width="9.140625" style="1"/>
    <col min="2049" max="2049" width="42.140625" style="1" customWidth="1"/>
    <col min="2050" max="2050" width="9.140625" style="1"/>
    <col min="2051" max="2052" width="18" style="1" customWidth="1"/>
    <col min="2053" max="2053" width="0" style="1" hidden="1" customWidth="1"/>
    <col min="2054" max="2054" width="12.5703125" style="1" customWidth="1"/>
    <col min="2055" max="2304" width="9.140625" style="1"/>
    <col min="2305" max="2305" width="42.140625" style="1" customWidth="1"/>
    <col min="2306" max="2306" width="9.140625" style="1"/>
    <col min="2307" max="2308" width="18" style="1" customWidth="1"/>
    <col min="2309" max="2309" width="0" style="1" hidden="1" customWidth="1"/>
    <col min="2310" max="2310" width="12.5703125" style="1" customWidth="1"/>
    <col min="2311" max="2560" width="9.140625" style="1"/>
    <col min="2561" max="2561" width="42.140625" style="1" customWidth="1"/>
    <col min="2562" max="2562" width="9.140625" style="1"/>
    <col min="2563" max="2564" width="18" style="1" customWidth="1"/>
    <col min="2565" max="2565" width="0" style="1" hidden="1" customWidth="1"/>
    <col min="2566" max="2566" width="12.5703125" style="1" customWidth="1"/>
    <col min="2567" max="2816" width="9.140625" style="1"/>
    <col min="2817" max="2817" width="42.140625" style="1" customWidth="1"/>
    <col min="2818" max="2818" width="9.140625" style="1"/>
    <col min="2819" max="2820" width="18" style="1" customWidth="1"/>
    <col min="2821" max="2821" width="0" style="1" hidden="1" customWidth="1"/>
    <col min="2822" max="2822" width="12.5703125" style="1" customWidth="1"/>
    <col min="2823" max="3072" width="9.140625" style="1"/>
    <col min="3073" max="3073" width="42.140625" style="1" customWidth="1"/>
    <col min="3074" max="3074" width="9.140625" style="1"/>
    <col min="3075" max="3076" width="18" style="1" customWidth="1"/>
    <col min="3077" max="3077" width="0" style="1" hidden="1" customWidth="1"/>
    <col min="3078" max="3078" width="12.5703125" style="1" customWidth="1"/>
    <col min="3079" max="3328" width="9.140625" style="1"/>
    <col min="3329" max="3329" width="42.140625" style="1" customWidth="1"/>
    <col min="3330" max="3330" width="9.140625" style="1"/>
    <col min="3331" max="3332" width="18" style="1" customWidth="1"/>
    <col min="3333" max="3333" width="0" style="1" hidden="1" customWidth="1"/>
    <col min="3334" max="3334" width="12.5703125" style="1" customWidth="1"/>
    <col min="3335" max="3584" width="9.140625" style="1"/>
    <col min="3585" max="3585" width="42.140625" style="1" customWidth="1"/>
    <col min="3586" max="3586" width="9.140625" style="1"/>
    <col min="3587" max="3588" width="18" style="1" customWidth="1"/>
    <col min="3589" max="3589" width="0" style="1" hidden="1" customWidth="1"/>
    <col min="3590" max="3590" width="12.5703125" style="1" customWidth="1"/>
    <col min="3591" max="3840" width="9.140625" style="1"/>
    <col min="3841" max="3841" width="42.140625" style="1" customWidth="1"/>
    <col min="3842" max="3842" width="9.140625" style="1"/>
    <col min="3843" max="3844" width="18" style="1" customWidth="1"/>
    <col min="3845" max="3845" width="0" style="1" hidden="1" customWidth="1"/>
    <col min="3846" max="3846" width="12.5703125" style="1" customWidth="1"/>
    <col min="3847" max="4096" width="9.140625" style="1"/>
    <col min="4097" max="4097" width="42.140625" style="1" customWidth="1"/>
    <col min="4098" max="4098" width="9.140625" style="1"/>
    <col min="4099" max="4100" width="18" style="1" customWidth="1"/>
    <col min="4101" max="4101" width="0" style="1" hidden="1" customWidth="1"/>
    <col min="4102" max="4102" width="12.5703125" style="1" customWidth="1"/>
    <col min="4103" max="4352" width="9.140625" style="1"/>
    <col min="4353" max="4353" width="42.140625" style="1" customWidth="1"/>
    <col min="4354" max="4354" width="9.140625" style="1"/>
    <col min="4355" max="4356" width="18" style="1" customWidth="1"/>
    <col min="4357" max="4357" width="0" style="1" hidden="1" customWidth="1"/>
    <col min="4358" max="4358" width="12.5703125" style="1" customWidth="1"/>
    <col min="4359" max="4608" width="9.140625" style="1"/>
    <col min="4609" max="4609" width="42.140625" style="1" customWidth="1"/>
    <col min="4610" max="4610" width="9.140625" style="1"/>
    <col min="4611" max="4612" width="18" style="1" customWidth="1"/>
    <col min="4613" max="4613" width="0" style="1" hidden="1" customWidth="1"/>
    <col min="4614" max="4614" width="12.5703125" style="1" customWidth="1"/>
    <col min="4615" max="4864" width="9.140625" style="1"/>
    <col min="4865" max="4865" width="42.140625" style="1" customWidth="1"/>
    <col min="4866" max="4866" width="9.140625" style="1"/>
    <col min="4867" max="4868" width="18" style="1" customWidth="1"/>
    <col min="4869" max="4869" width="0" style="1" hidden="1" customWidth="1"/>
    <col min="4870" max="4870" width="12.5703125" style="1" customWidth="1"/>
    <col min="4871" max="5120" width="9.140625" style="1"/>
    <col min="5121" max="5121" width="42.140625" style="1" customWidth="1"/>
    <col min="5122" max="5122" width="9.140625" style="1"/>
    <col min="5123" max="5124" width="18" style="1" customWidth="1"/>
    <col min="5125" max="5125" width="0" style="1" hidden="1" customWidth="1"/>
    <col min="5126" max="5126" width="12.5703125" style="1" customWidth="1"/>
    <col min="5127" max="5376" width="9.140625" style="1"/>
    <col min="5377" max="5377" width="42.140625" style="1" customWidth="1"/>
    <col min="5378" max="5378" width="9.140625" style="1"/>
    <col min="5379" max="5380" width="18" style="1" customWidth="1"/>
    <col min="5381" max="5381" width="0" style="1" hidden="1" customWidth="1"/>
    <col min="5382" max="5382" width="12.5703125" style="1" customWidth="1"/>
    <col min="5383" max="5632" width="9.140625" style="1"/>
    <col min="5633" max="5633" width="42.140625" style="1" customWidth="1"/>
    <col min="5634" max="5634" width="9.140625" style="1"/>
    <col min="5635" max="5636" width="18" style="1" customWidth="1"/>
    <col min="5637" max="5637" width="0" style="1" hidden="1" customWidth="1"/>
    <col min="5638" max="5638" width="12.5703125" style="1" customWidth="1"/>
    <col min="5639" max="5888" width="9.140625" style="1"/>
    <col min="5889" max="5889" width="42.140625" style="1" customWidth="1"/>
    <col min="5890" max="5890" width="9.140625" style="1"/>
    <col min="5891" max="5892" width="18" style="1" customWidth="1"/>
    <col min="5893" max="5893" width="0" style="1" hidden="1" customWidth="1"/>
    <col min="5894" max="5894" width="12.5703125" style="1" customWidth="1"/>
    <col min="5895" max="6144" width="9.140625" style="1"/>
    <col min="6145" max="6145" width="42.140625" style="1" customWidth="1"/>
    <col min="6146" max="6146" width="9.140625" style="1"/>
    <col min="6147" max="6148" width="18" style="1" customWidth="1"/>
    <col min="6149" max="6149" width="0" style="1" hidden="1" customWidth="1"/>
    <col min="6150" max="6150" width="12.5703125" style="1" customWidth="1"/>
    <col min="6151" max="6400" width="9.140625" style="1"/>
    <col min="6401" max="6401" width="42.140625" style="1" customWidth="1"/>
    <col min="6402" max="6402" width="9.140625" style="1"/>
    <col min="6403" max="6404" width="18" style="1" customWidth="1"/>
    <col min="6405" max="6405" width="0" style="1" hidden="1" customWidth="1"/>
    <col min="6406" max="6406" width="12.5703125" style="1" customWidth="1"/>
    <col min="6407" max="6656" width="9.140625" style="1"/>
    <col min="6657" max="6657" width="42.140625" style="1" customWidth="1"/>
    <col min="6658" max="6658" width="9.140625" style="1"/>
    <col min="6659" max="6660" width="18" style="1" customWidth="1"/>
    <col min="6661" max="6661" width="0" style="1" hidden="1" customWidth="1"/>
    <col min="6662" max="6662" width="12.5703125" style="1" customWidth="1"/>
    <col min="6663" max="6912" width="9.140625" style="1"/>
    <col min="6913" max="6913" width="42.140625" style="1" customWidth="1"/>
    <col min="6914" max="6914" width="9.140625" style="1"/>
    <col min="6915" max="6916" width="18" style="1" customWidth="1"/>
    <col min="6917" max="6917" width="0" style="1" hidden="1" customWidth="1"/>
    <col min="6918" max="6918" width="12.5703125" style="1" customWidth="1"/>
    <col min="6919" max="7168" width="9.140625" style="1"/>
    <col min="7169" max="7169" width="42.140625" style="1" customWidth="1"/>
    <col min="7170" max="7170" width="9.140625" style="1"/>
    <col min="7171" max="7172" width="18" style="1" customWidth="1"/>
    <col min="7173" max="7173" width="0" style="1" hidden="1" customWidth="1"/>
    <col min="7174" max="7174" width="12.5703125" style="1" customWidth="1"/>
    <col min="7175" max="7424" width="9.140625" style="1"/>
    <col min="7425" max="7425" width="42.140625" style="1" customWidth="1"/>
    <col min="7426" max="7426" width="9.140625" style="1"/>
    <col min="7427" max="7428" width="18" style="1" customWidth="1"/>
    <col min="7429" max="7429" width="0" style="1" hidden="1" customWidth="1"/>
    <col min="7430" max="7430" width="12.5703125" style="1" customWidth="1"/>
    <col min="7431" max="7680" width="9.140625" style="1"/>
    <col min="7681" max="7681" width="42.140625" style="1" customWidth="1"/>
    <col min="7682" max="7682" width="9.140625" style="1"/>
    <col min="7683" max="7684" width="18" style="1" customWidth="1"/>
    <col min="7685" max="7685" width="0" style="1" hidden="1" customWidth="1"/>
    <col min="7686" max="7686" width="12.5703125" style="1" customWidth="1"/>
    <col min="7687" max="7936" width="9.140625" style="1"/>
    <col min="7937" max="7937" width="42.140625" style="1" customWidth="1"/>
    <col min="7938" max="7938" width="9.140625" style="1"/>
    <col min="7939" max="7940" width="18" style="1" customWidth="1"/>
    <col min="7941" max="7941" width="0" style="1" hidden="1" customWidth="1"/>
    <col min="7942" max="7942" width="12.5703125" style="1" customWidth="1"/>
    <col min="7943" max="8192" width="9.140625" style="1"/>
    <col min="8193" max="8193" width="42.140625" style="1" customWidth="1"/>
    <col min="8194" max="8194" width="9.140625" style="1"/>
    <col min="8195" max="8196" width="18" style="1" customWidth="1"/>
    <col min="8197" max="8197" width="0" style="1" hidden="1" customWidth="1"/>
    <col min="8198" max="8198" width="12.5703125" style="1" customWidth="1"/>
    <col min="8199" max="8448" width="9.140625" style="1"/>
    <col min="8449" max="8449" width="42.140625" style="1" customWidth="1"/>
    <col min="8450" max="8450" width="9.140625" style="1"/>
    <col min="8451" max="8452" width="18" style="1" customWidth="1"/>
    <col min="8453" max="8453" width="0" style="1" hidden="1" customWidth="1"/>
    <col min="8454" max="8454" width="12.5703125" style="1" customWidth="1"/>
    <col min="8455" max="8704" width="9.140625" style="1"/>
    <col min="8705" max="8705" width="42.140625" style="1" customWidth="1"/>
    <col min="8706" max="8706" width="9.140625" style="1"/>
    <col min="8707" max="8708" width="18" style="1" customWidth="1"/>
    <col min="8709" max="8709" width="0" style="1" hidden="1" customWidth="1"/>
    <col min="8710" max="8710" width="12.5703125" style="1" customWidth="1"/>
    <col min="8711" max="8960" width="9.140625" style="1"/>
    <col min="8961" max="8961" width="42.140625" style="1" customWidth="1"/>
    <col min="8962" max="8962" width="9.140625" style="1"/>
    <col min="8963" max="8964" width="18" style="1" customWidth="1"/>
    <col min="8965" max="8965" width="0" style="1" hidden="1" customWidth="1"/>
    <col min="8966" max="8966" width="12.5703125" style="1" customWidth="1"/>
    <col min="8967" max="9216" width="9.140625" style="1"/>
    <col min="9217" max="9217" width="42.140625" style="1" customWidth="1"/>
    <col min="9218" max="9218" width="9.140625" style="1"/>
    <col min="9219" max="9220" width="18" style="1" customWidth="1"/>
    <col min="9221" max="9221" width="0" style="1" hidden="1" customWidth="1"/>
    <col min="9222" max="9222" width="12.5703125" style="1" customWidth="1"/>
    <col min="9223" max="9472" width="9.140625" style="1"/>
    <col min="9473" max="9473" width="42.140625" style="1" customWidth="1"/>
    <col min="9474" max="9474" width="9.140625" style="1"/>
    <col min="9475" max="9476" width="18" style="1" customWidth="1"/>
    <col min="9477" max="9477" width="0" style="1" hidden="1" customWidth="1"/>
    <col min="9478" max="9478" width="12.5703125" style="1" customWidth="1"/>
    <col min="9479" max="9728" width="9.140625" style="1"/>
    <col min="9729" max="9729" width="42.140625" style="1" customWidth="1"/>
    <col min="9730" max="9730" width="9.140625" style="1"/>
    <col min="9731" max="9732" width="18" style="1" customWidth="1"/>
    <col min="9733" max="9733" width="0" style="1" hidden="1" customWidth="1"/>
    <col min="9734" max="9734" width="12.5703125" style="1" customWidth="1"/>
    <col min="9735" max="9984" width="9.140625" style="1"/>
    <col min="9985" max="9985" width="42.140625" style="1" customWidth="1"/>
    <col min="9986" max="9986" width="9.140625" style="1"/>
    <col min="9987" max="9988" width="18" style="1" customWidth="1"/>
    <col min="9989" max="9989" width="0" style="1" hidden="1" customWidth="1"/>
    <col min="9990" max="9990" width="12.5703125" style="1" customWidth="1"/>
    <col min="9991" max="10240" width="9.140625" style="1"/>
    <col min="10241" max="10241" width="42.140625" style="1" customWidth="1"/>
    <col min="10242" max="10242" width="9.140625" style="1"/>
    <col min="10243" max="10244" width="18" style="1" customWidth="1"/>
    <col min="10245" max="10245" width="0" style="1" hidden="1" customWidth="1"/>
    <col min="10246" max="10246" width="12.5703125" style="1" customWidth="1"/>
    <col min="10247" max="10496" width="9.140625" style="1"/>
    <col min="10497" max="10497" width="42.140625" style="1" customWidth="1"/>
    <col min="10498" max="10498" width="9.140625" style="1"/>
    <col min="10499" max="10500" width="18" style="1" customWidth="1"/>
    <col min="10501" max="10501" width="0" style="1" hidden="1" customWidth="1"/>
    <col min="10502" max="10502" width="12.5703125" style="1" customWidth="1"/>
    <col min="10503" max="10752" width="9.140625" style="1"/>
    <col min="10753" max="10753" width="42.140625" style="1" customWidth="1"/>
    <col min="10754" max="10754" width="9.140625" style="1"/>
    <col min="10755" max="10756" width="18" style="1" customWidth="1"/>
    <col min="10757" max="10757" width="0" style="1" hidden="1" customWidth="1"/>
    <col min="10758" max="10758" width="12.5703125" style="1" customWidth="1"/>
    <col min="10759" max="11008" width="9.140625" style="1"/>
    <col min="11009" max="11009" width="42.140625" style="1" customWidth="1"/>
    <col min="11010" max="11010" width="9.140625" style="1"/>
    <col min="11011" max="11012" width="18" style="1" customWidth="1"/>
    <col min="11013" max="11013" width="0" style="1" hidden="1" customWidth="1"/>
    <col min="11014" max="11014" width="12.5703125" style="1" customWidth="1"/>
    <col min="11015" max="11264" width="9.140625" style="1"/>
    <col min="11265" max="11265" width="42.140625" style="1" customWidth="1"/>
    <col min="11266" max="11266" width="9.140625" style="1"/>
    <col min="11267" max="11268" width="18" style="1" customWidth="1"/>
    <col min="11269" max="11269" width="0" style="1" hidden="1" customWidth="1"/>
    <col min="11270" max="11270" width="12.5703125" style="1" customWidth="1"/>
    <col min="11271" max="11520" width="9.140625" style="1"/>
    <col min="11521" max="11521" width="42.140625" style="1" customWidth="1"/>
    <col min="11522" max="11522" width="9.140625" style="1"/>
    <col min="11523" max="11524" width="18" style="1" customWidth="1"/>
    <col min="11525" max="11525" width="0" style="1" hidden="1" customWidth="1"/>
    <col min="11526" max="11526" width="12.5703125" style="1" customWidth="1"/>
    <col min="11527" max="11776" width="9.140625" style="1"/>
    <col min="11777" max="11777" width="42.140625" style="1" customWidth="1"/>
    <col min="11778" max="11778" width="9.140625" style="1"/>
    <col min="11779" max="11780" width="18" style="1" customWidth="1"/>
    <col min="11781" max="11781" width="0" style="1" hidden="1" customWidth="1"/>
    <col min="11782" max="11782" width="12.5703125" style="1" customWidth="1"/>
    <col min="11783" max="12032" width="9.140625" style="1"/>
    <col min="12033" max="12033" width="42.140625" style="1" customWidth="1"/>
    <col min="12034" max="12034" width="9.140625" style="1"/>
    <col min="12035" max="12036" width="18" style="1" customWidth="1"/>
    <col min="12037" max="12037" width="0" style="1" hidden="1" customWidth="1"/>
    <col min="12038" max="12038" width="12.5703125" style="1" customWidth="1"/>
    <col min="12039" max="12288" width="9.140625" style="1"/>
    <col min="12289" max="12289" width="42.140625" style="1" customWidth="1"/>
    <col min="12290" max="12290" width="9.140625" style="1"/>
    <col min="12291" max="12292" width="18" style="1" customWidth="1"/>
    <col min="12293" max="12293" width="0" style="1" hidden="1" customWidth="1"/>
    <col min="12294" max="12294" width="12.5703125" style="1" customWidth="1"/>
    <col min="12295" max="12544" width="9.140625" style="1"/>
    <col min="12545" max="12545" width="42.140625" style="1" customWidth="1"/>
    <col min="12546" max="12546" width="9.140625" style="1"/>
    <col min="12547" max="12548" width="18" style="1" customWidth="1"/>
    <col min="12549" max="12549" width="0" style="1" hidden="1" customWidth="1"/>
    <col min="12550" max="12550" width="12.5703125" style="1" customWidth="1"/>
    <col min="12551" max="12800" width="9.140625" style="1"/>
    <col min="12801" max="12801" width="42.140625" style="1" customWidth="1"/>
    <col min="12802" max="12802" width="9.140625" style="1"/>
    <col min="12803" max="12804" width="18" style="1" customWidth="1"/>
    <col min="12805" max="12805" width="0" style="1" hidden="1" customWidth="1"/>
    <col min="12806" max="12806" width="12.5703125" style="1" customWidth="1"/>
    <col min="12807" max="13056" width="9.140625" style="1"/>
    <col min="13057" max="13057" width="42.140625" style="1" customWidth="1"/>
    <col min="13058" max="13058" width="9.140625" style="1"/>
    <col min="13059" max="13060" width="18" style="1" customWidth="1"/>
    <col min="13061" max="13061" width="0" style="1" hidden="1" customWidth="1"/>
    <col min="13062" max="13062" width="12.5703125" style="1" customWidth="1"/>
    <col min="13063" max="13312" width="9.140625" style="1"/>
    <col min="13313" max="13313" width="42.140625" style="1" customWidth="1"/>
    <col min="13314" max="13314" width="9.140625" style="1"/>
    <col min="13315" max="13316" width="18" style="1" customWidth="1"/>
    <col min="13317" max="13317" width="0" style="1" hidden="1" customWidth="1"/>
    <col min="13318" max="13318" width="12.5703125" style="1" customWidth="1"/>
    <col min="13319" max="13568" width="9.140625" style="1"/>
    <col min="13569" max="13569" width="42.140625" style="1" customWidth="1"/>
    <col min="13570" max="13570" width="9.140625" style="1"/>
    <col min="13571" max="13572" width="18" style="1" customWidth="1"/>
    <col min="13573" max="13573" width="0" style="1" hidden="1" customWidth="1"/>
    <col min="13574" max="13574" width="12.5703125" style="1" customWidth="1"/>
    <col min="13575" max="13824" width="9.140625" style="1"/>
    <col min="13825" max="13825" width="42.140625" style="1" customWidth="1"/>
    <col min="13826" max="13826" width="9.140625" style="1"/>
    <col min="13827" max="13828" width="18" style="1" customWidth="1"/>
    <col min="13829" max="13829" width="0" style="1" hidden="1" customWidth="1"/>
    <col min="13830" max="13830" width="12.5703125" style="1" customWidth="1"/>
    <col min="13831" max="14080" width="9.140625" style="1"/>
    <col min="14081" max="14081" width="42.140625" style="1" customWidth="1"/>
    <col min="14082" max="14082" width="9.140625" style="1"/>
    <col min="14083" max="14084" width="18" style="1" customWidth="1"/>
    <col min="14085" max="14085" width="0" style="1" hidden="1" customWidth="1"/>
    <col min="14086" max="14086" width="12.5703125" style="1" customWidth="1"/>
    <col min="14087" max="14336" width="9.140625" style="1"/>
    <col min="14337" max="14337" width="42.140625" style="1" customWidth="1"/>
    <col min="14338" max="14338" width="9.140625" style="1"/>
    <col min="14339" max="14340" width="18" style="1" customWidth="1"/>
    <col min="14341" max="14341" width="0" style="1" hidden="1" customWidth="1"/>
    <col min="14342" max="14342" width="12.5703125" style="1" customWidth="1"/>
    <col min="14343" max="14592" width="9.140625" style="1"/>
    <col min="14593" max="14593" width="42.140625" style="1" customWidth="1"/>
    <col min="14594" max="14594" width="9.140625" style="1"/>
    <col min="14595" max="14596" width="18" style="1" customWidth="1"/>
    <col min="14597" max="14597" width="0" style="1" hidden="1" customWidth="1"/>
    <col min="14598" max="14598" width="12.5703125" style="1" customWidth="1"/>
    <col min="14599" max="14848" width="9.140625" style="1"/>
    <col min="14849" max="14849" width="42.140625" style="1" customWidth="1"/>
    <col min="14850" max="14850" width="9.140625" style="1"/>
    <col min="14851" max="14852" width="18" style="1" customWidth="1"/>
    <col min="14853" max="14853" width="0" style="1" hidden="1" customWidth="1"/>
    <col min="14854" max="14854" width="12.5703125" style="1" customWidth="1"/>
    <col min="14855" max="15104" width="9.140625" style="1"/>
    <col min="15105" max="15105" width="42.140625" style="1" customWidth="1"/>
    <col min="15106" max="15106" width="9.140625" style="1"/>
    <col min="15107" max="15108" width="18" style="1" customWidth="1"/>
    <col min="15109" max="15109" width="0" style="1" hidden="1" customWidth="1"/>
    <col min="15110" max="15110" width="12.5703125" style="1" customWidth="1"/>
    <col min="15111" max="15360" width="9.140625" style="1"/>
    <col min="15361" max="15361" width="42.140625" style="1" customWidth="1"/>
    <col min="15362" max="15362" width="9.140625" style="1"/>
    <col min="15363" max="15364" width="18" style="1" customWidth="1"/>
    <col min="15365" max="15365" width="0" style="1" hidden="1" customWidth="1"/>
    <col min="15366" max="15366" width="12.5703125" style="1" customWidth="1"/>
    <col min="15367" max="15616" width="9.140625" style="1"/>
    <col min="15617" max="15617" width="42.140625" style="1" customWidth="1"/>
    <col min="15618" max="15618" width="9.140625" style="1"/>
    <col min="15619" max="15620" width="18" style="1" customWidth="1"/>
    <col min="15621" max="15621" width="0" style="1" hidden="1" customWidth="1"/>
    <col min="15622" max="15622" width="12.5703125" style="1" customWidth="1"/>
    <col min="15623" max="15872" width="9.140625" style="1"/>
    <col min="15873" max="15873" width="42.140625" style="1" customWidth="1"/>
    <col min="15874" max="15874" width="9.140625" style="1"/>
    <col min="15875" max="15876" width="18" style="1" customWidth="1"/>
    <col min="15877" max="15877" width="0" style="1" hidden="1" customWidth="1"/>
    <col min="15878" max="15878" width="12.5703125" style="1" customWidth="1"/>
    <col min="15879" max="16128" width="9.140625" style="1"/>
    <col min="16129" max="16129" width="42.140625" style="1" customWidth="1"/>
    <col min="16130" max="16130" width="9.140625" style="1"/>
    <col min="16131" max="16132" width="18" style="1" customWidth="1"/>
    <col min="16133" max="16133" width="0" style="1" hidden="1" customWidth="1"/>
    <col min="16134" max="16134" width="12.5703125" style="1" customWidth="1"/>
    <col min="16135" max="16384" width="9.140625" style="1"/>
  </cols>
  <sheetData>
    <row r="1" spans="1:10" ht="15.75" x14ac:dyDescent="0.25">
      <c r="A1" s="43" t="s">
        <v>44</v>
      </c>
      <c r="B1" s="43"/>
      <c r="C1" s="43"/>
      <c r="D1" s="43"/>
      <c r="E1" s="43"/>
    </row>
    <row r="2" spans="1:10" ht="16.5" thickBot="1" x14ac:dyDescent="0.3">
      <c r="A2" s="2"/>
      <c r="B2" s="2"/>
      <c r="C2" s="2"/>
      <c r="D2" s="2"/>
      <c r="E2" s="3"/>
    </row>
    <row r="3" spans="1:10" ht="15.75" x14ac:dyDescent="0.25">
      <c r="A3" s="44" t="s">
        <v>1</v>
      </c>
      <c r="B3" s="46" t="s">
        <v>2</v>
      </c>
      <c r="C3" s="46" t="s">
        <v>3</v>
      </c>
      <c r="D3" s="46"/>
      <c r="E3" s="46"/>
      <c r="F3" s="4"/>
    </row>
    <row r="4" spans="1:10" ht="109.5" customHeight="1" x14ac:dyDescent="0.25">
      <c r="A4" s="45"/>
      <c r="B4" s="47"/>
      <c r="C4" s="39" t="s">
        <v>4</v>
      </c>
      <c r="D4" s="39" t="s">
        <v>5</v>
      </c>
      <c r="E4" s="39" t="s">
        <v>6</v>
      </c>
      <c r="F4" s="5" t="s">
        <v>7</v>
      </c>
    </row>
    <row r="5" spans="1:10" ht="16.5" thickBot="1" x14ac:dyDescent="0.3">
      <c r="A5" s="6">
        <v>1</v>
      </c>
      <c r="B5" s="7">
        <v>2</v>
      </c>
      <c r="C5" s="7"/>
      <c r="D5" s="7"/>
      <c r="E5" s="7"/>
      <c r="F5" s="8"/>
      <c r="H5" s="1">
        <v>211</v>
      </c>
      <c r="I5" s="1">
        <v>213</v>
      </c>
    </row>
    <row r="6" spans="1:10" ht="16.5" thickBot="1" x14ac:dyDescent="0.3">
      <c r="A6" s="41" t="s">
        <v>8</v>
      </c>
      <c r="B6" s="42"/>
      <c r="C6" s="42"/>
      <c r="D6" s="42"/>
      <c r="E6" s="42"/>
      <c r="F6" s="9"/>
    </row>
    <row r="7" spans="1:10" ht="15.75" x14ac:dyDescent="0.25">
      <c r="A7" s="10" t="s">
        <v>9</v>
      </c>
      <c r="B7" s="11" t="s">
        <v>10</v>
      </c>
      <c r="C7" s="12">
        <f>C8+C9+C14</f>
        <v>5</v>
      </c>
      <c r="D7" s="12">
        <f>D8+D9+D14</f>
        <v>3</v>
      </c>
      <c r="E7" s="12">
        <f>E8+E9+E14</f>
        <v>1965.1</v>
      </c>
      <c r="F7" s="13">
        <f>F8+F9+F14</f>
        <v>2560.9</v>
      </c>
      <c r="H7" s="1">
        <v>4671.3</v>
      </c>
      <c r="I7" s="1">
        <v>1467.4</v>
      </c>
      <c r="J7" s="1">
        <f>I7/H7</f>
        <v>0.31413096996553425</v>
      </c>
    </row>
    <row r="8" spans="1:10" ht="15.75" x14ac:dyDescent="0.25">
      <c r="A8" s="14" t="s">
        <v>11</v>
      </c>
      <c r="B8" s="15" t="s">
        <v>12</v>
      </c>
      <c r="C8" s="16">
        <f>2+3</f>
        <v>5</v>
      </c>
      <c r="D8" s="16">
        <v>3</v>
      </c>
      <c r="E8" s="35">
        <v>1965.1</v>
      </c>
      <c r="F8" s="17">
        <f>ROUND(E8*1.303196,1)</f>
        <v>2560.9</v>
      </c>
    </row>
    <row r="9" spans="1:10" ht="15.75" x14ac:dyDescent="0.25">
      <c r="A9" s="18" t="s">
        <v>13</v>
      </c>
      <c r="B9" s="15" t="s">
        <v>14</v>
      </c>
      <c r="C9" s="16">
        <f>SUM(C11:C13)</f>
        <v>0</v>
      </c>
      <c r="D9" s="16">
        <f>SUM(D11:D13)</f>
        <v>0</v>
      </c>
      <c r="E9" s="16">
        <f>SUM(E11:E13)</f>
        <v>0</v>
      </c>
      <c r="F9" s="19">
        <f>SUM(F11:F13)</f>
        <v>0</v>
      </c>
    </row>
    <row r="10" spans="1:10" ht="15.75" x14ac:dyDescent="0.25">
      <c r="A10" s="20" t="s">
        <v>15</v>
      </c>
      <c r="B10" s="15"/>
      <c r="C10" s="16"/>
      <c r="D10" s="16"/>
      <c r="E10" s="16"/>
      <c r="F10" s="17"/>
    </row>
    <row r="11" spans="1:10" ht="15.75" x14ac:dyDescent="0.25">
      <c r="A11" s="21" t="s">
        <v>16</v>
      </c>
      <c r="B11" s="15" t="s">
        <v>17</v>
      </c>
      <c r="C11" s="16"/>
      <c r="D11" s="16"/>
      <c r="E11" s="16"/>
      <c r="F11" s="17"/>
    </row>
    <row r="12" spans="1:10" ht="15.75" x14ac:dyDescent="0.25">
      <c r="A12" s="21" t="s">
        <v>18</v>
      </c>
      <c r="B12" s="15" t="s">
        <v>19</v>
      </c>
      <c r="C12" s="16"/>
      <c r="D12" s="16"/>
      <c r="E12" s="16"/>
      <c r="F12" s="17"/>
    </row>
    <row r="13" spans="1:10" ht="31.5" x14ac:dyDescent="0.25">
      <c r="A13" s="21" t="s">
        <v>20</v>
      </c>
      <c r="B13" s="15" t="s">
        <v>21</v>
      </c>
      <c r="C13" s="16"/>
      <c r="D13" s="16"/>
      <c r="E13" s="16"/>
      <c r="F13" s="17"/>
    </row>
    <row r="14" spans="1:10" ht="16.5" thickBot="1" x14ac:dyDescent="0.3">
      <c r="A14" s="22" t="s">
        <v>22</v>
      </c>
      <c r="B14" s="23" t="s">
        <v>23</v>
      </c>
      <c r="C14" s="24"/>
      <c r="D14" s="24"/>
      <c r="E14" s="24"/>
      <c r="F14" s="25"/>
    </row>
    <row r="15" spans="1:10" ht="16.5" thickBot="1" x14ac:dyDescent="0.3">
      <c r="A15" s="41" t="s">
        <v>24</v>
      </c>
      <c r="B15" s="42"/>
      <c r="C15" s="42"/>
      <c r="D15" s="42"/>
      <c r="E15" s="42"/>
      <c r="F15" s="26"/>
    </row>
    <row r="16" spans="1:10" ht="15.75" x14ac:dyDescent="0.25">
      <c r="A16" s="10" t="s">
        <v>9</v>
      </c>
      <c r="B16" s="11" t="s">
        <v>25</v>
      </c>
      <c r="C16" s="12">
        <f>SUM(C17:C20)</f>
        <v>31.88</v>
      </c>
      <c r="D16" s="12">
        <f>SUM(D17:D20)</f>
        <v>11</v>
      </c>
      <c r="E16" s="36">
        <f>SUM(E17:E20)</f>
        <v>3467.6000000000004</v>
      </c>
      <c r="F16" s="37">
        <f>SUM(F17:F20)</f>
        <v>4519.2</v>
      </c>
    </row>
    <row r="17" spans="1:6" ht="15.75" x14ac:dyDescent="0.25">
      <c r="A17" s="14" t="s">
        <v>11</v>
      </c>
      <c r="B17" s="15" t="s">
        <v>26</v>
      </c>
      <c r="C17" s="16"/>
      <c r="D17" s="16"/>
      <c r="E17" s="16"/>
      <c r="F17" s="17"/>
    </row>
    <row r="18" spans="1:6" ht="15.75" x14ac:dyDescent="0.25">
      <c r="A18" s="18" t="s">
        <v>13</v>
      </c>
      <c r="B18" s="15" t="s">
        <v>27</v>
      </c>
      <c r="C18" s="16">
        <v>7.88</v>
      </c>
      <c r="D18" s="16">
        <v>3</v>
      </c>
      <c r="E18" s="16">
        <v>816.2</v>
      </c>
      <c r="F18" s="17">
        <f>ROUND(E18*1.303196,1)</f>
        <v>1063.7</v>
      </c>
    </row>
    <row r="19" spans="1:6" ht="31.5" x14ac:dyDescent="0.25">
      <c r="A19" s="20" t="s">
        <v>28</v>
      </c>
      <c r="B19" s="15" t="s">
        <v>29</v>
      </c>
      <c r="C19" s="16">
        <v>2</v>
      </c>
      <c r="D19" s="16"/>
      <c r="E19" s="16"/>
      <c r="F19" s="40">
        <f>ROUND(E19*1.2921,1)</f>
        <v>0</v>
      </c>
    </row>
    <row r="20" spans="1:6" ht="16.5" thickBot="1" x14ac:dyDescent="0.3">
      <c r="A20" s="27" t="s">
        <v>30</v>
      </c>
      <c r="B20" s="23" t="s">
        <v>31</v>
      </c>
      <c r="C20" s="24">
        <v>22</v>
      </c>
      <c r="D20" s="24">
        <v>8</v>
      </c>
      <c r="E20" s="24">
        <v>2651.4</v>
      </c>
      <c r="F20" s="17">
        <f>ROUND(E20*1.303196,1)+0.2</f>
        <v>3455.5</v>
      </c>
    </row>
    <row r="21" spans="1:6" ht="16.5" thickBot="1" x14ac:dyDescent="0.3">
      <c r="A21" s="41" t="s">
        <v>32</v>
      </c>
      <c r="B21" s="42"/>
      <c r="C21" s="42"/>
      <c r="D21" s="42"/>
      <c r="E21" s="42"/>
      <c r="F21" s="26"/>
    </row>
    <row r="22" spans="1:6" ht="15.75" x14ac:dyDescent="0.25">
      <c r="A22" s="28" t="s">
        <v>9</v>
      </c>
      <c r="B22" s="11" t="s">
        <v>33</v>
      </c>
      <c r="C22" s="12">
        <f>C24+C23</f>
        <v>0.5</v>
      </c>
      <c r="D22" s="12">
        <f>D24+D23</f>
        <v>1</v>
      </c>
      <c r="E22" s="12">
        <f>E23+E24</f>
        <v>95</v>
      </c>
      <c r="F22" s="13">
        <f>F23+F24</f>
        <v>123.8</v>
      </c>
    </row>
    <row r="23" spans="1:6" ht="15.75" x14ac:dyDescent="0.25">
      <c r="A23" s="18" t="s">
        <v>34</v>
      </c>
      <c r="B23" s="15" t="s">
        <v>35</v>
      </c>
      <c r="C23" s="16"/>
      <c r="D23" s="16"/>
      <c r="E23" s="16"/>
      <c r="F23" s="17"/>
    </row>
    <row r="24" spans="1:6" ht="16.5" thickBot="1" x14ac:dyDescent="0.3">
      <c r="A24" s="29" t="s">
        <v>36</v>
      </c>
      <c r="B24" s="23" t="s">
        <v>37</v>
      </c>
      <c r="C24" s="24">
        <v>0.5</v>
      </c>
      <c r="D24" s="24">
        <v>1</v>
      </c>
      <c r="E24" s="24">
        <v>95</v>
      </c>
      <c r="F24" s="17">
        <f>ROUND(E24*1.303196,1)</f>
        <v>123.8</v>
      </c>
    </row>
    <row r="25" spans="1:6" ht="16.5" thickBot="1" x14ac:dyDescent="0.3">
      <c r="A25" s="41" t="s">
        <v>38</v>
      </c>
      <c r="B25" s="42"/>
      <c r="C25" s="42"/>
      <c r="D25" s="42"/>
      <c r="E25" s="42"/>
      <c r="F25" s="26"/>
    </row>
    <row r="26" spans="1:6" ht="15.75" x14ac:dyDescent="0.25">
      <c r="A26" s="10" t="s">
        <v>9</v>
      </c>
      <c r="B26" s="11" t="s">
        <v>39</v>
      </c>
      <c r="C26" s="12">
        <f>C27+C28+C29</f>
        <v>0</v>
      </c>
      <c r="D26" s="12">
        <f>D27+D28+D29</f>
        <v>0</v>
      </c>
      <c r="E26" s="12">
        <f>E27+E28+E29</f>
        <v>0</v>
      </c>
      <c r="F26" s="13">
        <f>F27+F28+F29</f>
        <v>0</v>
      </c>
    </row>
    <row r="27" spans="1:6" ht="15.75" x14ac:dyDescent="0.25">
      <c r="A27" s="14" t="s">
        <v>11</v>
      </c>
      <c r="B27" s="15" t="s">
        <v>40</v>
      </c>
      <c r="C27" s="16"/>
      <c r="D27" s="16"/>
      <c r="E27" s="16"/>
      <c r="F27" s="17"/>
    </row>
    <row r="28" spans="1:6" ht="15.75" x14ac:dyDescent="0.25">
      <c r="A28" s="18" t="s">
        <v>13</v>
      </c>
      <c r="B28" s="15" t="s">
        <v>41</v>
      </c>
      <c r="C28" s="16"/>
      <c r="D28" s="16"/>
      <c r="E28" s="16"/>
      <c r="F28" s="17"/>
    </row>
    <row r="29" spans="1:6" ht="16.5" thickBot="1" x14ac:dyDescent="0.3">
      <c r="A29" s="30" t="s">
        <v>42</v>
      </c>
      <c r="B29" s="31" t="s">
        <v>43</v>
      </c>
      <c r="C29" s="32"/>
      <c r="D29" s="32"/>
      <c r="E29" s="32"/>
      <c r="F29" s="38"/>
    </row>
    <row r="32" spans="1:6" x14ac:dyDescent="0.25">
      <c r="C32" s="1">
        <f>C7+C16+C22+C26</f>
        <v>37.379999999999995</v>
      </c>
      <c r="D32" s="1">
        <f>D7+D16+D22+D26</f>
        <v>15</v>
      </c>
      <c r="E32" s="1">
        <f>E7+E16+E22+E26</f>
        <v>5527.7000000000007</v>
      </c>
      <c r="F32" s="1">
        <f>F7+F16+F22+F26</f>
        <v>7203.9000000000005</v>
      </c>
    </row>
  </sheetData>
  <mergeCells count="8">
    <mergeCell ref="A21:E21"/>
    <mergeCell ref="A25:E25"/>
    <mergeCell ref="A1:E1"/>
    <mergeCell ref="A3:A4"/>
    <mergeCell ref="B3:B4"/>
    <mergeCell ref="C3:E3"/>
    <mergeCell ref="A6:E6"/>
    <mergeCell ref="A15:E15"/>
  </mergeCells>
  <pageMargins left="0.7" right="0.7" top="0.75" bottom="0.75" header="0.3" footer="0.3"/>
  <pageSetup paperSize="9" scale="5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ЦО 2013</vt:lpstr>
      <vt:lpstr>ХЭК 2013</vt:lpstr>
      <vt:lpstr>'ЦО 2013'!Область_печати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2015-04-22T08:51:30Z</dcterms:modified>
</cp:coreProperties>
</file>