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firstSheet="6" activeTab="16"/>
  </bookViews>
  <sheets>
    <sheet name="Физика" sheetId="1" r:id="rId1"/>
    <sheet name="ОПДиПЗ" sheetId="2" r:id="rId2"/>
    <sheet name="Математика" sheetId="3" r:id="rId3"/>
    <sheet name="Информатика" sheetId="4" r:id="rId4"/>
    <sheet name="Экология" sheetId="5" r:id="rId5"/>
    <sheet name="МХК" sheetId="6" r:id="rId6"/>
    <sheet name="ОБЖ" sheetId="7" r:id="rId7"/>
    <sheet name="ДКП" sheetId="8" r:id="rId8"/>
    <sheet name="Литература" sheetId="9" r:id="rId9"/>
    <sheet name="Экономика" sheetId="10" r:id="rId10"/>
    <sheet name="Франц.язык" sheetId="11" r:id="rId11"/>
    <sheet name="Право" sheetId="12" r:id="rId12"/>
    <sheet name="Англ.язык" sheetId="13" r:id="rId13"/>
    <sheet name="География" sheetId="14" r:id="rId14"/>
    <sheet name="История" sheetId="15" r:id="rId15"/>
    <sheet name="Обществознание" sheetId="16" r:id="rId16"/>
    <sheet name="Физ-ра" sheetId="17" r:id="rId17"/>
    <sheet name="Технология" sheetId="18" r:id="rId18"/>
    <sheet name="Рус.язык" sheetId="19" r:id="rId19"/>
    <sheet name="Биология" sheetId="20" r:id="rId20"/>
    <sheet name="Химия" sheetId="21" r:id="rId21"/>
  </sheets>
  <definedNames>
    <definedName name="_xlnm._FilterDatabase" localSheetId="3" hidden="1">'Информатика'!$A$9:$M$22</definedName>
    <definedName name="_xlnm._FilterDatabase" localSheetId="2" hidden="1">'Математика'!$A$26:$M$47</definedName>
    <definedName name="_xlnm._FilterDatabase" localSheetId="20" hidden="1">'Химия'!$A$36:$P$49</definedName>
  </definedNames>
  <calcPr fullCalcOnLoad="1"/>
</workbook>
</file>

<file path=xl/sharedStrings.xml><?xml version="1.0" encoding="utf-8"?>
<sst xmlns="http://schemas.openxmlformats.org/spreadsheetml/2006/main" count="7107" uniqueCount="2126">
  <si>
    <t>Шинкаренко Евгения Михайловна, МБОУ "Ликино-Дулевская гимназия";</t>
  </si>
  <si>
    <t>Иванова Наталья Николаевна, МБОУ "Авсюнинская СОШ";</t>
  </si>
  <si>
    <t>Сорокина Наталья Игоревна, МАОУ "Куровская СОШ №6";</t>
  </si>
  <si>
    <t>Егорова Елена Алексеевна, МАОУ "Куровская СОШ №2";</t>
  </si>
  <si>
    <t>Магденко Ярослава Владимировна, МБОУ "Ликино-Дулевская СОШ №5";</t>
  </si>
  <si>
    <t>Реброва Ирина Вячеславовна, МАОУ "Куровская СОШ №2";</t>
  </si>
  <si>
    <t>Богачева Анна Игоревна, МБОУ "Ликино-Дулевская ООШ №3";</t>
  </si>
  <si>
    <t>Кузова Мария Николаевна, МБОУ "Озерецкая ООШ";</t>
  </si>
  <si>
    <t>Быкова Юлия Владимировна, МБОУ "Ликино-Дулевская СОШ №5";</t>
  </si>
  <si>
    <t>Есинбаева Дина Мажитовна, МБОУ "Малодубенская СОШ";</t>
  </si>
  <si>
    <t>Лобанова Анастасия Константиновна, МБОУ "Дрезненская гимназия";</t>
  </si>
  <si>
    <t>Сотниченкова Олеся Олеговна, МБОУ "Горская ООШ";</t>
  </si>
  <si>
    <t>Щукина Татьяна Викторовна, МБОУ "Щетиновская СОШ"</t>
  </si>
  <si>
    <t>Ведомость результатов учащихся 7-8 классов ОУ Орехово-Зуевского муниципального района Московской области на олимпиаде по английскому языку2015-2016 учебный год</t>
  </si>
  <si>
    <t>Класс</t>
  </si>
  <si>
    <t>Reading</t>
  </si>
  <si>
    <t>Use of English</t>
  </si>
  <si>
    <t>Writing</t>
  </si>
  <si>
    <t>Родина</t>
  </si>
  <si>
    <t>Реброва Ирина Вячеславовна</t>
  </si>
  <si>
    <t>Мырзикова Юлия Георгиевна</t>
  </si>
  <si>
    <t xml:space="preserve">Москалёв </t>
  </si>
  <si>
    <t xml:space="preserve">Данил </t>
  </si>
  <si>
    <t xml:space="preserve">Ефимова Анна Николаевна </t>
  </si>
  <si>
    <t>Орлова Марина Олеговна</t>
  </si>
  <si>
    <t>Слуцкий</t>
  </si>
  <si>
    <t>Шабанова Людмила Николаевна</t>
  </si>
  <si>
    <t>Филина</t>
  </si>
  <si>
    <t>Хохлова Галина Афанасьевна</t>
  </si>
  <si>
    <t>Павлова Наталья Николаевна</t>
  </si>
  <si>
    <t>Панюшкин</t>
  </si>
  <si>
    <t>Шелудянкин</t>
  </si>
  <si>
    <t>Быкова Юлия Владимировна</t>
  </si>
  <si>
    <t>Кудрякова</t>
  </si>
  <si>
    <t>Гнусарева Галина Геннадьевна</t>
  </si>
  <si>
    <t>Ермакова</t>
  </si>
  <si>
    <t>Четвергова Оксана Васильевна</t>
  </si>
  <si>
    <t>Голубева</t>
  </si>
  <si>
    <t>Киселева Юлия Анатольевна</t>
  </si>
  <si>
    <t xml:space="preserve">Терехова </t>
  </si>
  <si>
    <t>Дроздова Светлана Юрьевна</t>
  </si>
  <si>
    <t>Есенбаева Дина Мажитовна</t>
  </si>
  <si>
    <t xml:space="preserve">Пилюгина </t>
  </si>
  <si>
    <t>Рыжова Екатерина Андреевна</t>
  </si>
  <si>
    <t>Ромашов</t>
  </si>
  <si>
    <t>Лобанова Анастасия Константиновна</t>
  </si>
  <si>
    <t>Попикова</t>
  </si>
  <si>
    <t>Мартишина Ирина Алексеевна</t>
  </si>
  <si>
    <t xml:space="preserve">Ерхова Ирина Евгеньевна </t>
  </si>
  <si>
    <t>Овечкина Любовь Игоревна</t>
  </si>
  <si>
    <t>Кузова Мария Николаевна</t>
  </si>
  <si>
    <t>Ольшанская Нина Александровна</t>
  </si>
  <si>
    <t>Ежова Любовь Владимировна</t>
  </si>
  <si>
    <t>Стрыгина Наталья Львовна</t>
  </si>
  <si>
    <t>Алексеев</t>
  </si>
  <si>
    <t>Ведомость результатов учащихся 9-11 классов ОУ Орехово-Зуевского муниципального района Московской области на олимпиаде по английскому языку2015-2016 учебный год</t>
  </si>
  <si>
    <t>Speaking</t>
  </si>
  <si>
    <t>Савельева Ольга Владимировна</t>
  </si>
  <si>
    <t>Попова Наталья Леонидовна</t>
  </si>
  <si>
    <t>Носикова Дарья Николаевна</t>
  </si>
  <si>
    <t>Буталова</t>
  </si>
  <si>
    <t>Ефимова Ольга Алексеевна</t>
  </si>
  <si>
    <t>Иванова Наталья Николаевна</t>
  </si>
  <si>
    <t xml:space="preserve">Сорокина Наталья Игоревна </t>
  </si>
  <si>
    <t>Тишин</t>
  </si>
  <si>
    <t>Эртуганов</t>
  </si>
  <si>
    <t>Шакир</t>
  </si>
  <si>
    <t>Зайцева Мария Вадимовна</t>
  </si>
  <si>
    <t>Иткина</t>
  </si>
  <si>
    <t>Шинкаренко Евгения Михайловна</t>
  </si>
  <si>
    <t>Маслова</t>
  </si>
  <si>
    <t>Щукина Татьяна Викторовна</t>
  </si>
  <si>
    <t>Щепотин</t>
  </si>
  <si>
    <t>Левчук</t>
  </si>
  <si>
    <t>Галина</t>
  </si>
  <si>
    <t>Короткая Евгения Владимировна</t>
  </si>
  <si>
    <t>Макеева</t>
  </si>
  <si>
    <t>Минаева Наталья Андреевна</t>
  </si>
  <si>
    <t>ПРОТОКОЛ  № 9 от 23.11.2015г.</t>
  </si>
  <si>
    <t>заседания предметной комиссии олимпиады школьников в Орехово-Зуевском муниципальном районе по АНГЛИЙСКОМУ ЯЗЫКУ в 2015/2016 у.г.</t>
  </si>
  <si>
    <t>заседания предметной комиссии олимпиады школьников в Орехово-Зуевском муниципальном районе по ПРАВУ</t>
  </si>
  <si>
    <t>Богатырева Ольга Юрьевна, МБОУ "Дрезненская гимназия", председатель экспертной комиссии</t>
  </si>
  <si>
    <t>Смирнова Татьяна Николаевна, МАОУ "Давыдовская гимназия";</t>
  </si>
  <si>
    <t>Гуржий Юрий Анатольевич, МАОУ "Демиховский лицей";</t>
  </si>
  <si>
    <t>Волкова Лариса Михайловна, МБОУ "Ликино-Дулевская СОШ №5";</t>
  </si>
  <si>
    <t>Банцекина Галина Дмитриевна, МБОУ "Соболевская СОШ"</t>
  </si>
  <si>
    <t>Сидорова Людмила Георгиевна, МАОУ "Куровская СОШ №6"</t>
  </si>
  <si>
    <t>Ведомость результатов учащихся 9  классов ОО Орехово-Зуевского муниципального ройона Московской области на олимпиаде по праву в 2015-2016 у.г.</t>
  </si>
  <si>
    <t>рейтинг</t>
  </si>
  <si>
    <t>Гуржий Юрий Анатольевич</t>
  </si>
  <si>
    <t>Любушкин</t>
  </si>
  <si>
    <t>Дымин</t>
  </si>
  <si>
    <t>Кашаев</t>
  </si>
  <si>
    <t>Смердов</t>
  </si>
  <si>
    <t>Апостолова</t>
  </si>
  <si>
    <t>Ведомость результатов учащихся 10  классов ОО Орехово-Зуевского муниципального ройона Московской области на олимпиаде по праву в 2015-2016 у.г.</t>
  </si>
  <si>
    <t xml:space="preserve">Призер </t>
  </si>
  <si>
    <t>Сквоцова</t>
  </si>
  <si>
    <t>Нестеренко</t>
  </si>
  <si>
    <t>Кучма</t>
  </si>
  <si>
    <t>Рассохина</t>
  </si>
  <si>
    <t>Лукичева Ирина Васильевна</t>
  </si>
  <si>
    <t>Шведов</t>
  </si>
  <si>
    <t>Российская</t>
  </si>
  <si>
    <t>Матвеева</t>
  </si>
  <si>
    <t>Ведомость результатов учащихся 11  классов ОО Орехово-Зуевского муниципального ройона Московской области на олимпиаде по праву в 2015-2016 у.г.</t>
  </si>
  <si>
    <t>Захар</t>
  </si>
  <si>
    <t>Решетняк</t>
  </si>
  <si>
    <t>Фёдор</t>
  </si>
  <si>
    <t>Давидюк</t>
  </si>
  <si>
    <t>Ерицян</t>
  </si>
  <si>
    <t>Вардгес</t>
  </si>
  <si>
    <t>Шумова</t>
  </si>
  <si>
    <t>Тютина Марина Викторовна, МБОУ "Ликино-Дулевская ООШ №2";</t>
  </si>
  <si>
    <t>Подмарева Марина Васильевна, МАОУ "Куровская СОШ №2"</t>
  </si>
  <si>
    <t>Понимание текста</t>
  </si>
  <si>
    <t>Лексико-грамматический тест</t>
  </si>
  <si>
    <t>Страноведение</t>
  </si>
  <si>
    <t>Письмо</t>
  </si>
  <si>
    <t>Устная речь</t>
  </si>
  <si>
    <t>ИТОГ</t>
  </si>
  <si>
    <t>max</t>
  </si>
  <si>
    <t>Адров</t>
  </si>
  <si>
    <t>Стайкова Наталья Михайловна</t>
  </si>
  <si>
    <t>Маншилина</t>
  </si>
  <si>
    <t>Школа "Росток"</t>
  </si>
  <si>
    <t>Крылова Екатерина Сергеевна</t>
  </si>
  <si>
    <t>Адрова</t>
  </si>
  <si>
    <t>Пименов</t>
  </si>
  <si>
    <t>Титова Людмила Николаевна</t>
  </si>
  <si>
    <t>Тураев</t>
  </si>
  <si>
    <t>Тимур</t>
  </si>
  <si>
    <t>Скрипкина Надежда Ивановна, МАОУ "Давыдовская гимназия", председатель предметной комиссии</t>
  </si>
  <si>
    <t>ПРОТОКОЛ № 10  от 23.11.2015г.</t>
  </si>
  <si>
    <t>ПРОТОКОЛ № 11  от 22.11.2015г.</t>
  </si>
  <si>
    <t>заседания предметной комиссии олимпиады школьников в Орехово-Зуевском муниципальном районе в 2015/2016 у.г.по ФРАНЦУЗСКОМУ ЯЗЫКУ</t>
  </si>
  <si>
    <t>Буянова Наталья Петровна</t>
  </si>
  <si>
    <t xml:space="preserve">Воронин </t>
  </si>
  <si>
    <t xml:space="preserve">Бушуева </t>
  </si>
  <si>
    <t>Бурова Галина Петрвна</t>
  </si>
  <si>
    <t>Яснецова Светлана Викторовна</t>
  </si>
  <si>
    <t>Звягина</t>
  </si>
  <si>
    <t xml:space="preserve">Лина </t>
  </si>
  <si>
    <t>Горбунова Ольга Валентиновна</t>
  </si>
  <si>
    <t xml:space="preserve">Волкова </t>
  </si>
  <si>
    <t>Романова Светлана Евгеньевна</t>
  </si>
  <si>
    <t>Федорова</t>
  </si>
  <si>
    <t>Кудряшов</t>
  </si>
  <si>
    <t>Тест</t>
  </si>
  <si>
    <t>Краткое наименование ОО</t>
  </si>
  <si>
    <t>Задачи</t>
  </si>
  <si>
    <t>Итого баллов</t>
  </si>
  <si>
    <t>Статус   2015/2016</t>
  </si>
  <si>
    <t>заседания предметной комиссии всероссийской олимпиады школьников в Орехово-Зуевском муниципальном районе  в 2015/2016 у.г.                                                       по  экономике .</t>
  </si>
  <si>
    <t>П Р О Т О К О Л  № 12  от  30 ноября 2015 г.</t>
  </si>
  <si>
    <r>
      <rPr>
        <b/>
        <sz val="11"/>
        <color indexed="8"/>
        <rFont val="Calibri"/>
        <family val="2"/>
      </rPr>
      <t>Присутствовали</t>
    </r>
    <r>
      <rPr>
        <sz val="11"/>
        <color indexed="8"/>
        <rFont val="Calibri"/>
        <family val="2"/>
      </rPr>
      <t>: Бурова Галина Петровна, МБОУ "Кабановская СОШ", председатель  предметной комиссии, Шляхина Светлана Анатольевна,                                                                МАОУ "Куровская СОШ № 2, Романова Светлана Евгеньевна, МАОУ "Куровская СОШ № 6"</t>
    </r>
  </si>
  <si>
    <r>
      <rPr>
        <b/>
        <sz val="11"/>
        <color indexed="8"/>
        <rFont val="Calibri"/>
        <family val="2"/>
      </rPr>
      <t>Постановили</t>
    </r>
    <r>
      <rPr>
        <sz val="11"/>
        <color indexed="8"/>
        <rFont val="Calibri"/>
        <family val="2"/>
      </rPr>
      <t xml:space="preserve">:   </t>
    </r>
  </si>
  <si>
    <t xml:space="preserve">                                     1. Утвердить нижеследующий рейтинг участников олимпиады</t>
  </si>
  <si>
    <t xml:space="preserve">                                     2. Утвердить нижеследующий результат ВсОШ по экономике в 2015/2016 у.г.</t>
  </si>
  <si>
    <t>заседания предметной комиссии всероссийской олимпиады школьников в Орехово-Зуевском муниципальном районе  в 2015/2016 у.г.    по литературе.</t>
  </si>
  <si>
    <t>Председатель жюри: Аркадскова Марина Юрьевна, МАОУ "Куровская гимназия"</t>
  </si>
  <si>
    <t xml:space="preserve">Буранкина Татьяна Анатольевна, МБОУ «Дрезненская СОШ № 1»;Ерошенкова Татьяна Владимировна, МАОУ  «Давыдовский лицей»;    Желудкова Марина Геннадьевна, МАОУ «Демиховский лицей»; Исайкина Людмила Николаевна, МБОУ «Войново-Горская ООШ»; Капустина Елена Викторовна, МАОУ «Куровская СОШ № 6»; Карасёва Мария Евгеньевна, МАОУ «Куровская СОШ № 2»; Малёва Ольга Борисовна, МАОУ «Куровская СОШ № 2»; Печалова Нина Юрьевна, МБОУ «Авсюнинская СОШ»; Степнова Тамара Ивановна, МБОУ «Ликино-Дулёвская СОШ № 5»; Трынова Наталья Александровна,  МБОУ «Дрезненская СОШ № 1»;  Чумагина Ольга Николаевна, МАОУ «Демиховский лицей»;Чернышёва Елена Викторовна, МБОУ «Ликино-Дулёвская СОШ № 5».
</t>
  </si>
  <si>
    <t>ОО</t>
  </si>
  <si>
    <t>Задание 1</t>
  </si>
  <si>
    <t>Задание 2</t>
  </si>
  <si>
    <t>Капустина Е. В.</t>
  </si>
  <si>
    <t>Печалова Н. Ю.</t>
  </si>
  <si>
    <t>Подболотов</t>
  </si>
  <si>
    <t>Вениамин</t>
  </si>
  <si>
    <t>"Ликино-Дулевская СОШ №5"</t>
  </si>
  <si>
    <t>Юрьева</t>
  </si>
  <si>
    <t>Трынова Н.А.</t>
  </si>
  <si>
    <t>Тишкина</t>
  </si>
  <si>
    <t>Потапцева</t>
  </si>
  <si>
    <t>Савилова Е. В.</t>
  </si>
  <si>
    <t>Нефёдова Н. В.</t>
  </si>
  <si>
    <t>Павельев</t>
  </si>
  <si>
    <t>Ерхова Т. А.</t>
  </si>
  <si>
    <t>Ганенкова</t>
  </si>
  <si>
    <t xml:space="preserve">Денис </t>
  </si>
  <si>
    <t>Фролова</t>
  </si>
  <si>
    <t>Миронова А. В.</t>
  </si>
  <si>
    <t>Крючкова Н. С.</t>
  </si>
  <si>
    <t>Муратова О. И.</t>
  </si>
  <si>
    <t>Тимофеев С. В.</t>
  </si>
  <si>
    <t>Васильянова</t>
  </si>
  <si>
    <t>Медведева</t>
  </si>
  <si>
    <t>Шевлякова</t>
  </si>
  <si>
    <t>Митькова</t>
  </si>
  <si>
    <t>Кузьменко А. А.</t>
  </si>
  <si>
    <t>Семчук</t>
  </si>
  <si>
    <t>Чернышева Е. В.</t>
  </si>
  <si>
    <t>Синева</t>
  </si>
  <si>
    <t>Людмила</t>
  </si>
  <si>
    <t>Рунова Г. Б.</t>
  </si>
  <si>
    <t>Василенко</t>
  </si>
  <si>
    <t>Наумова</t>
  </si>
  <si>
    <t>Аналитическое задание</t>
  </si>
  <si>
    <t>Творческое задание</t>
  </si>
  <si>
    <t>Кинеева</t>
  </si>
  <si>
    <t>Лыткина</t>
  </si>
  <si>
    <t>РОСТОК</t>
  </si>
  <si>
    <t>Лобанова</t>
  </si>
  <si>
    <t>Романишко</t>
  </si>
  <si>
    <t>Носова И. В.</t>
  </si>
  <si>
    <t>Ликино-Дулевская СОШ№5</t>
  </si>
  <si>
    <t>Крутелева</t>
  </si>
  <si>
    <t>Герасимова</t>
  </si>
  <si>
    <t>Шомина А. В.</t>
  </si>
  <si>
    <t>Круглякова</t>
  </si>
  <si>
    <t>.Куровская гимназия.</t>
  </si>
  <si>
    <t>Белова Т. Н.</t>
  </si>
  <si>
    <t>Зинина</t>
  </si>
  <si>
    <t>Асмыкович</t>
  </si>
  <si>
    <t>Перепелкова</t>
  </si>
  <si>
    <t>Беспалова</t>
  </si>
  <si>
    <t>Курьянова</t>
  </si>
  <si>
    <t>Куровская СОШ№6</t>
  </si>
  <si>
    <t>Гусева</t>
  </si>
  <si>
    <t>Ливия</t>
  </si>
  <si>
    <t>Манько</t>
  </si>
  <si>
    <t>Малёва О. Б.</t>
  </si>
  <si>
    <t>Байкова</t>
  </si>
  <si>
    <t>Сидоров</t>
  </si>
  <si>
    <t>Радинская</t>
  </si>
  <si>
    <t>Мацкевич</t>
  </si>
  <si>
    <t>Самсонов</t>
  </si>
  <si>
    <t xml:space="preserve">ПРОТОКОЛ  № 13 от 01.12.2015г. </t>
  </si>
  <si>
    <r>
      <t>1.</t>
    </r>
    <r>
      <rPr>
        <sz val="12"/>
        <rFont val="Arial Narrow"/>
        <family val="2"/>
      </rPr>
      <t xml:space="preserve"> утвердить  нижеследующий рейтинг обучающихся;</t>
    </r>
  </si>
  <si>
    <r>
      <t>2.</t>
    </r>
    <r>
      <rPr>
        <sz val="12"/>
        <rFont val="Arial Narrow"/>
        <family val="2"/>
      </rPr>
      <t xml:space="preserve"> утвердить нижеследующий  результат обучающихся;</t>
    </r>
  </si>
  <si>
    <t>по Духовному краеведению Подмосковья.</t>
  </si>
  <si>
    <t>Демко Вера Алексеевна, МБОУ «Дрезненская СОШ № 1», председатель</t>
  </si>
  <si>
    <t>Ерошенкова Татьяна Владимировна, МАОУ «Давыдовский лицей»</t>
  </si>
  <si>
    <t>Чеснокова Людмила Николаевна, МАОУ «Демиховский лицей»</t>
  </si>
  <si>
    <t xml:space="preserve">Ершова Ольга Борисовна, МБОУ «Мисцевская ООШ № 2»           </t>
  </si>
  <si>
    <t>Дата проведения: 06.12.2015г. в 10.00</t>
  </si>
  <si>
    <t>Место проведения: МБОУ "Ликино-Дулевская ООШ №2"</t>
  </si>
  <si>
    <t>9-11 классы</t>
  </si>
  <si>
    <t xml:space="preserve">ФИО учителя </t>
  </si>
  <si>
    <t>1 зад.</t>
  </si>
  <si>
    <t>2 зад.</t>
  </si>
  <si>
    <t>3 зад.</t>
  </si>
  <si>
    <t>4 зад.</t>
  </si>
  <si>
    <t>5 зад.</t>
  </si>
  <si>
    <t>6 зад.</t>
  </si>
  <si>
    <t>7 зад.</t>
  </si>
  <si>
    <t>8 зад.</t>
  </si>
  <si>
    <t>9 зад.</t>
  </si>
  <si>
    <t>10 зад.</t>
  </si>
  <si>
    <t>11 зад.</t>
  </si>
  <si>
    <t>12 зад.</t>
  </si>
  <si>
    <t>13 зад.</t>
  </si>
  <si>
    <t>14 зад.</t>
  </si>
  <si>
    <t>15 зад.</t>
  </si>
  <si>
    <t>Пажога Н.М.</t>
  </si>
  <si>
    <t>Якубенко</t>
  </si>
  <si>
    <t>Саидикром</t>
  </si>
  <si>
    <t>Саиданварович</t>
  </si>
  <si>
    <t>Дрезненская СОШ №1</t>
  </si>
  <si>
    <t>Демко В.А.</t>
  </si>
  <si>
    <t>Алексеева Т.В.</t>
  </si>
  <si>
    <t>Ивановна</t>
  </si>
  <si>
    <t>Анатольевна</t>
  </si>
  <si>
    <t>Молчанова М.П.</t>
  </si>
  <si>
    <t>Шишкова И.Г.</t>
  </si>
  <si>
    <t>Алексеева</t>
  </si>
  <si>
    <t>Васенина</t>
  </si>
  <si>
    <t>Архангельский А.Ю.</t>
  </si>
  <si>
    <t>Осипов</t>
  </si>
  <si>
    <t>Лебедева Е.Ю.</t>
  </si>
  <si>
    <t>Неявка</t>
  </si>
  <si>
    <t>Копылова Л.М.</t>
  </si>
  <si>
    <t>Сенюшкина</t>
  </si>
  <si>
    <t>Дронова Т.П.</t>
  </si>
  <si>
    <t>Ш</t>
  </si>
  <si>
    <t>Ф</t>
  </si>
  <si>
    <t>И</t>
  </si>
  <si>
    <t>класс</t>
  </si>
  <si>
    <t>Кирьянов</t>
  </si>
  <si>
    <t>Беглярова Лейла-Ханум Михайловна</t>
  </si>
  <si>
    <t>Победит</t>
  </si>
  <si>
    <t xml:space="preserve">Дмитриев </t>
  </si>
  <si>
    <t>Тимченко  Алексей Андреевич</t>
  </si>
  <si>
    <t>Победит.</t>
  </si>
  <si>
    <t>Тимофеева</t>
  </si>
  <si>
    <t>Филиппова Елена Сергеевна</t>
  </si>
  <si>
    <t>Пуговкина Наталья Александровна</t>
  </si>
  <si>
    <t>Федоров Вадим Валентинович</t>
  </si>
  <si>
    <t>Берг</t>
  </si>
  <si>
    <t>Лазуков Николай Михайлович</t>
  </si>
  <si>
    <t>Цибизов Александр Валерьевич</t>
  </si>
  <si>
    <t>Лезев</t>
  </si>
  <si>
    <t>Федотова Татьяна Николаевна</t>
  </si>
  <si>
    <t>Спиряев</t>
  </si>
  <si>
    <t>Жуков Игорь Александрович</t>
  </si>
  <si>
    <t>Шуров</t>
  </si>
  <si>
    <t>Дубинин Виталий Викторович</t>
  </si>
  <si>
    <t>Павельева</t>
  </si>
  <si>
    <t>Князева Ольга Михайловна</t>
  </si>
  <si>
    <t>Жарова Евгения Семеновна</t>
  </si>
  <si>
    <t xml:space="preserve">Кусиев </t>
  </si>
  <si>
    <t>Баулин</t>
  </si>
  <si>
    <t xml:space="preserve">Скворцов </t>
  </si>
  <si>
    <t>Кочетов Владимир Владимирович</t>
  </si>
  <si>
    <t>Соловцов</t>
  </si>
  <si>
    <t>Скворцоа Анатолий Валерьевич</t>
  </si>
  <si>
    <t>Шпагин</t>
  </si>
  <si>
    <t>Уланов Владимир Константинович</t>
  </si>
  <si>
    <t>Пысларь</t>
  </si>
  <si>
    <t xml:space="preserve">Кузнецова </t>
  </si>
  <si>
    <t>Зубко</t>
  </si>
  <si>
    <t>Исаев</t>
  </si>
  <si>
    <t>Благих</t>
  </si>
  <si>
    <t>Акиндинов Алексей Геннадьевия</t>
  </si>
  <si>
    <t>Юшкин</t>
  </si>
  <si>
    <t>Новиков</t>
  </si>
  <si>
    <t>Корякина</t>
  </si>
  <si>
    <t>Жорова</t>
  </si>
  <si>
    <t xml:space="preserve">Юлия </t>
  </si>
  <si>
    <t>Сироткина</t>
  </si>
  <si>
    <t>Климов</t>
  </si>
  <si>
    <t>Бурулина Елена Анатольевна</t>
  </si>
  <si>
    <t>Эдуард</t>
  </si>
  <si>
    <t>Протокол от 08.12.15г. № 14</t>
  </si>
  <si>
    <t>200 б.</t>
  </si>
  <si>
    <t>№ заданий теоретического тура</t>
  </si>
  <si>
    <t>по Основам безопасности жизнедеятельности.</t>
  </si>
  <si>
    <t>Предметная комиссия в составе (практика и теория):</t>
  </si>
  <si>
    <t>Уланов В.К., МБОУ "Кабановская СОШ"</t>
  </si>
  <si>
    <t>Крылова В.А., МБОУ "Анциферовская ООШ"</t>
  </si>
  <si>
    <t>Корчак А.А., МБОУ "Малодубенская СОШ"</t>
  </si>
  <si>
    <t>Синельников В.А., МБОУ "Ликино-Дулевская СОШ №5"</t>
  </si>
  <si>
    <t>Тимченко А.А. МАОУ "Куровская СОШ №2"</t>
  </si>
  <si>
    <t>Титов В.А., МАОУ "Ликино-Дулевский лицей"</t>
  </si>
  <si>
    <t>Дубинин В.В., МБОУ "Куровская СОШ №1"</t>
  </si>
  <si>
    <t>Кожухов С.В., МАОУ "Давыдовский лицей"</t>
  </si>
  <si>
    <t>Акиндинов А.Г., МБОУ "Дрезненская гимназия"</t>
  </si>
  <si>
    <t>Щекин Ю.В., МБОУ "Ликино-Дулвская ООШ №4"</t>
  </si>
  <si>
    <t>Федоров В.В., МБОУ "Озерецкая СОШ"</t>
  </si>
  <si>
    <t>Кочетов В.В., МАОУ "Демиховский лицей"</t>
  </si>
  <si>
    <t>Курузов А.Ю., МАОУ "Демиховский лицей"</t>
  </si>
  <si>
    <t>Бурулина Е.А., МБОУ "Дрезненская СОШ №1"</t>
  </si>
  <si>
    <t>Токарев П.А., МБОУ "Авсюнинская СОШ"</t>
  </si>
  <si>
    <t>Цибизов А.В., МБОУ "Ликино-Дулевская ООШ №2"</t>
  </si>
  <si>
    <t>Жуков И.А., МБОУ "Щетиновская СОШ"</t>
  </si>
  <si>
    <t>Романова С.Е., МАОУ "Куровская СОШ №6"</t>
  </si>
  <si>
    <t>Князева О.М., МБОУ "Ильинская СОШ"</t>
  </si>
  <si>
    <t>Жарова Е.С., МБОУ "Дрезнеская гимназия"</t>
  </si>
  <si>
    <t>Родионов А.В., МБОУ "Ликино-Дулевская гимназия"</t>
  </si>
  <si>
    <t>Беглярова Л.М., МАОУ "Куровская гимназия"</t>
  </si>
  <si>
    <t>Скворцов А.В., МАОУ "Давыдовская гимназия"</t>
  </si>
  <si>
    <t>Дата проведения: 05.12.2015г. (практика); 06.12.2015г. (теория) в 10.00</t>
  </si>
  <si>
    <t xml:space="preserve">Место проведения: МБОУ "Кабановская СОШ" </t>
  </si>
  <si>
    <t>Протокол от 08.12.15г. №  15</t>
  </si>
  <si>
    <t>заседания предметной комиссии олимпиады школьников в Орехово-Зуевском муниципальном районе по МХК</t>
  </si>
  <si>
    <t>предметная комиссия в составе:</t>
  </si>
  <si>
    <t>Борзых Наталья Михайловна, МАОУ "Куровская СОШ №2", председатель экспертной комиссии;</t>
  </si>
  <si>
    <t>Юдина Светлана Борисовна, МАОУ "Давыдовский лицей"</t>
  </si>
  <si>
    <t>Бельчикова Татьяна Геннадьевна, МБОУ "Ликино-Дулевская СОШ №5";</t>
  </si>
  <si>
    <t>Копылова Лариса Михайловна, МБОУ "Новинская СОШ";</t>
  </si>
  <si>
    <t>Стёпкина Наталья Викторовна, МБОУ "Соболевская СОШ";</t>
  </si>
  <si>
    <t>Лисицина Людмила Викторовна, МАОУ "Давыдовская гимназия"</t>
  </si>
  <si>
    <t>Голубева Елена Александровна, МАОУ "Куровская СОШ № 6"</t>
  </si>
  <si>
    <t>Дата проведения: 05.12.2015г.</t>
  </si>
  <si>
    <t>Дата проверки: 09.12.2015г.</t>
  </si>
  <si>
    <t>Бельчикова Татьяна Геннадьевна</t>
  </si>
  <si>
    <t>Булдачева Галина Леонидовна</t>
  </si>
  <si>
    <t>Чепрасова</t>
  </si>
  <si>
    <t>Жвакина</t>
  </si>
  <si>
    <t>Пахомкина</t>
  </si>
  <si>
    <t>Дружинина Татьяна Владимировна</t>
  </si>
  <si>
    <t>Хижняк</t>
  </si>
  <si>
    <t>Хромов</t>
  </si>
  <si>
    <t>Подмарёва Марина Васильевна</t>
  </si>
  <si>
    <t>Курмаева</t>
  </si>
  <si>
    <t>Элина</t>
  </si>
  <si>
    <t>Мурзова Татьяна Васильевна</t>
  </si>
  <si>
    <t>Арбузов Александр Анатольевич</t>
  </si>
  <si>
    <t>Шаламов</t>
  </si>
  <si>
    <t>Рузаева Татьяна Семеновна</t>
  </si>
  <si>
    <t>Борзых Наталья Михайловна</t>
  </si>
  <si>
    <t>Зайцев</t>
  </si>
  <si>
    <t>Львова</t>
  </si>
  <si>
    <t>Даная</t>
  </si>
  <si>
    <t>Пронкина</t>
  </si>
  <si>
    <t>ПРОТОКОЛ от 09.12.2015г. № 16</t>
  </si>
  <si>
    <t>200б.</t>
  </si>
  <si>
    <t>Дата проведения: 2 этап (защита проектов) - 06.12.2015г. в 10.00</t>
  </si>
  <si>
    <t>Итого баллов (теория)</t>
  </si>
  <si>
    <t>Тема проекта</t>
  </si>
  <si>
    <t>%  авторского текста</t>
  </si>
  <si>
    <t>баллы за рукопись</t>
  </si>
  <si>
    <t>баллы за защиту</t>
  </si>
  <si>
    <t>Итого баллов (защита проектов)</t>
  </si>
  <si>
    <t>Использование растений пришкольной территории в изучении экологии</t>
  </si>
  <si>
    <t>Влияние пыли на организм человека</t>
  </si>
  <si>
    <t>Проблема утилизации промышленных отходов</t>
  </si>
  <si>
    <t>Бабушкин огород-экосистема</t>
  </si>
  <si>
    <t>% авторского текста</t>
  </si>
  <si>
    <t>Колбаса: есть или не есть? Вот в чем вопрос!</t>
  </si>
  <si>
    <t>Практическая лесоохранная деятельность. Родники.</t>
  </si>
  <si>
    <t>Протокол от 06.12.15г. № 17</t>
  </si>
  <si>
    <t>по ИНФОРМАТИКЕ И ИКТ</t>
  </si>
  <si>
    <t>Дата проведения: 05.12.2015г. в 10.00</t>
  </si>
  <si>
    <t xml:space="preserve">Марков </t>
  </si>
  <si>
    <t>Хапова</t>
  </si>
  <si>
    <t xml:space="preserve">Ущаповский </t>
  </si>
  <si>
    <t>Фокин</t>
  </si>
  <si>
    <t xml:space="preserve">Берлезев </t>
  </si>
  <si>
    <t>Федотов</t>
  </si>
  <si>
    <t>Притчин</t>
  </si>
  <si>
    <t xml:space="preserve">Александр </t>
  </si>
  <si>
    <t>Романчук Галина Михайловна</t>
  </si>
  <si>
    <t>Гнусин Николай Дмитриевич</t>
  </si>
  <si>
    <t>Крюкова Наталья Юрьевна</t>
  </si>
  <si>
    <t>Зубарев Александр Александрович</t>
  </si>
  <si>
    <t>Дивизенцева Ольга Валерьевна</t>
  </si>
  <si>
    <t>Родионов Андрей Александрович</t>
  </si>
  <si>
    <t>Шикина Марина Михайловна</t>
  </si>
  <si>
    <t>Синельников Владимир Алексеевич</t>
  </si>
  <si>
    <t>olimp08-43-02</t>
  </si>
  <si>
    <t>olimp11-43-02</t>
  </si>
  <si>
    <t>olimp11-43-03</t>
  </si>
  <si>
    <t>olimp11-43-06</t>
  </si>
  <si>
    <t>olimp11-43-07</t>
  </si>
  <si>
    <t>olimp11-43-08</t>
  </si>
  <si>
    <t>olimp11-43-09</t>
  </si>
  <si>
    <t>olimp11-43-10</t>
  </si>
  <si>
    <t>olimp11-43-01</t>
  </si>
  <si>
    <t>olimp11-43-12</t>
  </si>
  <si>
    <t>olimp11-43-13</t>
  </si>
  <si>
    <t>olimp08-43-01</t>
  </si>
  <si>
    <t>Протокол  № 18    от 14.12.2015</t>
  </si>
  <si>
    <t>Задача №1</t>
  </si>
  <si>
    <t>Задача №2</t>
  </si>
  <si>
    <t>Задача №3</t>
  </si>
  <si>
    <t>Задача №4</t>
  </si>
  <si>
    <t>Задача №5</t>
  </si>
  <si>
    <t>Статус 2015/16 у.г.</t>
  </si>
  <si>
    <t xml:space="preserve">Шувалов </t>
  </si>
  <si>
    <t>Коникина О.С.</t>
  </si>
  <si>
    <t>Сунцова</t>
  </si>
  <si>
    <t>Кульков А.А.</t>
  </si>
  <si>
    <t>Пименова</t>
  </si>
  <si>
    <t>Блохина В. Г.</t>
  </si>
  <si>
    <t>Бочарова</t>
  </si>
  <si>
    <t>Кудрявцева Л. Н.</t>
  </si>
  <si>
    <t>Кадушкин</t>
  </si>
  <si>
    <t>Анохина Т. П.</t>
  </si>
  <si>
    <t>Гутько</t>
  </si>
  <si>
    <t>Скопинская Т. Ф.</t>
  </si>
  <si>
    <t>Егоров</t>
  </si>
  <si>
    <t>Баулина Е.В.</t>
  </si>
  <si>
    <t>Лылов</t>
  </si>
  <si>
    <t>Самсонова Н.В.</t>
  </si>
  <si>
    <t>Брехун</t>
  </si>
  <si>
    <t>Владислава</t>
  </si>
  <si>
    <t>Скопинская Т.Ф.</t>
  </si>
  <si>
    <t>Алимова О.М.</t>
  </si>
  <si>
    <t>Беликова</t>
  </si>
  <si>
    <t>Буракова Ж.В.</t>
  </si>
  <si>
    <t>Холоша</t>
  </si>
  <si>
    <t>Смиронова Т.В.</t>
  </si>
  <si>
    <t xml:space="preserve">Данилов </t>
  </si>
  <si>
    <t>Карпова Н.В.</t>
  </si>
  <si>
    <t>Андрианова</t>
  </si>
  <si>
    <t>Цветкова Л.В.</t>
  </si>
  <si>
    <t>Балаев</t>
  </si>
  <si>
    <t>Воронина Д.Ю.</t>
  </si>
  <si>
    <t>Урываева</t>
  </si>
  <si>
    <t>Баулина Т.Д.</t>
  </si>
  <si>
    <t>Семенникова</t>
  </si>
  <si>
    <t>Феофанова Е.М.</t>
  </si>
  <si>
    <t>Логвиненко</t>
  </si>
  <si>
    <t>Горячева Т.В.</t>
  </si>
  <si>
    <t>Першин</t>
  </si>
  <si>
    <t>Постолатьева Н.И.</t>
  </si>
  <si>
    <t>Пузырьков</t>
  </si>
  <si>
    <t>Кирьянова Г.М.</t>
  </si>
  <si>
    <t xml:space="preserve">Сатулов </t>
  </si>
  <si>
    <t>Святослав</t>
  </si>
  <si>
    <t>Кабанова Е.Ю.</t>
  </si>
  <si>
    <t>Поповкин</t>
  </si>
  <si>
    <t>Самсонова Н. В.</t>
  </si>
  <si>
    <t>Тимохина</t>
  </si>
  <si>
    <t>Смирнова Т.В.</t>
  </si>
  <si>
    <t>Крупинов</t>
  </si>
  <si>
    <t>Косоногова В. Г.</t>
  </si>
  <si>
    <t>Чикалова</t>
  </si>
  <si>
    <t>Балаева Г.П.</t>
  </si>
  <si>
    <t>Мальчик</t>
  </si>
  <si>
    <t>Федотова Т. Н.</t>
  </si>
  <si>
    <t>Бурмяков</t>
  </si>
  <si>
    <t>Чистякова З.Л.</t>
  </si>
  <si>
    <t>Шипова</t>
  </si>
  <si>
    <t>Домнина О.Ю.</t>
  </si>
  <si>
    <t>Карявин</t>
  </si>
  <si>
    <t>Оганеся Р. В.</t>
  </si>
  <si>
    <t xml:space="preserve">Елисеева О. В. </t>
  </si>
  <si>
    <t xml:space="preserve">Жиркова </t>
  </si>
  <si>
    <t>Чашников</t>
  </si>
  <si>
    <t>Клименко</t>
  </si>
  <si>
    <t>Левкоева Е.Н.</t>
  </si>
  <si>
    <t>Сухачева Т. И.</t>
  </si>
  <si>
    <t>Андреев</t>
  </si>
  <si>
    <t>Родкина Н.В.</t>
  </si>
  <si>
    <t>Набатчикова</t>
  </si>
  <si>
    <t>Сергеян</t>
  </si>
  <si>
    <t>Сара</t>
  </si>
  <si>
    <t>Бирюлина</t>
  </si>
  <si>
    <t>Баулина Т. Д.</t>
  </si>
  <si>
    <t>Фролов</t>
  </si>
  <si>
    <t>Вишкова И.Н.</t>
  </si>
  <si>
    <t>Хафизова</t>
  </si>
  <si>
    <t>Кульков А. А.</t>
  </si>
  <si>
    <t>Погодина</t>
  </si>
  <si>
    <t>Рыжова Н.Н.</t>
  </si>
  <si>
    <t>Бураков</t>
  </si>
  <si>
    <t>Крылова Н.В.</t>
  </si>
  <si>
    <t xml:space="preserve">Петухов </t>
  </si>
  <si>
    <t>Чванова Н.В.</t>
  </si>
  <si>
    <t>Кирьянова Г. М.</t>
  </si>
  <si>
    <t>Спиридонова Н.Ю.</t>
  </si>
  <si>
    <t>Доброслов</t>
  </si>
  <si>
    <t>Соболевская СОШ"</t>
  </si>
  <si>
    <t>Вагапова А. Т.</t>
  </si>
  <si>
    <t>Буренкова</t>
  </si>
  <si>
    <t>Сулаева Е.В.</t>
  </si>
  <si>
    <t>Мальнова Н.Г.</t>
  </si>
  <si>
    <t>Романчук Г. М.</t>
  </si>
  <si>
    <t xml:space="preserve">Рябов </t>
  </si>
  <si>
    <t>Шикина М.М.</t>
  </si>
  <si>
    <t>Доронина</t>
  </si>
  <si>
    <t>Хабарова В.А.</t>
  </si>
  <si>
    <t>Мухоркина</t>
  </si>
  <si>
    <t>Дрожжина В.И.</t>
  </si>
  <si>
    <t xml:space="preserve">Борзых </t>
  </si>
  <si>
    <t>Рыжова Н.А.</t>
  </si>
  <si>
    <t>Моргунова Р. А.</t>
  </si>
  <si>
    <t>Власов</t>
  </si>
  <si>
    <t>Баринова</t>
  </si>
  <si>
    <t>Росстальная</t>
  </si>
  <si>
    <t>Манина Р. М.</t>
  </si>
  <si>
    <t>Абрашина</t>
  </si>
  <si>
    <t>Терентьев</t>
  </si>
  <si>
    <t>Галайкова Т. В.</t>
  </si>
  <si>
    <t>Нехина</t>
  </si>
  <si>
    <t>Рожкова Н. Ю.</t>
  </si>
  <si>
    <t>Мисцевская ООШ № 2</t>
  </si>
  <si>
    <t>Сухачева Т.И.</t>
  </si>
  <si>
    <t>Чугреева Т. Д.</t>
  </si>
  <si>
    <t xml:space="preserve">Федяева </t>
  </si>
  <si>
    <t>Шукшина И. Н.</t>
  </si>
  <si>
    <t>Гусева И. Г.</t>
  </si>
  <si>
    <t>Смирнова Т. В.</t>
  </si>
  <si>
    <t>Шафаростов</t>
  </si>
  <si>
    <t>Глеб</t>
  </si>
  <si>
    <t>Бородкина Г. И.</t>
  </si>
  <si>
    <t>Тюгаева О.В.</t>
  </si>
  <si>
    <t>Селиванова Е.И.</t>
  </si>
  <si>
    <t>Устинов</t>
  </si>
  <si>
    <t>Ковалева Е. П.</t>
  </si>
  <si>
    <t>Владимирова О. Г.</t>
  </si>
  <si>
    <t>Барскова</t>
  </si>
  <si>
    <t>Манина Р.М.</t>
  </si>
  <si>
    <t>Анохина Т.П.</t>
  </si>
  <si>
    <t>Глухова</t>
  </si>
  <si>
    <t>Рожкова Н.Ю.</t>
  </si>
  <si>
    <t xml:space="preserve">Даниил </t>
  </si>
  <si>
    <t>Иванцова Т.Б.</t>
  </si>
  <si>
    <t>Бирюков</t>
  </si>
  <si>
    <t>Воронина Д. Ю.</t>
  </si>
  <si>
    <t>Красоха</t>
  </si>
  <si>
    <t>Жукова В. В.</t>
  </si>
  <si>
    <t>Аржевикин</t>
  </si>
  <si>
    <t xml:space="preserve">Антон </t>
  </si>
  <si>
    <t>Честных Т. И.</t>
  </si>
  <si>
    <t>Фатеева</t>
  </si>
  <si>
    <t>Пустовая Е. Ю.</t>
  </si>
  <si>
    <t xml:space="preserve">Федорин </t>
  </si>
  <si>
    <t>Побед.</t>
  </si>
  <si>
    <t>Белкина Е.А.</t>
  </si>
  <si>
    <t>Честных Т.И.</t>
  </si>
  <si>
    <t xml:space="preserve">Долгов </t>
  </si>
  <si>
    <t>Ерина Т.М.</t>
  </si>
  <si>
    <t>Луканина</t>
  </si>
  <si>
    <t xml:space="preserve">Семёнова </t>
  </si>
  <si>
    <t>Королёва Т.А.</t>
  </si>
  <si>
    <t>Астафьева</t>
  </si>
  <si>
    <t>Григорькин Ю. А.</t>
  </si>
  <si>
    <t xml:space="preserve">Вадим </t>
  </si>
  <si>
    <t>Заволнская ООШ</t>
  </si>
  <si>
    <t>Князева Е.К.</t>
  </si>
  <si>
    <t>Мазерская</t>
  </si>
  <si>
    <t>Эльвира</t>
  </si>
  <si>
    <t>Сорокина Н.В.</t>
  </si>
  <si>
    <t>Соленов</t>
  </si>
  <si>
    <t>Галайкова Т.В.</t>
  </si>
  <si>
    <t>Вишкова И. Н.</t>
  </si>
  <si>
    <t>Ковалева Е.П.</t>
  </si>
  <si>
    <t>Пустовая Е.Ю.</t>
  </si>
  <si>
    <t>Ковалева</t>
  </si>
  <si>
    <t>Кожухова В. М.</t>
  </si>
  <si>
    <t>Козина</t>
  </si>
  <si>
    <t xml:space="preserve">Хижняк </t>
  </si>
  <si>
    <t>Цветкова Л. В.</t>
  </si>
  <si>
    <t xml:space="preserve">Баран </t>
  </si>
  <si>
    <t>Владимирова О.Г.</t>
  </si>
  <si>
    <t xml:space="preserve">Привалова </t>
  </si>
  <si>
    <t>Вакина Л.Н.</t>
  </si>
  <si>
    <t>Топчий</t>
  </si>
  <si>
    <t>Курьянова О. А.</t>
  </si>
  <si>
    <t>Мальнова Н. Г.</t>
  </si>
  <si>
    <t xml:space="preserve">Артем </t>
  </si>
  <si>
    <t>Лабин</t>
  </si>
  <si>
    <t xml:space="preserve">Бирюкова </t>
  </si>
  <si>
    <t>Хабарова В. А.</t>
  </si>
  <si>
    <t>Уралева И. П.</t>
  </si>
  <si>
    <t>Шукшина И.Н.</t>
  </si>
  <si>
    <t xml:space="preserve">Кульков </t>
  </si>
  <si>
    <t>Брицын</t>
  </si>
  <si>
    <t>Вагапова А.Т.</t>
  </si>
  <si>
    <t>Шушлин</t>
  </si>
  <si>
    <t>Романчук Г.М.</t>
  </si>
  <si>
    <t>Елисеева О. В.</t>
  </si>
  <si>
    <t xml:space="preserve">Пахомов </t>
  </si>
  <si>
    <t>Маралина М.А.</t>
  </si>
  <si>
    <t>Чванова Н. В.</t>
  </si>
  <si>
    <t>Скирда</t>
  </si>
  <si>
    <t>Матвей</t>
  </si>
  <si>
    <t>Елисеева О.В.</t>
  </si>
  <si>
    <t>Жучкова А. П.</t>
  </si>
  <si>
    <t>Дугина И.В.</t>
  </si>
  <si>
    <t>Никифоров</t>
  </si>
  <si>
    <t>Зекиряев</t>
  </si>
  <si>
    <t>Романова Л. Г.</t>
  </si>
  <si>
    <t>1.      Моторин Сергей Анатольевич, МАОУ «Давыдовский лицей»__________________</t>
  </si>
  <si>
    <t>3.      Кожухова Валентина Михайловна, МАОУ «Давыдовский лицей»___________________</t>
  </si>
  <si>
    <t>4.      Королева Татьяна Анатольевна, МБОУ "Кабановская СОШ"____________________</t>
  </si>
  <si>
    <t>5.      Феофанова Елена Максимовна, МБОУ «Ильинская СОШ»_________________</t>
  </si>
  <si>
    <t>7.      Балаева Галина Павловна, МБОУ «Кабановская СОШ»__________________</t>
  </si>
  <si>
    <t>8.      Дугина Ирина Владимировна, МБОУ « Куровская СОШ № 1»_____________________</t>
  </si>
  <si>
    <t>9.      Постолатьева Наталья Ивановна, МБОУ «Куровская СОШ № 1»______________</t>
  </si>
  <si>
    <t>10.  Попов Сергей Владимирович, МБОУ « Мисцевская ООШ № 1»_________________</t>
  </si>
  <si>
    <t>11.  Пустовая Елена Юрьевна, МБОУ «Ново-Снопковская ООШ»___________________</t>
  </si>
  <si>
    <t>14.  Григорькин Юрий Александрович, МАОУ «Демиховский лицей»_________________</t>
  </si>
  <si>
    <t>15.  Коникина Ольга Сергеевна, МАОУ «Демиховский лицей»__________________</t>
  </si>
  <si>
    <t>16.  Хохрякова Анастасия Вячеславовна, МБОУ «Дрезненская СОШ № 1»_________________</t>
  </si>
  <si>
    <t>17.  Кулакова Елена Александровна, МБОУ «Дрезненская гимназия»___________________</t>
  </si>
  <si>
    <t>18.  Владимирова Ольга Григорьевна, МАОУ «Давыдовская гимназия»_________________</t>
  </si>
  <si>
    <t>19.  Кирьянова Галина Михайловна, МАОУ «Давыдовская гимназия»________________</t>
  </si>
  <si>
    <t>20.  Спиридонова Надежда Юрьевна, МБОУ «Ликино- Дулёвская СОШ № 5»________________</t>
  </si>
  <si>
    <t>заседания предметной комиссии всероссийской олимпиады школьников в Орехово-Зуевском муниципальном районе  в 2015/2016 у.г.                                                                             по математике</t>
  </si>
  <si>
    <t>ПРОТОКОЛ от 14.12.2015г. № 19</t>
  </si>
  <si>
    <t>П Р О Т О К О Л  № 20  от  14 декабря  2015 г.</t>
  </si>
  <si>
    <t>заседания предметной комиссии всероссийской олимпиады школьников в Орехово-Зуевском муниципальном районе  в 2015/2016 у.г.                                                       по  основам предпринимательской деятельности и потребительским знаниям</t>
  </si>
  <si>
    <t>Член жюри:       Романова Светлана Евгеньевна, МАОУ "Куровская СОШ № 6"</t>
  </si>
  <si>
    <t>Непомнящих</t>
  </si>
  <si>
    <t>Куровская СОШ № 2</t>
  </si>
  <si>
    <t>Шляхина С.А.</t>
  </si>
  <si>
    <t>Статус 2015-16 у.г.</t>
  </si>
  <si>
    <t>Гурьянова Г.А.</t>
  </si>
  <si>
    <t>победит.</t>
  </si>
  <si>
    <t>Юрченкова Н.И.</t>
  </si>
  <si>
    <t>Голубчикова Н.Ю.</t>
  </si>
  <si>
    <t>Лепишин</t>
  </si>
  <si>
    <t xml:space="preserve">Алексей </t>
  </si>
  <si>
    <t>Базанова О.Д.</t>
  </si>
  <si>
    <t>Чемоданова Е.А.</t>
  </si>
  <si>
    <t>Уралёва И.П.</t>
  </si>
  <si>
    <t>Самохина Е.В.</t>
  </si>
  <si>
    <t>Борисов</t>
  </si>
  <si>
    <t>Маурина Е. В.</t>
  </si>
  <si>
    <t>Прытков</t>
  </si>
  <si>
    <t>Дивизенцева О.В.</t>
  </si>
  <si>
    <t>Буланова Л.А.</t>
  </si>
  <si>
    <t>Александров</t>
  </si>
  <si>
    <t>Хабарова А.С.</t>
  </si>
  <si>
    <t>Телегин</t>
  </si>
  <si>
    <t>Блохина В.Г.</t>
  </si>
  <si>
    <t>Мелякова</t>
  </si>
  <si>
    <t>Волков</t>
  </si>
  <si>
    <t>Деев</t>
  </si>
  <si>
    <t>Владимирова Е.В.</t>
  </si>
  <si>
    <t>Маурина Е.В.</t>
  </si>
  <si>
    <t>Зобов</t>
  </si>
  <si>
    <t>Марк</t>
  </si>
  <si>
    <t>Батулина И.А.</t>
  </si>
  <si>
    <t>Клепка</t>
  </si>
  <si>
    <t>Бугаев В.Е.</t>
  </si>
  <si>
    <t>Арбузов А.А.</t>
  </si>
  <si>
    <t>Девяткина</t>
  </si>
  <si>
    <t>Проханов</t>
  </si>
  <si>
    <t>Федотова  Т.Н.</t>
  </si>
  <si>
    <t>Ёркин</t>
  </si>
  <si>
    <t>Никитин</t>
  </si>
  <si>
    <t>8 класс</t>
  </si>
  <si>
    <t>7 класс</t>
  </si>
  <si>
    <t>Долгов</t>
  </si>
  <si>
    <t>Невертий</t>
  </si>
  <si>
    <t>Лукин</t>
  </si>
  <si>
    <t>Коцкий</t>
  </si>
  <si>
    <t>Фисунов</t>
  </si>
  <si>
    <t>Степанова М.Ф.</t>
  </si>
  <si>
    <t>Меженёва</t>
  </si>
  <si>
    <t>Бабанов</t>
  </si>
  <si>
    <t>Зубрилин</t>
  </si>
  <si>
    <t>Юрченкова Н. И.</t>
  </si>
  <si>
    <t>Долин</t>
  </si>
  <si>
    <t>Рыкунов</t>
  </si>
  <si>
    <t>Шагов</t>
  </si>
  <si>
    <t>ПРОТОКОЛ от 22.12.2015г. № 21</t>
  </si>
  <si>
    <t>заседания предметной комиссии всероссийской олимпиады школьников в Орехово-Зуевском муниципальном районе  в 2015/2016 у.г.                                                                             по физике</t>
  </si>
  <si>
    <t>1.      Юрченкова Наталья Ивановна, МАОУ «Куровская СОШ № 6»_____________</t>
  </si>
  <si>
    <t>2.      Самохина Елена Валентиновна, МАОУ «Давыдовский лицей»____________</t>
  </si>
  <si>
    <t>3.     Чемоданова Елена Александровна, МБОУ «Демиховский лицей»______________</t>
  </si>
  <si>
    <t>4.      Гурьянова Галина Александровна, МБОУ «Дрезненская гимназия»_______________</t>
  </si>
  <si>
    <t>5.      Голубчикова Наталья Юрьевна, МБОУ «Ликино-Дулёвская ООШ № 2»______________</t>
  </si>
  <si>
    <t>6.      Маурина Екатерина Валерьевна, МАОУ «Куровская СОШ № 2»_______________</t>
  </si>
  <si>
    <t>ШИФР</t>
  </si>
  <si>
    <t>Краткое наименование ОО( без букв МАОУ и МБОУ)</t>
  </si>
  <si>
    <t>Фамилия</t>
  </si>
  <si>
    <t>Имя</t>
  </si>
  <si>
    <t>Отчество</t>
  </si>
  <si>
    <t>ФИО учителя   (полностью)</t>
  </si>
  <si>
    <t>Куровская гимназия</t>
  </si>
  <si>
    <t>Рыжкова</t>
  </si>
  <si>
    <t>Арина</t>
  </si>
  <si>
    <t>Александровна</t>
  </si>
  <si>
    <t>Казакевич</t>
  </si>
  <si>
    <t>Анастасия</t>
  </si>
  <si>
    <t>Владимировна</t>
  </si>
  <si>
    <t>Куровская СОШ №2</t>
  </si>
  <si>
    <t>Козлов</t>
  </si>
  <si>
    <t>Тимофей</t>
  </si>
  <si>
    <t>Викторович</t>
  </si>
  <si>
    <t>Ликино-Дулевская СОШ №5</t>
  </si>
  <si>
    <t>Максимчук</t>
  </si>
  <si>
    <t>Максим</t>
  </si>
  <si>
    <t>Эдуардович</t>
  </si>
  <si>
    <t>Федотова</t>
  </si>
  <si>
    <t>Ирина</t>
  </si>
  <si>
    <t>Вячеславовна</t>
  </si>
  <si>
    <t>Давыдовская гимназия</t>
  </si>
  <si>
    <t>Карпова</t>
  </si>
  <si>
    <t>Юлия</t>
  </si>
  <si>
    <t>Сергеевна</t>
  </si>
  <si>
    <t>Маслий</t>
  </si>
  <si>
    <t>Александр</t>
  </si>
  <si>
    <t>Алексеевич</t>
  </si>
  <si>
    <t>Ликино-Дулевская гимназия</t>
  </si>
  <si>
    <t>Седова</t>
  </si>
  <si>
    <t>Дарья</t>
  </si>
  <si>
    <t>Школа "РОСТОК"</t>
  </si>
  <si>
    <t>Жигарев</t>
  </si>
  <si>
    <t>Денис</t>
  </si>
  <si>
    <t>Дмитриевич</t>
  </si>
  <si>
    <t>Давыдовский лицей</t>
  </si>
  <si>
    <t>Доронкин</t>
  </si>
  <si>
    <t>Егор</t>
  </si>
  <si>
    <t>Максимович</t>
  </si>
  <si>
    <t>Губинская СОШ</t>
  </si>
  <si>
    <t>Денисова</t>
  </si>
  <si>
    <t>Полина</t>
  </si>
  <si>
    <t>Озерецкая СОШ</t>
  </si>
  <si>
    <t>Щетинин</t>
  </si>
  <si>
    <t>Михайлович</t>
  </si>
  <si>
    <t>Войново-Горская ООШ</t>
  </si>
  <si>
    <t>Андриевский</t>
  </si>
  <si>
    <t>Никита</t>
  </si>
  <si>
    <t>Демиховский лицей</t>
  </si>
  <si>
    <t>Крылова</t>
  </si>
  <si>
    <t>Дубровина</t>
  </si>
  <si>
    <t>Павловна</t>
  </si>
  <si>
    <t>Ликино-Дулевский лицей</t>
  </si>
  <si>
    <t>Сорокина</t>
  </si>
  <si>
    <t>Наталья</t>
  </si>
  <si>
    <t>Алексеевна</t>
  </si>
  <si>
    <t>Орлова</t>
  </si>
  <si>
    <t>Татьяна</t>
  </si>
  <si>
    <t>Эдуардовна</t>
  </si>
  <si>
    <t>Рейтинг</t>
  </si>
  <si>
    <t>ФИО учителя (полностью)</t>
  </si>
  <si>
    <t xml:space="preserve">1 задание </t>
  </si>
  <si>
    <t>2 задание</t>
  </si>
  <si>
    <t>3 задание</t>
  </si>
  <si>
    <t>4 задание</t>
  </si>
  <si>
    <t>5 задание</t>
  </si>
  <si>
    <t>ИТОГО</t>
  </si>
  <si>
    <t>Статус</t>
  </si>
  <si>
    <t>Палтушев</t>
  </si>
  <si>
    <t>Артем</t>
  </si>
  <si>
    <t>Асхатович</t>
  </si>
  <si>
    <t>Ивлева</t>
  </si>
  <si>
    <t>Виктория</t>
  </si>
  <si>
    <t>Урденко</t>
  </si>
  <si>
    <t>Василий</t>
  </si>
  <si>
    <t>Евгеньевич</t>
  </si>
  <si>
    <t>Куровская СОШ №1</t>
  </si>
  <si>
    <t>Липатова</t>
  </si>
  <si>
    <t>Юдина</t>
  </si>
  <si>
    <t>Верейская СОШ</t>
  </si>
  <si>
    <t>Паршикова</t>
  </si>
  <si>
    <t>Светлана</t>
  </si>
  <si>
    <t>Чернов</t>
  </si>
  <si>
    <t>Иван</t>
  </si>
  <si>
    <t>Князева</t>
  </si>
  <si>
    <t>Дрезненская гимназия</t>
  </si>
  <si>
    <t>Косолапов</t>
  </si>
  <si>
    <t>Русланович</t>
  </si>
  <si>
    <t>Астапенко</t>
  </si>
  <si>
    <t>Игорь</t>
  </si>
  <si>
    <t>Алесандрович</t>
  </si>
  <si>
    <t>Кононов</t>
  </si>
  <si>
    <t>Герман</t>
  </si>
  <si>
    <t>Владимирович</t>
  </si>
  <si>
    <t>Юрченков</t>
  </si>
  <si>
    <t>Вячеславович</t>
  </si>
  <si>
    <t>Ступина</t>
  </si>
  <si>
    <t>Ткаченко</t>
  </si>
  <si>
    <t>Андрей</t>
  </si>
  <si>
    <t>Белоусов</t>
  </si>
  <si>
    <t>Владислав</t>
  </si>
  <si>
    <t>Олегович</t>
  </si>
  <si>
    <t>Лынник</t>
  </si>
  <si>
    <t>Анна</t>
  </si>
  <si>
    <t>Кабановская СОШ</t>
  </si>
  <si>
    <t>Кукушкина</t>
  </si>
  <si>
    <t>Марина</t>
  </si>
  <si>
    <t>Олеговна</t>
  </si>
  <si>
    <t xml:space="preserve">Студеникин </t>
  </si>
  <si>
    <t>Григорий</t>
  </si>
  <si>
    <t>Васильевич</t>
  </si>
  <si>
    <t>Щетиновская СОШ</t>
  </si>
  <si>
    <t xml:space="preserve"> Жигарев</t>
  </si>
  <si>
    <t xml:space="preserve"> Иван</t>
  </si>
  <si>
    <t xml:space="preserve"> Валерьевич</t>
  </si>
  <si>
    <t>Тяглова</t>
  </si>
  <si>
    <t>Гришина</t>
  </si>
  <si>
    <t>Серов</t>
  </si>
  <si>
    <t>Сергеевич</t>
  </si>
  <si>
    <t>Пинигина</t>
  </si>
  <si>
    <t>Зиновьева</t>
  </si>
  <si>
    <t>Мария</t>
  </si>
  <si>
    <t>Прудникова</t>
  </si>
  <si>
    <t>Николаевна</t>
  </si>
  <si>
    <t>Краткое наименование ОО (без букв МАОУ и МБОУ)</t>
  </si>
  <si>
    <t>Беглярова Л.М.</t>
  </si>
  <si>
    <t>Маркелова Т. В.</t>
  </si>
  <si>
    <t>Горячева Н.Ю.</t>
  </si>
  <si>
    <t>Маркелова Т.В.</t>
  </si>
  <si>
    <t>Марченко О. В.</t>
  </si>
  <si>
    <t>Назарова Г. А.</t>
  </si>
  <si>
    <t>Дубровина Э.А.</t>
  </si>
  <si>
    <t>Рунов С. А.</t>
  </si>
  <si>
    <t>Лукина Т. К.</t>
  </si>
  <si>
    <t>Петриёва О. А.</t>
  </si>
  <si>
    <t>Власова Л. В.</t>
  </si>
  <si>
    <t>Терентьева М. Г.</t>
  </si>
  <si>
    <t>Дубровина Э. А.</t>
  </si>
  <si>
    <t>Статус 2014/2015г.г.</t>
  </si>
  <si>
    <t>Призер</t>
  </si>
  <si>
    <t>Беглярова Л. М.</t>
  </si>
  <si>
    <t>Тебелева А.В.</t>
  </si>
  <si>
    <t>Рунов С.А.</t>
  </si>
  <si>
    <t>Овечкин И.В.</t>
  </si>
  <si>
    <t>Полякова Т. Г.</t>
  </si>
  <si>
    <t>Назарова Г.А.</t>
  </si>
  <si>
    <t>Лукина Т.К.</t>
  </si>
  <si>
    <t>Качуева Л. И.</t>
  </si>
  <si>
    <t>Жданова Е.А.</t>
  </si>
  <si>
    <t>Жданова Е. А.</t>
  </si>
  <si>
    <t>Краткое наименование ОО ( без букв МАОУ и МБОУ)</t>
  </si>
  <si>
    <t>Овчинникова Ж.Е.</t>
  </si>
  <si>
    <t>Статус 2014/15г.г.</t>
  </si>
  <si>
    <t>Председатель жюри: Маркелова Т.В., МАОУ "Куровская СОШ №2"</t>
  </si>
  <si>
    <t xml:space="preserve">Рунов С.А., МАОУ "Давыдрвский лицей"; Овчинникова Ж.Е., МАОУ "Ликино-Дулевский лицей"; </t>
  </si>
  <si>
    <t>Марченко О.В., МАОУ "Давыдовская гимназия"; Архипова Т.С., МБОУ " Мисцевская ООШ №1"</t>
  </si>
  <si>
    <t>Практика</t>
  </si>
  <si>
    <t>неявка</t>
  </si>
  <si>
    <t>заседания предметной комиссии всероссийской олимпиады школьников в Орехово-Зуевском муниципальном районе  в 2015/2016 у.г.                                                                             по химии.</t>
  </si>
  <si>
    <t>ПРОТОКОЛ от 02.11.2015г. № 1</t>
  </si>
  <si>
    <t>среди учащихся 10 классов-Князеву Дарью, Юрченкова Максима, МАОУ "Куровская гимназия";</t>
  </si>
  <si>
    <t>среди учащихся  11 классов- Лынник Анну, МАОУ "Давыдовский лицей"; Гришину Юлию, МАОУ "Куровская СОШ №2"</t>
  </si>
  <si>
    <t>1. утвердить нижеследующий рейтинг обучающихся;</t>
  </si>
  <si>
    <t>2. утвердить нижеследующие результаты обучающихся;</t>
  </si>
  <si>
    <t xml:space="preserve">3. считать призерами следующих  обучающихся:                                                                                                                                                                                                         среди учащихся  9 кассов-Козлова Тимофея,Федотову Ирину, МАОУ "Куровская СОШ №2"; Максимчука Максима, МБОУ "Ликино- Дулевская СОШ №5"; </t>
  </si>
  <si>
    <t>4. на экспериментальный тур никого не приглашать.</t>
  </si>
  <si>
    <t>Предметная комиссия в составе:</t>
  </si>
  <si>
    <t>ПОСТАНОВИЛИ:</t>
  </si>
  <si>
    <t>9  классы</t>
  </si>
  <si>
    <t>10 классы</t>
  </si>
  <si>
    <t>11 классы</t>
  </si>
  <si>
    <t>заседания предметной комиссии всероссийской олимпиады школьников в Орехово-Зуевском муниципальном районе  в 2015/2016 у.г.</t>
  </si>
  <si>
    <t>по биологии.</t>
  </si>
  <si>
    <t>Председатель жюри: Гаманова Н.В., МАОУ "Куровская СОШ №2"</t>
  </si>
  <si>
    <t xml:space="preserve">Барабанова Е.М., МАОУ "Давыдовская гимназия "; Беклемищева Е.С., МБОУ "Авсюнинская СОШ"; Потапова Л.А., МбОУ "Губинская СОШ"; </t>
  </si>
  <si>
    <t>Ганенкова Г.П., МАОУ "Давыдовский лицей "; Широнина А.А., МБОУ "Ильинская СОШ"; Елисеева С.В., МБОУ "Ликино-Дулевская СОШ №5";</t>
  </si>
  <si>
    <t>Качуева Л.И., МБОУ "Верейская СОШ "; Щедрина Е.В., МАОУ "Давыдовский лицей"; Урываева Н.В., МБОУ "Заволенская СОШ"</t>
  </si>
  <si>
    <t xml:space="preserve">3. считать победителями и призерами следующих  обучающихся: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</si>
  <si>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Arial Narrow"/>
        <family val="2"/>
      </rPr>
      <t>среди учащихся 7 классов</t>
    </r>
    <r>
      <rPr>
        <sz val="9"/>
        <rFont val="Arial Narrow"/>
        <family val="2"/>
      </rPr>
      <t xml:space="preserve">-Маркелову Ирину, МАОУ "Куровская СОШ № 2"; </t>
    </r>
  </si>
  <si>
    <t>Коновальцева Германа, МБОУ "Мисцевская ООШ №2"; Павлову Ксению, МАОУ "Куровская гимназия"; Седова Егора, МБОУ "Дрезненская гимназия"</t>
  </si>
  <si>
    <r>
      <rPr>
        <b/>
        <sz val="9"/>
        <rFont val="Arial Narrow"/>
        <family val="2"/>
      </rPr>
      <t>среди учащихся 8 классов</t>
    </r>
    <r>
      <rPr>
        <sz val="9"/>
        <rFont val="Arial Narrow"/>
        <family val="2"/>
      </rPr>
      <t>-Коркину Анастасию, МАОУ "Куровская гимназия";</t>
    </r>
  </si>
  <si>
    <t>Комолых Ивана, МАОУ "Куровская СОШ №2"; Кириллова Максима, МАОУ "Демиховский лицей"</t>
  </si>
  <si>
    <r>
      <rPr>
        <b/>
        <sz val="9"/>
        <rFont val="Arial Narrow"/>
        <family val="2"/>
      </rPr>
      <t>среди учащихся 9 классов</t>
    </r>
    <r>
      <rPr>
        <sz val="9"/>
        <rFont val="Arial Narrow"/>
        <family val="2"/>
      </rPr>
      <t>-Козлова Тимофея, МАОУ "Куровская СОШ №2";</t>
    </r>
  </si>
  <si>
    <t xml:space="preserve">Максимчука Максима, МБОУ "Ликино-Дулевская СОШ №5"; Чикину Кристину, МБОУ "Куровская СОШ №1"; Тамару Бахметьеву-Войникович, ЧОУ "Школа РОСТОК" </t>
  </si>
  <si>
    <r>
      <rPr>
        <b/>
        <sz val="9"/>
        <color indexed="8"/>
        <rFont val="Arial Narrow"/>
        <family val="2"/>
      </rPr>
      <t>среди учащихся 10 классов</t>
    </r>
    <r>
      <rPr>
        <sz val="9"/>
        <color indexed="8"/>
        <rFont val="Arial Narrow"/>
        <family val="2"/>
      </rPr>
      <t>-Урденко Василия, МАОУ "Куровская гимназия"</t>
    </r>
  </si>
  <si>
    <t>Бодрова Владимира, МАОУ "Куровская СОШ №2"; Манаенкову Викторию, МАОУ "Демиховский лицей", Гаманова Александра , МАОУ "Куровская СОШ №2"</t>
  </si>
  <si>
    <r>
      <rPr>
        <b/>
        <sz val="9"/>
        <color indexed="8"/>
        <rFont val="Arial Narrow"/>
        <family val="2"/>
      </rPr>
      <t>среди учащихся  11 классов</t>
    </r>
    <r>
      <rPr>
        <sz val="9"/>
        <color indexed="8"/>
        <rFont val="Arial Narrow"/>
        <family val="2"/>
      </rPr>
      <t>- Белоусова Владислава, МАОУ "Куровская гимназия"</t>
    </r>
  </si>
  <si>
    <t xml:space="preserve">Серова Ивана, Щукину Юлию, МАОУ "Ликино-Дулевский лицей"; Ккукшкину Марину,МБОУ "Кабановская СОШ" </t>
  </si>
  <si>
    <t>7 классы</t>
  </si>
  <si>
    <t>Шифр</t>
  </si>
  <si>
    <t>1 часть</t>
  </si>
  <si>
    <t>2 часть</t>
  </si>
  <si>
    <t>3 часть</t>
  </si>
  <si>
    <t>4 часть</t>
  </si>
  <si>
    <t>Итого</t>
  </si>
  <si>
    <t>Маркелова</t>
  </si>
  <si>
    <t>Андреевна</t>
  </si>
  <si>
    <t>Гаманова Н.В.</t>
  </si>
  <si>
    <t>Победитель</t>
  </si>
  <si>
    <t>Коновальцев</t>
  </si>
  <si>
    <t>Святославович</t>
  </si>
  <si>
    <t>Мисцевская ООШ№2</t>
  </si>
  <si>
    <t>Капалина В.С.</t>
  </si>
  <si>
    <t>Павлова</t>
  </si>
  <si>
    <t>Ксения</t>
  </si>
  <si>
    <t>Филиппова Е.Ф.</t>
  </si>
  <si>
    <t>Седов</t>
  </si>
  <si>
    <t>Игоревич</t>
  </si>
  <si>
    <t>Жданова Е.И.</t>
  </si>
  <si>
    <t>Амелин</t>
  </si>
  <si>
    <t>Потапова</t>
  </si>
  <si>
    <t>Екатерина</t>
  </si>
  <si>
    <t>Максимовна</t>
  </si>
  <si>
    <t>Потапова Л.А.</t>
  </si>
  <si>
    <t>Мерекина</t>
  </si>
  <si>
    <t>Романовна</t>
  </si>
  <si>
    <t>Дрезненская СОШ№1</t>
  </si>
  <si>
    <t>Дегтярева И.Б.</t>
  </si>
  <si>
    <t>Кошелев</t>
  </si>
  <si>
    <t>Дмитрий</t>
  </si>
  <si>
    <t>Ильич</t>
  </si>
  <si>
    <t>Щедрина Е. В.</t>
  </si>
  <si>
    <t>Забузова</t>
  </si>
  <si>
    <t>Трещалина М.А.</t>
  </si>
  <si>
    <t>Цибизова</t>
  </si>
  <si>
    <t>Попов</t>
  </si>
  <si>
    <t>Илья</t>
  </si>
  <si>
    <t>Романович</t>
  </si>
  <si>
    <t>Дегтярева И. Б.</t>
  </si>
  <si>
    <t>Ланцова</t>
  </si>
  <si>
    <t xml:space="preserve">Ксения </t>
  </si>
  <si>
    <t>Ильинская СОШ</t>
  </si>
  <si>
    <t>Широнина А.А.</t>
  </si>
  <si>
    <t>Манаева</t>
  </si>
  <si>
    <t>Дмитриевна</t>
  </si>
  <si>
    <t>Ликино-Дулевская ООШ № 3</t>
  </si>
  <si>
    <t>Савельева Л.В.</t>
  </si>
  <si>
    <t>Климкин</t>
  </si>
  <si>
    <t>Сергей</t>
  </si>
  <si>
    <t>Александрович</t>
  </si>
  <si>
    <t>Ликино-Дулёвская ООШ № 4</t>
  </si>
  <si>
    <t>Притчина Л. Ю.</t>
  </si>
  <si>
    <t>Зуйкова</t>
  </si>
  <si>
    <t>Ликино-Дулевская ООШ №2</t>
  </si>
  <si>
    <t>Лукштетова И.Г.</t>
  </si>
  <si>
    <t>Тихомиров</t>
  </si>
  <si>
    <t xml:space="preserve"> Александр</t>
  </si>
  <si>
    <t>Новинская СОШ</t>
  </si>
  <si>
    <t>Тютнева Н.Е.</t>
  </si>
  <si>
    <t>Полякова</t>
  </si>
  <si>
    <t xml:space="preserve">Анна </t>
  </si>
  <si>
    <t>Барабанова Е.М.</t>
  </si>
  <si>
    <t>8 классы</t>
  </si>
  <si>
    <t>4 часть (1)</t>
  </si>
  <si>
    <t>4 часть (2)</t>
  </si>
  <si>
    <t>Статус 2014/15 у.г.</t>
  </si>
  <si>
    <t>Коркина</t>
  </si>
  <si>
    <t xml:space="preserve">Комолых </t>
  </si>
  <si>
    <t>Кириллов</t>
  </si>
  <si>
    <t>Андреевич</t>
  </si>
  <si>
    <t>Трещалина М. А.</t>
  </si>
  <si>
    <t>Аверьянова</t>
  </si>
  <si>
    <t>Юрьевна</t>
  </si>
  <si>
    <t>Косолапова</t>
  </si>
  <si>
    <t>Хижняк И.Е.</t>
  </si>
  <si>
    <t>Библиева</t>
  </si>
  <si>
    <t>Лолита</t>
  </si>
  <si>
    <t>Антонова</t>
  </si>
  <si>
    <t>Валерия</t>
  </si>
  <si>
    <t>Денисовна</t>
  </si>
  <si>
    <t>Солодова</t>
  </si>
  <si>
    <t>Ольга</t>
  </si>
  <si>
    <t>Абрамовская ООШ</t>
  </si>
  <si>
    <t>Трушин А. В.</t>
  </si>
  <si>
    <t>Годунова</t>
  </si>
  <si>
    <t>Борисовна</t>
  </si>
  <si>
    <t>Барабанова Е. М.</t>
  </si>
  <si>
    <t>Шаповалов</t>
  </si>
  <si>
    <t>Завьялова И.М.</t>
  </si>
  <si>
    <t>Эбзеев</t>
  </si>
  <si>
    <t>Малодубенскя СОШ</t>
  </si>
  <si>
    <t>Грошева И.В.</t>
  </si>
  <si>
    <t>Тарасов</t>
  </si>
  <si>
    <t>Тютнева Н. Е.</t>
  </si>
  <si>
    <t>Бажан</t>
  </si>
  <si>
    <t>Петриёва О.А.</t>
  </si>
  <si>
    <t>Макаров</t>
  </si>
  <si>
    <t>Власова Л.В.</t>
  </si>
  <si>
    <t>Коршунова</t>
  </si>
  <si>
    <t>Лукштетова И. Г.</t>
  </si>
  <si>
    <t>Глазкова</t>
  </si>
  <si>
    <t>Валерьевна</t>
  </si>
  <si>
    <t>Щукарева Л. Н.</t>
  </si>
  <si>
    <t>Нефедов</t>
  </si>
  <si>
    <t>Зубрилина</t>
  </si>
  <si>
    <t>Пономарева</t>
  </si>
  <si>
    <t>Алина</t>
  </si>
  <si>
    <t>Евгеньевна</t>
  </si>
  <si>
    <t>Кочедыкова</t>
  </si>
  <si>
    <t>9 классы</t>
  </si>
  <si>
    <t>4 часть (3)</t>
  </si>
  <si>
    <t>Елисеева С. В.</t>
  </si>
  <si>
    <t>Чикина</t>
  </si>
  <si>
    <t>Кристина</t>
  </si>
  <si>
    <t>Бахметьева-Войникович</t>
  </si>
  <si>
    <t>Тамара</t>
  </si>
  <si>
    <t>Конкина</t>
  </si>
  <si>
    <t>Пермякова</t>
  </si>
  <si>
    <t>Косовская</t>
  </si>
  <si>
    <t>Васильевна</t>
  </si>
  <si>
    <t>Минаева</t>
  </si>
  <si>
    <t>Мягкова</t>
  </si>
  <si>
    <t>Критина</t>
  </si>
  <si>
    <t>Вадимовна</t>
  </si>
  <si>
    <t>Панкова</t>
  </si>
  <si>
    <t>Лисовская</t>
  </si>
  <si>
    <t>Ульяна</t>
  </si>
  <si>
    <t>Горская ООШ</t>
  </si>
  <si>
    <t>Яшина С.Л.</t>
  </si>
  <si>
    <t>Крутикова</t>
  </si>
  <si>
    <t>Викторовна</t>
  </si>
  <si>
    <t>Сенокосова</t>
  </si>
  <si>
    <t>Белов</t>
  </si>
  <si>
    <t>Николаевич</t>
  </si>
  <si>
    <t>Рунов</t>
  </si>
  <si>
    <t>Щедрина Е.В.</t>
  </si>
  <si>
    <t>Белусяк</t>
  </si>
  <si>
    <t>Настасья</t>
  </si>
  <si>
    <t>Жмулина И.А.</t>
  </si>
  <si>
    <t>Курбанов</t>
  </si>
  <si>
    <t>Ахмед</t>
  </si>
  <si>
    <t>Ниязович</t>
  </si>
  <si>
    <t>4 часть (4)</t>
  </si>
  <si>
    <t>Филиппова Е. Ф.</t>
  </si>
  <si>
    <t>Бодров</t>
  </si>
  <si>
    <t>Владимир</t>
  </si>
  <si>
    <t xml:space="preserve">Манаенкова  </t>
  </si>
  <si>
    <t xml:space="preserve">Гаманов </t>
  </si>
  <si>
    <t>Урываев</t>
  </si>
  <si>
    <t>Аркадьевич</t>
  </si>
  <si>
    <t>Капустин</t>
  </si>
  <si>
    <t>Бурулина Е.А.</t>
  </si>
  <si>
    <t>Николаева</t>
  </si>
  <si>
    <t>Потапова Л. А.</t>
  </si>
  <si>
    <t>Кузьмин</t>
  </si>
  <si>
    <t>Кирилл</t>
  </si>
  <si>
    <t>Воронин</t>
  </si>
  <si>
    <t>Каширин</t>
  </si>
  <si>
    <t>Николай</t>
  </si>
  <si>
    <t>Меженева</t>
  </si>
  <si>
    <t>Филиппова Е.С.</t>
  </si>
  <si>
    <t>Алагулян</t>
  </si>
  <si>
    <t>Диана</t>
  </si>
  <si>
    <t>Микаеловна</t>
  </si>
  <si>
    <t>Куровская СОШ № 6</t>
  </si>
  <si>
    <t>Башурова Т. И.</t>
  </si>
  <si>
    <t>4 часть (5)</t>
  </si>
  <si>
    <t>Щукина</t>
  </si>
  <si>
    <t>Михайловна</t>
  </si>
  <si>
    <t>Филиппова Е. С.</t>
  </si>
  <si>
    <t xml:space="preserve">Лынник </t>
  </si>
  <si>
    <t>Бобиченко</t>
  </si>
  <si>
    <t>Алекеевна</t>
  </si>
  <si>
    <t>Хорин</t>
  </si>
  <si>
    <t>Шарашкина</t>
  </si>
  <si>
    <t>Коростелёва М.Ю.</t>
  </si>
  <si>
    <t>Артемовна</t>
  </si>
  <si>
    <t>Зинченко</t>
  </si>
  <si>
    <t>Чумин</t>
  </si>
  <si>
    <t xml:space="preserve">Зекиряев </t>
  </si>
  <si>
    <t>Ратмир</t>
  </si>
  <si>
    <t>Ренатович</t>
  </si>
  <si>
    <t>Кузнецова</t>
  </si>
  <si>
    <t>Овечкин</t>
  </si>
  <si>
    <t>Максимова</t>
  </si>
  <si>
    <t>Елизавета</t>
  </si>
  <si>
    <t>Григорьевна</t>
  </si>
  <si>
    <t>Елисеева С.В.</t>
  </si>
  <si>
    <t>Хахалина</t>
  </si>
  <si>
    <t>Щукарева Л.Н.</t>
  </si>
  <si>
    <t>ПРОТОКОЛ от 09.11.2015г. № 2</t>
  </si>
  <si>
    <t>Призёр</t>
  </si>
  <si>
    <t>заседания предметной комиссии всероссийской олимпиады школьников в Орехово-Зуевском муниципальном районе  в 2015/2016 у.г.    по русскому языку.</t>
  </si>
  <si>
    <t>Председатель жюри: Шевчик Надежда Викторовна, МБОУ "Дрезненская гимназия"</t>
  </si>
  <si>
    <t xml:space="preserve"> Ерохина Галина Никитична, МБОУ «Абрамовская ООШ»; Ивашкина Ирина Васильевна, МБОУ «Куровская СОШ № 1»; Калачева Ирина Евгеньевна, МБОУ «Дрезненская гимназия»; Борзых Наталья Михайловна, МАОУ «Куровская СОШ №6»; Савилова Екатерина Васильевна, МАОУ «Куровская СОШ № 2»; Кротова Татьяна Сергеевна, МАОУ  «Давыдовский лицей»; Кулагина Марина Викторовна, МБОУ «Озерецкая СОШ»; Левкоева Анастасия Евгеньевна, МБОУ «Юркинская ООШ»;Янчикова Марина Николаевна, МБОУ «Ликино-Дулевская ООШ № 4»; Пажога Нина Михайловна, МАОУ «Куровская гимназия»; Рунова Любовь Васильевна, МАОУ  «Давыдовский лицей»; Рыбкина Александра Анатольевна, МАОУ «Давыдовская гимназия». 
</t>
  </si>
  <si>
    <r>
      <t>1.</t>
    </r>
    <r>
      <rPr>
        <sz val="14"/>
        <rFont val="Arial Narrow"/>
        <family val="2"/>
      </rPr>
      <t xml:space="preserve"> утвердить  рейтинг обучающихся;</t>
    </r>
  </si>
  <si>
    <r>
      <t>2.</t>
    </r>
    <r>
      <rPr>
        <sz val="14"/>
        <rFont val="Arial Narrow"/>
        <family val="2"/>
      </rPr>
      <t xml:space="preserve"> утвердить  результаты обучающихся;</t>
    </r>
  </si>
  <si>
    <t>Рейтинг участников муниципального этапа всероссийской олимпиады школьников по русскому языку в 2015-2016 уч.г.</t>
  </si>
  <si>
    <t xml:space="preserve">7 класс </t>
  </si>
  <si>
    <t>ОУ</t>
  </si>
  <si>
    <t>Задания</t>
  </si>
  <si>
    <t>Результат</t>
  </si>
  <si>
    <t>ФИО  учителя</t>
  </si>
  <si>
    <t>Результат в 2014-2015 уч.г.</t>
  </si>
  <si>
    <t>Аркадскова М.Ю.</t>
  </si>
  <si>
    <t>Ловкова</t>
  </si>
  <si>
    <t>Мисцевская ООШ №1</t>
  </si>
  <si>
    <t>Гудков С. Н.</t>
  </si>
  <si>
    <t>Гриненко</t>
  </si>
  <si>
    <t>Олег</t>
  </si>
  <si>
    <t>КапустинаЕ. В.</t>
  </si>
  <si>
    <t>Нестерина</t>
  </si>
  <si>
    <t>Ерошенкова Т. В.</t>
  </si>
  <si>
    <t xml:space="preserve">Петин </t>
  </si>
  <si>
    <t>Савилова Е.В.</t>
  </si>
  <si>
    <t xml:space="preserve">Строилов </t>
  </si>
  <si>
    <t>Авсюнинская СОШ</t>
  </si>
  <si>
    <t>Печалова Н.Ю.</t>
  </si>
  <si>
    <t>Зверева</t>
  </si>
  <si>
    <t>Кочеткова В. В.</t>
  </si>
  <si>
    <t>Трещалина</t>
  </si>
  <si>
    <t>Дарина</t>
  </si>
  <si>
    <t>Чумагина О. Н.</t>
  </si>
  <si>
    <t>Сытник</t>
  </si>
  <si>
    <t>Перевозова В. Е.</t>
  </si>
  <si>
    <t>Хаустов</t>
  </si>
  <si>
    <t>Даниил</t>
  </si>
  <si>
    <t>Смирнова А. В.</t>
  </si>
  <si>
    <t>Лепшеев</t>
  </si>
  <si>
    <t>Фролова Н. А.</t>
  </si>
  <si>
    <t>Пилюгина</t>
  </si>
  <si>
    <t xml:space="preserve">Анастасия </t>
  </si>
  <si>
    <t>Игоревна</t>
  </si>
  <si>
    <t>Нефедова Н. В.</t>
  </si>
  <si>
    <t xml:space="preserve"> Слосинова </t>
  </si>
  <si>
    <t>Филиппова Г. И.</t>
  </si>
  <si>
    <t>Евсеев</t>
  </si>
  <si>
    <t>Шишкова И. Г.</t>
  </si>
  <si>
    <t>Ермилова</t>
  </si>
  <si>
    <t>Рузаева Т. С.</t>
  </si>
  <si>
    <t>Аксёнов</t>
  </si>
  <si>
    <t>Алексей</t>
  </si>
  <si>
    <t>Мусатова Н.В.</t>
  </si>
  <si>
    <t>Низов</t>
  </si>
  <si>
    <t>Валерьевич</t>
  </si>
  <si>
    <t>Ерохина Н. К.</t>
  </si>
  <si>
    <t>Тюрина</t>
  </si>
  <si>
    <t>Пахлова Е. В.</t>
  </si>
  <si>
    <t>Киселева</t>
  </si>
  <si>
    <t>Ильинична</t>
  </si>
  <si>
    <t>Шевчик Н. В.</t>
  </si>
  <si>
    <t>Бунина</t>
  </si>
  <si>
    <t>Ивашкина И. В.</t>
  </si>
  <si>
    <t>Пономарчук</t>
  </si>
  <si>
    <t>Ново-Снопковская ООШ</t>
  </si>
  <si>
    <t>Гришина Е. Е.</t>
  </si>
  <si>
    <t>Галлиулин</t>
  </si>
  <si>
    <t>Анциферовская ООШ</t>
  </si>
  <si>
    <t>Калугина Н. И.</t>
  </si>
  <si>
    <t xml:space="preserve">  8 класс</t>
  </si>
  <si>
    <t>Пальтова</t>
  </si>
  <si>
    <t>Мосалова</t>
  </si>
  <si>
    <t>Георгиевна</t>
  </si>
  <si>
    <t>Русакова С. Л.</t>
  </si>
  <si>
    <t>Москалева</t>
  </si>
  <si>
    <t>Алена</t>
  </si>
  <si>
    <t>Борзых Н. М.</t>
  </si>
  <si>
    <t>Аркадскова М. Ю.</t>
  </si>
  <si>
    <t>Федяева</t>
  </si>
  <si>
    <t>Котусова Н. В.</t>
  </si>
  <si>
    <t>Трубицына</t>
  </si>
  <si>
    <t>Евгения</t>
  </si>
  <si>
    <t>Спирина Е. К.</t>
  </si>
  <si>
    <t>Гребенькова Н. И.</t>
  </si>
  <si>
    <t>Бахромеева</t>
  </si>
  <si>
    <t>Фёдоровна</t>
  </si>
  <si>
    <t>Китаева И. В.</t>
  </si>
  <si>
    <t>Уфимская</t>
  </si>
  <si>
    <t>Жанна</t>
  </si>
  <si>
    <t>Даниловна</t>
  </si>
  <si>
    <t>Самедова М. В.</t>
  </si>
  <si>
    <t>Алексеева Н. С.</t>
  </si>
  <si>
    <t>Рязанова</t>
  </si>
  <si>
    <t>Рунова Л. В.</t>
  </si>
  <si>
    <t>Фогель</t>
  </si>
  <si>
    <t>Софья</t>
  </si>
  <si>
    <t>Исайкина Л. Н.</t>
  </si>
  <si>
    <t>Смирнова</t>
  </si>
  <si>
    <t>Пуговкина Н. А.</t>
  </si>
  <si>
    <t>Якименко</t>
  </si>
  <si>
    <t>Бурцева</t>
  </si>
  <si>
    <t>Окорокова М. А.</t>
  </si>
  <si>
    <t>Пантелеева</t>
  </si>
  <si>
    <t>Мусатова Н. В.</t>
  </si>
  <si>
    <t>Назарова</t>
  </si>
  <si>
    <t>9 класс</t>
  </si>
  <si>
    <t>Попова</t>
  </si>
  <si>
    <t>Рыбкина А. А.</t>
  </si>
  <si>
    <t>Кирьянова Л. В.</t>
  </si>
  <si>
    <t>Ванеева</t>
  </si>
  <si>
    <t>Маркова</t>
  </si>
  <si>
    <t>Бляблина</t>
  </si>
  <si>
    <t>Александровн</t>
  </si>
  <si>
    <t>Парфенова</t>
  </si>
  <si>
    <t>Варвара</t>
  </si>
  <si>
    <t>Ликино-Дулевская ООШ №3</t>
  </si>
  <si>
    <t>Аркадскова Т. А.</t>
  </si>
  <si>
    <t>Хаустова</t>
  </si>
  <si>
    <t>Гуляева</t>
  </si>
  <si>
    <t>Кулагина М. В.</t>
  </si>
  <si>
    <t>Кузнецова О. В.</t>
  </si>
  <si>
    <t>Сергеева</t>
  </si>
  <si>
    <t>Кузнецова Н. В.</t>
  </si>
  <si>
    <t>Кротова Т. С.</t>
  </si>
  <si>
    <t>Короткова</t>
  </si>
  <si>
    <t>Войново-ГорскаяООШ</t>
  </si>
  <si>
    <t>Шомин А. В.</t>
  </si>
  <si>
    <t>Апанасенко</t>
  </si>
  <si>
    <t>Томская Н. В.</t>
  </si>
  <si>
    <t>Долженок</t>
  </si>
  <si>
    <t xml:space="preserve">Куровская СОШ №1» </t>
  </si>
  <si>
    <t>Матвей С. П.</t>
  </si>
  <si>
    <t>Алёна</t>
  </si>
  <si>
    <t>Васильева Л. М.</t>
  </si>
  <si>
    <t>10 класс</t>
  </si>
  <si>
    <t>Антон</t>
  </si>
  <si>
    <t>Кирилина Н. С.</t>
  </si>
  <si>
    <t>Ситнов</t>
  </si>
  <si>
    <t>Манаенкова</t>
  </si>
  <si>
    <t>Мурзова Т. В.</t>
  </si>
  <si>
    <t>Шурова</t>
  </si>
  <si>
    <t>Куровская СОШ №6</t>
  </si>
  <si>
    <t>Голубева Е. А.</t>
  </si>
  <si>
    <t>Маругина Л. Н.</t>
  </si>
  <si>
    <t>Крупенко</t>
  </si>
  <si>
    <t>Ханбикова</t>
  </si>
  <si>
    <t>Ринатовна</t>
  </si>
  <si>
    <t>Носова Т. Н.</t>
  </si>
  <si>
    <t>Березина</t>
  </si>
  <si>
    <t>Зинаида</t>
  </si>
  <si>
    <t>Жушева</t>
  </si>
  <si>
    <t>Герасимов</t>
  </si>
  <si>
    <t>Павлова О. Н.</t>
  </si>
  <si>
    <t>Наумкина</t>
  </si>
  <si>
    <t>Ясашных</t>
  </si>
  <si>
    <t>Инна</t>
  </si>
  <si>
    <t>Голицына Н. Е.</t>
  </si>
  <si>
    <t>Бирюкова</t>
  </si>
  <si>
    <t>Самедова М.В.</t>
  </si>
  <si>
    <t>Шатайло</t>
  </si>
  <si>
    <t>Сильнов</t>
  </si>
  <si>
    <t>Школа "РОСТОК</t>
  </si>
  <si>
    <t>Крылова Ю. В.</t>
  </si>
  <si>
    <t>11 класс</t>
  </si>
  <si>
    <t>Волкова</t>
  </si>
  <si>
    <t>Шевченко</t>
  </si>
  <si>
    <t>Устюшина</t>
  </si>
  <si>
    <t>Пустовая</t>
  </si>
  <si>
    <t>Васильева Л.М.</t>
  </si>
  <si>
    <t>Лазарева</t>
  </si>
  <si>
    <t>Бабаева</t>
  </si>
  <si>
    <t>Валентина</t>
  </si>
  <si>
    <t>Маругина Л.Н.</t>
  </si>
  <si>
    <t>Сучкова</t>
  </si>
  <si>
    <t>Малева О. Б.</t>
  </si>
  <si>
    <t>Карапетян</t>
  </si>
  <si>
    <t>Карен</t>
  </si>
  <si>
    <t>Арсенович</t>
  </si>
  <si>
    <t>Григоркина</t>
  </si>
  <si>
    <t>Владлена</t>
  </si>
  <si>
    <t>Витальевна</t>
  </si>
  <si>
    <t>Малева О.Б.</t>
  </si>
  <si>
    <t>Севрук</t>
  </si>
  <si>
    <t>Елена</t>
  </si>
  <si>
    <t>Саввичева О. В.</t>
  </si>
  <si>
    <t>Рогова</t>
  </si>
  <si>
    <t xml:space="preserve">Школа "РОСТОК" </t>
  </si>
  <si>
    <t>Сеноедова</t>
  </si>
  <si>
    <t>Костин</t>
  </si>
  <si>
    <t>Малодубенская СОШ</t>
  </si>
  <si>
    <t>Обыденнова</t>
  </si>
  <si>
    <t>Пинин</t>
  </si>
  <si>
    <t>Королёв</t>
  </si>
  <si>
    <t>Артём</t>
  </si>
  <si>
    <t>Затрутин</t>
  </si>
  <si>
    <t>ПРОТОКОЛ от 10.11.2015г.  № 3</t>
  </si>
  <si>
    <t>Постановили :</t>
  </si>
  <si>
    <t xml:space="preserve">утвердить нижеследующий рейтинг учащихся </t>
  </si>
  <si>
    <t xml:space="preserve">утвердить нижеследующие результаты  учащихся </t>
  </si>
  <si>
    <t>Фамилия участника</t>
  </si>
  <si>
    <t>Имя участника</t>
  </si>
  <si>
    <t>МОУ</t>
  </si>
  <si>
    <t>ФИО учителя</t>
  </si>
  <si>
    <t>Теория          35 б.</t>
  </si>
  <si>
    <t>Практика         40 б.</t>
  </si>
  <si>
    <t>Проект            50 б.</t>
  </si>
  <si>
    <t>Итого  125 б.</t>
  </si>
  <si>
    <t>Иванов</t>
  </si>
  <si>
    <t>МАОУ Куровская СОШ № 2.</t>
  </si>
  <si>
    <t>Бобров В.П.</t>
  </si>
  <si>
    <t>Денщикова</t>
  </si>
  <si>
    <t>МАОУ Куровская СОШ № 6</t>
  </si>
  <si>
    <t>Арсеньева О.Л.</t>
  </si>
  <si>
    <t>Зотова</t>
  </si>
  <si>
    <t>МАОУ Куровская СОШ № 2   Шляхина С.А.</t>
  </si>
  <si>
    <t>47.3</t>
  </si>
  <si>
    <t>97.3</t>
  </si>
  <si>
    <t>Афонина</t>
  </si>
  <si>
    <t>МБО Л-ДулёвскаяООШ№ 2</t>
  </si>
  <si>
    <t>Мелешкина Е.Е.</t>
  </si>
  <si>
    <t xml:space="preserve">Семенов </t>
  </si>
  <si>
    <t>МБОУ Дрезненская СОШ№1</t>
  </si>
  <si>
    <t>Юдин В.И.</t>
  </si>
  <si>
    <t>Чулкова</t>
  </si>
  <si>
    <t>47.7</t>
  </si>
  <si>
    <t>91.7</t>
  </si>
  <si>
    <t>Удалова</t>
  </si>
  <si>
    <t>85.7</t>
  </si>
  <si>
    <t>Кусиев</t>
  </si>
  <si>
    <t>Аслан</t>
  </si>
  <si>
    <t>МАОУ Куровская СОШ № 2    Шляхина С.А.</t>
  </si>
  <si>
    <t>35.5</t>
  </si>
  <si>
    <t>77.5</t>
  </si>
  <si>
    <t xml:space="preserve">Мальчики. 7- 8 класс </t>
  </si>
  <si>
    <t>Солодков</t>
  </si>
  <si>
    <t>Анатолий</t>
  </si>
  <si>
    <t>Гусев</t>
  </si>
  <si>
    <t>МАОУ Демиховский лицей</t>
  </si>
  <si>
    <t>Рычков В.П.</t>
  </si>
  <si>
    <t>Феоктистов</t>
  </si>
  <si>
    <t>МБОУ Озерецкая СОШ</t>
  </si>
  <si>
    <t>Федоров В.В.</t>
  </si>
  <si>
    <t xml:space="preserve">Устинов </t>
  </si>
  <si>
    <t xml:space="preserve"> Дрезненская гимназия</t>
  </si>
  <si>
    <t>Муркин С.В.</t>
  </si>
  <si>
    <t>Буров</t>
  </si>
  <si>
    <t>Крутелёва А.И.</t>
  </si>
  <si>
    <t>Бормотов</t>
  </si>
  <si>
    <t>Мальцев</t>
  </si>
  <si>
    <t>Монахова К.С.</t>
  </si>
  <si>
    <t>Черкасов</t>
  </si>
  <si>
    <t>Баулин А.С.</t>
  </si>
  <si>
    <t>Япрынцев</t>
  </si>
  <si>
    <t>Кирьянова Л.В.</t>
  </si>
  <si>
    <t xml:space="preserve">Скрябов </t>
  </si>
  <si>
    <t>Никонова Г.Н.</t>
  </si>
  <si>
    <t>Игнатьев</t>
  </si>
  <si>
    <t>Данила</t>
  </si>
  <si>
    <t>Ликино-Дулевская СОШ № 5</t>
  </si>
  <si>
    <t>Попова Н.А.</t>
  </si>
  <si>
    <t>Шаров</t>
  </si>
  <si>
    <t>Евгений</t>
  </si>
  <si>
    <t>Девочки 7-8 класс</t>
  </si>
  <si>
    <t>Гуттина</t>
  </si>
  <si>
    <t>Алла</t>
  </si>
  <si>
    <t>Сазонова</t>
  </si>
  <si>
    <t>Инга</t>
  </si>
  <si>
    <t>Карпунина</t>
  </si>
  <si>
    <t>Александра</t>
  </si>
  <si>
    <t>Лебедева Н.Н.</t>
  </si>
  <si>
    <t>Степанят</t>
  </si>
  <si>
    <t>Нарине</t>
  </si>
  <si>
    <t>Зозуля</t>
  </si>
  <si>
    <t>Ионова С.А.</t>
  </si>
  <si>
    <t>Замолотнева</t>
  </si>
  <si>
    <t>Борискова Н.И.</t>
  </si>
  <si>
    <t>Бадаева</t>
  </si>
  <si>
    <t>Хенкина Г.В.</t>
  </si>
  <si>
    <t>Гиматдтинова</t>
  </si>
  <si>
    <t>Лола</t>
  </si>
  <si>
    <t>Керопян</t>
  </si>
  <si>
    <t>заседания предметной комиссии всероссийской олимпиады школьников в Орехово-Зуевском муниципальном районе  в 2015/2016 у.г.                по технологии.</t>
  </si>
  <si>
    <r>
      <t xml:space="preserve">Присутствовали: </t>
    </r>
    <r>
      <rPr>
        <sz val="11"/>
        <color indexed="8"/>
        <rFont val="Calibri"/>
        <family val="2"/>
      </rPr>
      <t>Муркин С.В.,Дрезненская гимназия, Бобров В.П., Куровская СОШ № 2, Юдин В.И.,Дрезненская СОШ № 1,Демидов В.И., Малодубенская СОШ, Хенкина Г.В., Л-Дулёвская гимназия, Монахова К.С., Давыдовская гимназия, Смирнова Л.В., Мисцевская ООШ № 2, Шляхина С.В., Куровская СОШ № 2, Арсентьева О.Л., Куровская СОШ № 6, Мелешкина Е.Е., Л-Дулёвская ООШ № 2.</t>
    </r>
  </si>
  <si>
    <t>П Р О Т О К О Л  № 4  от  11 ноября 2015 г.</t>
  </si>
  <si>
    <t>флорбол</t>
  </si>
  <si>
    <t>Баскетбол</t>
  </si>
  <si>
    <t>челночный бег</t>
  </si>
  <si>
    <t>время</t>
  </si>
  <si>
    <t>штрафные секунды</t>
  </si>
  <si>
    <t>Итоговое время</t>
  </si>
  <si>
    <t>Баллы</t>
  </si>
  <si>
    <t>Оценка теории</t>
  </si>
  <si>
    <t>Окончательный результат</t>
  </si>
  <si>
    <t>904 Д</t>
  </si>
  <si>
    <t>Иванова</t>
  </si>
  <si>
    <t>Чуешкова Елена Викторовна</t>
  </si>
  <si>
    <t>921 Д</t>
  </si>
  <si>
    <t>Катасонов Олег Борисович</t>
  </si>
  <si>
    <t>призёр</t>
  </si>
  <si>
    <t>1005 Д</t>
  </si>
  <si>
    <t>Вероника</t>
  </si>
  <si>
    <t>Мишина Марина Валерьевна</t>
  </si>
  <si>
    <t>908 Д</t>
  </si>
  <si>
    <t>Широнина</t>
  </si>
  <si>
    <t>Жигина Ирина Анатольевна</t>
  </si>
  <si>
    <t>911 Д</t>
  </si>
  <si>
    <t>1003 Д</t>
  </si>
  <si>
    <t xml:space="preserve"> Демиховский лицей</t>
  </si>
  <si>
    <t xml:space="preserve"> Курузов Андрей Юрьевич</t>
  </si>
  <si>
    <t>913 Д</t>
  </si>
  <si>
    <t>Родионова</t>
  </si>
  <si>
    <t>Родионов Алексей Владимирович</t>
  </si>
  <si>
    <t>1109 Д</t>
  </si>
  <si>
    <t>Филиппова</t>
  </si>
  <si>
    <t>Кира</t>
  </si>
  <si>
    <t>Ликино-Дулёвская СОШ № 5</t>
  </si>
  <si>
    <t>Хлысталова Ольга Ивановна</t>
  </si>
  <si>
    <t>907 Д</t>
  </si>
  <si>
    <t>Щавлева</t>
  </si>
  <si>
    <t>Зуева Наталья Валерьевна</t>
  </si>
  <si>
    <t>1102 Д</t>
  </si>
  <si>
    <t>Рогудеева</t>
  </si>
  <si>
    <t>Баринов Н.В.</t>
  </si>
  <si>
    <t>909 Д</t>
  </si>
  <si>
    <t>Костина</t>
  </si>
  <si>
    <t>Егорова Марина Алексеевна</t>
  </si>
  <si>
    <t>912 Д</t>
  </si>
  <si>
    <t>Трунина</t>
  </si>
  <si>
    <t>Ангелина</t>
  </si>
  <si>
    <t>1007 Д</t>
  </si>
  <si>
    <t>Думнова</t>
  </si>
  <si>
    <t>1110 Д</t>
  </si>
  <si>
    <t>Дрожжина</t>
  </si>
  <si>
    <t>Казакова Татьяна Анатольевна</t>
  </si>
  <si>
    <t>1105 Д</t>
  </si>
  <si>
    <t>Афанасьева</t>
  </si>
  <si>
    <t>906 Д</t>
  </si>
  <si>
    <t>Сизова</t>
  </si>
  <si>
    <t>903 Д</t>
  </si>
  <si>
    <t>Захарова</t>
  </si>
  <si>
    <t>Рунов Сергей Анатольевич</t>
  </si>
  <si>
    <t>919 Д</t>
  </si>
  <si>
    <t>Фадеева</t>
  </si>
  <si>
    <t>Золотова Марина Александровна</t>
  </si>
  <si>
    <t>1008 Д</t>
  </si>
  <si>
    <t>Лёдова</t>
  </si>
  <si>
    <t>915 Д</t>
  </si>
  <si>
    <t>Варенникова</t>
  </si>
  <si>
    <t>Палагин Олег Вячеславович</t>
  </si>
  <si>
    <t>1106 Д</t>
  </si>
  <si>
    <t>Кулясова</t>
  </si>
  <si>
    <t>Жуков Сергей Валерьевич</t>
  </si>
  <si>
    <t>1108 Д</t>
  </si>
  <si>
    <t>1107 Д</t>
  </si>
  <si>
    <t>910 Д</t>
  </si>
  <si>
    <t>Романенко</t>
  </si>
  <si>
    <t>920 Д</t>
  </si>
  <si>
    <t>Куровская №1</t>
  </si>
  <si>
    <t>Федоскин Ярослав Сергеевич</t>
  </si>
  <si>
    <t>1004 Д</t>
  </si>
  <si>
    <t>Лебедева</t>
  </si>
  <si>
    <t>1006 Д</t>
  </si>
  <si>
    <t>902 Д</t>
  </si>
  <si>
    <t>Самошкин Денис Александрович</t>
  </si>
  <si>
    <t>914 Д</t>
  </si>
  <si>
    <t>Мелешкина Елена Евгеньевна</t>
  </si>
  <si>
    <t>1111 Д</t>
  </si>
  <si>
    <t>Силкина</t>
  </si>
  <si>
    <t>БарановЕвгений Николаевич</t>
  </si>
  <si>
    <t>1009 Д</t>
  </si>
  <si>
    <t>Лаптиева</t>
  </si>
  <si>
    <t>1002 Д</t>
  </si>
  <si>
    <t>Рудачинская</t>
  </si>
  <si>
    <t>905 Д</t>
  </si>
  <si>
    <t>Кочеткова</t>
  </si>
  <si>
    <t>Муркин Сергей Владимирович</t>
  </si>
  <si>
    <t>918 Д</t>
  </si>
  <si>
    <t>Шарапова</t>
  </si>
  <si>
    <t>Кузнецова Наталия Федоровна</t>
  </si>
  <si>
    <t>1101 Д</t>
  </si>
  <si>
    <t>1103 Д</t>
  </si>
  <si>
    <t>Лившиц</t>
  </si>
  <si>
    <t>1104 Д</t>
  </si>
  <si>
    <t>Воробьева</t>
  </si>
  <si>
    <t>1001 Д</t>
  </si>
  <si>
    <t>Пронцыхина</t>
  </si>
  <si>
    <t>Молчанов Виктор Васильевич</t>
  </si>
  <si>
    <t>901 Д</t>
  </si>
  <si>
    <t>Баран</t>
  </si>
  <si>
    <t>Михайлина</t>
  </si>
  <si>
    <t>916 Д</t>
  </si>
  <si>
    <t>Гаврилюк</t>
  </si>
  <si>
    <t>917 Д</t>
  </si>
  <si>
    <t>Бокарёва</t>
  </si>
  <si>
    <t>Леонов Андрей Евгеньевич</t>
  </si>
  <si>
    <t>Теория</t>
  </si>
  <si>
    <t>Статус 2014/2015</t>
  </si>
  <si>
    <t>Учитель</t>
  </si>
  <si>
    <t>Девушки. 9-11 класс</t>
  </si>
  <si>
    <t>1010 м</t>
  </si>
  <si>
    <t>Чакрян</t>
  </si>
  <si>
    <t>919 м</t>
  </si>
  <si>
    <t>Шемякин</t>
  </si>
  <si>
    <t>Вадим</t>
  </si>
  <si>
    <t>1002 м</t>
  </si>
  <si>
    <t>Валяев</t>
  </si>
  <si>
    <t>Артур</t>
  </si>
  <si>
    <t>Лисицин Вячеслав Николаевич</t>
  </si>
  <si>
    <t>победитель</t>
  </si>
  <si>
    <t>1014 м</t>
  </si>
  <si>
    <t>Будкин</t>
  </si>
  <si>
    <t>призер</t>
  </si>
  <si>
    <t>1012 м</t>
  </si>
  <si>
    <t>Шкандыбин</t>
  </si>
  <si>
    <t>Мирослав</t>
  </si>
  <si>
    <t>905 м</t>
  </si>
  <si>
    <t>Калинин</t>
  </si>
  <si>
    <t>1106 м</t>
  </si>
  <si>
    <t>Горячев</t>
  </si>
  <si>
    <t>1008 м</t>
  </si>
  <si>
    <t>Дроздов</t>
  </si>
  <si>
    <t>Павел</t>
  </si>
  <si>
    <t>1104 м</t>
  </si>
  <si>
    <t>Крестников</t>
  </si>
  <si>
    <t>1101 м</t>
  </si>
  <si>
    <t>Колупаев</t>
  </si>
  <si>
    <t>Глухова Ольга Анатольевна</t>
  </si>
  <si>
    <t>1011 м</t>
  </si>
  <si>
    <t>Степнов</t>
  </si>
  <si>
    <t>903 м</t>
  </si>
  <si>
    <t>1004 м</t>
  </si>
  <si>
    <t>Буранкин</t>
  </si>
  <si>
    <t>1013 м</t>
  </si>
  <si>
    <t>Кулиш</t>
  </si>
  <si>
    <t xml:space="preserve">Егорушкин Николай Александрович  </t>
  </si>
  <si>
    <t>909 м</t>
  </si>
  <si>
    <t>Скворцов</t>
  </si>
  <si>
    <t>1001 м</t>
  </si>
  <si>
    <t>Земляков</t>
  </si>
  <si>
    <t>Баринов Николай Владимирович</t>
  </si>
  <si>
    <t>912 м</t>
  </si>
  <si>
    <t>Хольченков</t>
  </si>
  <si>
    <t>914 м</t>
  </si>
  <si>
    <t>Файзуллоев</t>
  </si>
  <si>
    <t>Руд</t>
  </si>
  <si>
    <t>902 м</t>
  </si>
  <si>
    <t>Мишкин</t>
  </si>
  <si>
    <t>Игнатова Наталья Павловна</t>
  </si>
  <si>
    <t>1003 м</t>
  </si>
  <si>
    <t>Батраков</t>
  </si>
  <si>
    <t>1102 м</t>
  </si>
  <si>
    <t>910 м</t>
  </si>
  <si>
    <t>Поддубный</t>
  </si>
  <si>
    <t>Пастухов Сергей Васильевич</t>
  </si>
  <si>
    <t>916 м</t>
  </si>
  <si>
    <t>Гамбарян</t>
  </si>
  <si>
    <t xml:space="preserve"> Щетиновская СОШ</t>
  </si>
  <si>
    <t>911 м</t>
  </si>
  <si>
    <t>1105 м</t>
  </si>
  <si>
    <t>Козырев</t>
  </si>
  <si>
    <t>Михаил</t>
  </si>
  <si>
    <t>917 м</t>
  </si>
  <si>
    <t>Вожегов</t>
  </si>
  <si>
    <t>Митрофан</t>
  </si>
  <si>
    <t>904 м</t>
  </si>
  <si>
    <t>Юдин</t>
  </si>
  <si>
    <t>Виктор</t>
  </si>
  <si>
    <t>920 м</t>
  </si>
  <si>
    <t>Абрамов</t>
  </si>
  <si>
    <t>918 м</t>
  </si>
  <si>
    <t>Шулика</t>
  </si>
  <si>
    <t>Данил</t>
  </si>
  <si>
    <t>913 м</t>
  </si>
  <si>
    <t>Ларин</t>
  </si>
  <si>
    <t>907 м</t>
  </si>
  <si>
    <t>Епишин</t>
  </si>
  <si>
    <t>Запутновская СОШ</t>
  </si>
  <si>
    <t>Фонин Сергей Леонидович</t>
  </si>
  <si>
    <t>1006 м</t>
  </si>
  <si>
    <t>Семёнов</t>
  </si>
  <si>
    <t>Гобжиле</t>
  </si>
  <si>
    <t>906 м</t>
  </si>
  <si>
    <t>Веденеев</t>
  </si>
  <si>
    <t>908 м</t>
  </si>
  <si>
    <t>Пуговкин</t>
  </si>
  <si>
    <t>915 м</t>
  </si>
  <si>
    <t>Силкин</t>
  </si>
  <si>
    <t>Петр</t>
  </si>
  <si>
    <t>1103 м</t>
  </si>
  <si>
    <t>Ущаповский</t>
  </si>
  <si>
    <t>1107 м</t>
  </si>
  <si>
    <t>Чиванов</t>
  </si>
  <si>
    <t>1005 м</t>
  </si>
  <si>
    <t>Калайтанов</t>
  </si>
  <si>
    <t>1007 м</t>
  </si>
  <si>
    <t>Назаров</t>
  </si>
  <si>
    <t>1009 м</t>
  </si>
  <si>
    <t>Разоренов</t>
  </si>
  <si>
    <t>Ярослав</t>
  </si>
  <si>
    <t>Юноши. 9-11 класс</t>
  </si>
  <si>
    <t>Статус 2014-2015</t>
  </si>
  <si>
    <t>804 Д</t>
  </si>
  <si>
    <t>Гордиенко</t>
  </si>
  <si>
    <t>810 Д</t>
  </si>
  <si>
    <t>Крюкова</t>
  </si>
  <si>
    <t>802 Д</t>
  </si>
  <si>
    <t>Манехина</t>
  </si>
  <si>
    <t>812 Д</t>
  </si>
  <si>
    <t>Степанян</t>
  </si>
  <si>
    <t>Кроткова Татьяна Александровна</t>
  </si>
  <si>
    <t>803 Д</t>
  </si>
  <si>
    <t>Мишина</t>
  </si>
  <si>
    <t>Олеся</t>
  </si>
  <si>
    <t>Першукова Инна Владимировна</t>
  </si>
  <si>
    <t>811 Д</t>
  </si>
  <si>
    <t xml:space="preserve">Зудина </t>
  </si>
  <si>
    <t>807 Д</t>
  </si>
  <si>
    <t>Чернышева</t>
  </si>
  <si>
    <t>Игнатьев Александр Михайлович</t>
  </si>
  <si>
    <t>814 Д</t>
  </si>
  <si>
    <t>Андросова</t>
  </si>
  <si>
    <t>Радьков Михаил Владимирович</t>
  </si>
  <si>
    <t>808 Д</t>
  </si>
  <si>
    <t>Чижикова</t>
  </si>
  <si>
    <t>813 Д</t>
  </si>
  <si>
    <t>815 Д</t>
  </si>
  <si>
    <t>Ликино-Дулёвская СОШ №5</t>
  </si>
  <si>
    <t>701 Д</t>
  </si>
  <si>
    <t>816 Д</t>
  </si>
  <si>
    <t>Ершова</t>
  </si>
  <si>
    <t>705 Д</t>
  </si>
  <si>
    <t>Хлопова</t>
  </si>
  <si>
    <t>806 Д</t>
  </si>
  <si>
    <t xml:space="preserve"> Ястребова</t>
  </si>
  <si>
    <t xml:space="preserve"> Вероника</t>
  </si>
  <si>
    <t>Ипполитова Елена Константиновна</t>
  </si>
  <si>
    <t>805 Д</t>
  </si>
  <si>
    <t>Плаксина</t>
  </si>
  <si>
    <t>817 Д</t>
  </si>
  <si>
    <t>Головкина</t>
  </si>
  <si>
    <t>706 Д</t>
  </si>
  <si>
    <t>Кунакова</t>
  </si>
  <si>
    <t>702 Д</t>
  </si>
  <si>
    <t>Пронюшкина</t>
  </si>
  <si>
    <t>Кузнецова Кристина Дмитриевна</t>
  </si>
  <si>
    <t>801 Д</t>
  </si>
  <si>
    <t>Куницына</t>
  </si>
  <si>
    <t>703 Д</t>
  </si>
  <si>
    <t>Егорова</t>
  </si>
  <si>
    <t>707 Д</t>
  </si>
  <si>
    <t>Желтова</t>
  </si>
  <si>
    <t>708 Д</t>
  </si>
  <si>
    <t xml:space="preserve">Орлова </t>
  </si>
  <si>
    <t>Чаптыков Александр Вячеславович</t>
  </si>
  <si>
    <t>809 Д</t>
  </si>
  <si>
    <t>Извекова</t>
  </si>
  <si>
    <t>Васильев Александр Николаевич</t>
  </si>
  <si>
    <t>704 Д</t>
  </si>
  <si>
    <t>Борисова</t>
  </si>
  <si>
    <t>Статус 2015/2016</t>
  </si>
  <si>
    <t>Девочки. 7-8 класс</t>
  </si>
  <si>
    <t>807 м</t>
  </si>
  <si>
    <t>Мазурин</t>
  </si>
  <si>
    <t>802 м</t>
  </si>
  <si>
    <t>Рогов</t>
  </si>
  <si>
    <t>708 м</t>
  </si>
  <si>
    <t>814 м</t>
  </si>
  <si>
    <t xml:space="preserve"> Андриевский</t>
  </si>
  <si>
    <t>704 м</t>
  </si>
  <si>
    <t>Ибряев</t>
  </si>
  <si>
    <t>Сахарова Ирина Спиридоновна</t>
  </si>
  <si>
    <t>810 м</t>
  </si>
  <si>
    <t>Романов</t>
  </si>
  <si>
    <t>803 м</t>
  </si>
  <si>
    <t>Станислав</t>
  </si>
  <si>
    <t>813 м</t>
  </si>
  <si>
    <t>Мушкин</t>
  </si>
  <si>
    <t>809 м</t>
  </si>
  <si>
    <t>Перелетов</t>
  </si>
  <si>
    <t>705 м</t>
  </si>
  <si>
    <t>Гаврюшин</t>
  </si>
  <si>
    <t>811 м</t>
  </si>
  <si>
    <t xml:space="preserve">Губанов </t>
  </si>
  <si>
    <t>Юрий</t>
  </si>
  <si>
    <t>805 м</t>
  </si>
  <si>
    <t>Мосалов</t>
  </si>
  <si>
    <t>707 м</t>
  </si>
  <si>
    <t>Таттар</t>
  </si>
  <si>
    <t>Алекс</t>
  </si>
  <si>
    <t>808 м</t>
  </si>
  <si>
    <t>Веселов</t>
  </si>
  <si>
    <t>Медведева Анна Александровна</t>
  </si>
  <si>
    <t>706 м</t>
  </si>
  <si>
    <t>Лобастов</t>
  </si>
  <si>
    <t>804 м</t>
  </si>
  <si>
    <t>Ефимов</t>
  </si>
  <si>
    <t>701 м</t>
  </si>
  <si>
    <t>Розовел</t>
  </si>
  <si>
    <t xml:space="preserve">Михаил </t>
  </si>
  <si>
    <t>702 м</t>
  </si>
  <si>
    <t>Сатардинов</t>
  </si>
  <si>
    <t>Анашкин Валерий Михайлович</t>
  </si>
  <si>
    <t>812 м</t>
  </si>
  <si>
    <t>Федорчук</t>
  </si>
  <si>
    <t>801 м</t>
  </si>
  <si>
    <t>711 м</t>
  </si>
  <si>
    <t>Ромадин</t>
  </si>
  <si>
    <t>709 м</t>
  </si>
  <si>
    <t>Ермишкин</t>
  </si>
  <si>
    <t>710 м</t>
  </si>
  <si>
    <t>Коршунов</t>
  </si>
  <si>
    <t>806 м</t>
  </si>
  <si>
    <t>Магомедов</t>
  </si>
  <si>
    <t>Нурутдин</t>
  </si>
  <si>
    <t>703 м</t>
  </si>
  <si>
    <t>Синиченков</t>
  </si>
  <si>
    <t>Мальчики. 7-8 класс</t>
  </si>
  <si>
    <t>П Р О Т О К О Л  № 5  от  17 ноября 2015 г.</t>
  </si>
  <si>
    <t>заседания предметной комиссии всероссийской олимпиады школьников в Орехово-Зуевском муниципальном районе  в 2015/2016 у.г.                    по физической культуре.</t>
  </si>
  <si>
    <r>
      <t>Присутствовали:</t>
    </r>
    <r>
      <rPr>
        <sz val="11"/>
        <color indexed="8"/>
        <rFont val="Calibri"/>
        <family val="2"/>
      </rPr>
      <t xml:space="preserve">     Мелешкина Елена Евгеньевна,   учитель МБОУ «Ликино-Дулёвская  ООШ № 2»,Ивлева Ольга Юрьевна, учитель МБОУ «Ликино-Дулёвская гимназия»,   Демидов Вячеслав Анатольевич, тренер-преподаватель МАУДО «ДЮСШ Орехово-Зуевского муниципального района»,
        Болдырев Григорий Викторович, тренер-преподаватель МАУДО «ДЮСШ Орехово-Зуевского муниципального района»,  Ганенков  Владимир Константинович, тренер-преподаватель  структурного подразделения «Юность» д.Давыдово МАУДО «ДЮСШ Орехово-Зуевского муниципального района», Соколов Николай Аркадьевич, тренер-преподаватель , структурного подразделения «Юность» д.Давыдово МАУДО «ДЮСШ Орехово-Зуевского муниципального района», Буров Андрей Вячеславович, тренер-преподаватель МАУДО «Ликино-Дулёвская ДЮСШ», Кроткова Татьяна Александровна, тренер-преподаватель МАУДО «Ликино-Дулёвская ДЮСШ.</t>
    </r>
    <r>
      <rPr>
        <b/>
        <sz val="11"/>
        <color indexed="8"/>
        <rFont val="Calibri"/>
        <family val="2"/>
      </rPr>
      <t xml:space="preserve">
</t>
    </r>
  </si>
  <si>
    <r>
      <rPr>
        <sz val="11"/>
        <color indexed="8"/>
        <rFont val="Calibri"/>
        <family val="2"/>
      </rPr>
      <t>Глухова О.А., МБОУ «Авсюнинская СОШ»,  Сафонов И.В., МБОУ «Горская ООШ»  ,   Катасонов О.Б., МАОУ «Куровская гимназия»,   Пастухов С.В., МАОУ «Куровская СОШ № 2», Егорушкин Н.А., МБОУ «Озерецкая СОШ»,   Чуешкова Е.В., МАОУ «Давыдовский лицей»,  Газиев Э.Ю,, МАОУ «Демиховский лицей» Седенкова Н.Ю., МБОУ «Кабановская СОШ», Палагин О.В., МАОУ «Ликино-Дулёвский лицей»,  Игнатова Н.П., МАОУ «Давыдовская гимназия»</t>
    </r>
    <r>
      <rPr>
        <b/>
        <sz val="11"/>
        <color indexed="8"/>
        <rFont val="Calibri"/>
        <family val="2"/>
      </rPr>
      <t xml:space="preserve">
</t>
    </r>
  </si>
  <si>
    <t>по экологии.</t>
  </si>
  <si>
    <t>Гаманова Н.В., МАОУ "Куровская СОШ №2"</t>
  </si>
  <si>
    <t>Коростелёва М.Ю., МАОУ "Куровская СОШ №6"</t>
  </si>
  <si>
    <t>Потапова Л.А., МБОУ "Губинская СОШ "</t>
  </si>
  <si>
    <t>Смирнова В.М., МБОУ «Соболевская СОШ»</t>
  </si>
  <si>
    <t xml:space="preserve">ПОСТАНОВИЛИ: </t>
  </si>
  <si>
    <t>2. утвердить следующие результаты участников олимпиады;</t>
  </si>
  <si>
    <t>Дата проведения: 1 этап (теория) - 08.11.2015г. в 14.00;</t>
  </si>
  <si>
    <t>Место проведения: МБУ ДПО "Учебно-методический центр"</t>
  </si>
  <si>
    <t>7-8 классы</t>
  </si>
  <si>
    <t>1 задание</t>
  </si>
  <si>
    <t>5 задание (19)</t>
  </si>
  <si>
    <t>5 задание (20)</t>
  </si>
  <si>
    <t>6 задание</t>
  </si>
  <si>
    <t>Статус 2014-15у.г. (проект)</t>
  </si>
  <si>
    <t>Одинабекова</t>
  </si>
  <si>
    <t>Амина</t>
  </si>
  <si>
    <t>Равшановна</t>
  </si>
  <si>
    <t>Стрыгина</t>
  </si>
  <si>
    <t>Владиславовна</t>
  </si>
  <si>
    <t xml:space="preserve">Янтикова </t>
  </si>
  <si>
    <t>Говорова</t>
  </si>
  <si>
    <t>Максомовна</t>
  </si>
  <si>
    <t>10-11 классы</t>
  </si>
  <si>
    <t>7 задание</t>
  </si>
  <si>
    <t>Уралева</t>
  </si>
  <si>
    <t>Соболевская СОШ</t>
  </si>
  <si>
    <t>Смирнова В.М.</t>
  </si>
  <si>
    <t>Бикбаев</t>
  </si>
  <si>
    <t>Артамонова</t>
  </si>
  <si>
    <t>Смирнова Татьяна Николаевна, МАОУ "Давыдовская гимназия", председатель жюри;</t>
  </si>
  <si>
    <t>Тишкина Марина Константиновна, МБОУ "Авсюнинская СОШ";</t>
  </si>
  <si>
    <t>Рыбакова Оксана Николаевна, МБОУ "Куровская СОШ №1";</t>
  </si>
  <si>
    <t>Маслий Татьяна Владимировна, МБОУ "Ликино-Дулевская СОШ №5";</t>
  </si>
  <si>
    <t>Уткина Ирина Федоровна, МБОУ "Дрезненская СОШ №1";</t>
  </si>
  <si>
    <t>Гущина Светлана Юрьевна, МБОУ "Новинская СОШ"</t>
  </si>
  <si>
    <t>Трубицына татьяна Алексеевна, МАОУ "Давыдовская гимназия";</t>
  </si>
  <si>
    <t>Исайкина Светлана Гавриловна, МБОУ "Давыдовский лицей"</t>
  </si>
  <si>
    <t>Тетёркина Татьяна Александровна, МБОУ "Ликино-Дулевская ООШ №4"</t>
  </si>
  <si>
    <t>Степанова Ирина Анатольевна, МБОУ "Ликино-Дулевская гимназия"</t>
  </si>
  <si>
    <t>Красильников Руслан Георгиевич, МБОУ "Куровская СОШ №1"</t>
  </si>
  <si>
    <t>Янчикова Татьяна Ивановна, МБОУ "Губинская СОШ"</t>
  </si>
  <si>
    <t>Силкин Иван Дмитриевич, МБОУ "Малодубенская СОШ"</t>
  </si>
  <si>
    <t>Постановили:</t>
  </si>
  <si>
    <t>утвердить нижеследующий рейтинг</t>
  </si>
  <si>
    <t>утвердить нижеследующие результаты учащихся</t>
  </si>
  <si>
    <t>считать максимальным балл призера в 7 классе - 34; в 8  -45, в 9 -56, в 10 -52, в 11 -55.</t>
  </si>
  <si>
    <t>считать минимальным балл призера в 7 классе - 32; в 8  -41, в 9 -51, в 10 -47, в 11 -52.</t>
  </si>
  <si>
    <t>Ведомость результатов учащихся 7 классов ОУ Орехово-Зуевского муниципального района Московской области на олимпиаде по обществознанию.</t>
  </si>
  <si>
    <t>2015-2016 учебный год.</t>
  </si>
  <si>
    <t>Дата проведения: 14.11.2015г.</t>
  </si>
  <si>
    <t>,</t>
  </si>
  <si>
    <t>Дата проверки: 18.11.2015г.</t>
  </si>
  <si>
    <t>№</t>
  </si>
  <si>
    <t>статус</t>
  </si>
  <si>
    <t>2014-2015</t>
  </si>
  <si>
    <t>Никулина</t>
  </si>
  <si>
    <t>Фокина Кристина Алексеевна</t>
  </si>
  <si>
    <t>Кузнецов</t>
  </si>
  <si>
    <t>Тетёркина Татьяна Александровна</t>
  </si>
  <si>
    <t>Помыткин</t>
  </si>
  <si>
    <t xml:space="preserve"> Гуржий Юрий Анатольевич</t>
  </si>
  <si>
    <t xml:space="preserve">Романов </t>
  </si>
  <si>
    <t>Семенова Валентина Николаевна</t>
  </si>
  <si>
    <t>Обрезкова</t>
  </si>
  <si>
    <t>Алиса</t>
  </si>
  <si>
    <t>Богатырева Ольга Юрьевна</t>
  </si>
  <si>
    <t>Журавлева</t>
  </si>
  <si>
    <t>Макридина Анна Николаевна</t>
  </si>
  <si>
    <t>Лялин</t>
  </si>
  <si>
    <t>Дувалкина Татьяна Алексеевна</t>
  </si>
  <si>
    <t>Трубицына Маргарита Борисовна</t>
  </si>
  <si>
    <t>Репин</t>
  </si>
  <si>
    <t>Маслий Татьяна Владимировна</t>
  </si>
  <si>
    <t>Докукина</t>
  </si>
  <si>
    <t>Степанова Ирина Анатольевнпа</t>
  </si>
  <si>
    <t>Герасимова Татьяна Дмитриевна</t>
  </si>
  <si>
    <t>Облачкова</t>
  </si>
  <si>
    <t>Шашкова Лариса Геннадьевна</t>
  </si>
  <si>
    <t>Красильников Руслан Георгиевич</t>
  </si>
  <si>
    <t>Козлова</t>
  </si>
  <si>
    <t>Оксана</t>
  </si>
  <si>
    <t>Сидорова Людмила Георгиевна</t>
  </si>
  <si>
    <t>Гущина Светлана Юрьевна</t>
  </si>
  <si>
    <t>Авдеев</t>
  </si>
  <si>
    <t>Логанихин Алексей Николаевич</t>
  </si>
  <si>
    <t>Панина Татьяна Сергеевна</t>
  </si>
  <si>
    <t xml:space="preserve">Зуйкова </t>
  </si>
  <si>
    <t>Федосеева Ирина Борисовна</t>
  </si>
  <si>
    <t xml:space="preserve">Бавельский </t>
  </si>
  <si>
    <t>В-Горская ООШ</t>
  </si>
  <si>
    <t>Савин А.В.</t>
  </si>
  <si>
    <t>Данилов</t>
  </si>
  <si>
    <t>Росток</t>
  </si>
  <si>
    <t>Исаев Р.Е.</t>
  </si>
  <si>
    <t>Ведомость результатов учащихся 8 классов ОУ Орехово-Зуевского муниципального района Московской области на олимпиаде по обществознанию.</t>
  </si>
  <si>
    <t xml:space="preserve">Макаров </t>
  </si>
  <si>
    <t>Аркадскова Марина Юрьевна</t>
  </si>
  <si>
    <t>Исайкина Светлана Гавриловна</t>
  </si>
  <si>
    <t>Максими</t>
  </si>
  <si>
    <t>Жуков</t>
  </si>
  <si>
    <t>Банцекина Галина Дмитриевна</t>
  </si>
  <si>
    <t xml:space="preserve">Попережнова </t>
  </si>
  <si>
    <t>Тишкина Марина Константиновна</t>
  </si>
  <si>
    <t>Беленький</t>
  </si>
  <si>
    <t>Гришин</t>
  </si>
  <si>
    <t>Караблин</t>
  </si>
  <si>
    <t>Давыдовский гимназия</t>
  </si>
  <si>
    <t>Дувалкина Татьяна Алекеевна</t>
  </si>
  <si>
    <t>Савенкова</t>
  </si>
  <si>
    <t>Коршунов Денис Андреевич</t>
  </si>
  <si>
    <t>Фролкова</t>
  </si>
  <si>
    <t>Савин Андрей Викторович</t>
  </si>
  <si>
    <t>Бордачёва</t>
  </si>
  <si>
    <t>Радьков Михаил Владимировчи</t>
  </si>
  <si>
    <t>Рожнова</t>
  </si>
  <si>
    <t>Пантеева</t>
  </si>
  <si>
    <t>Гончарова</t>
  </si>
  <si>
    <t>Свиткина Марина Павловна</t>
  </si>
  <si>
    <t>Лёшина</t>
  </si>
  <si>
    <t>Силкин Иван Дмитриевич</t>
  </si>
  <si>
    <t>Хренкова</t>
  </si>
  <si>
    <t>Гущина С.Ю.</t>
  </si>
  <si>
    <t>Курова</t>
  </si>
  <si>
    <t>Деева</t>
  </si>
  <si>
    <t>Маргарита</t>
  </si>
  <si>
    <t>Ведомость результатов учащихся 9 классов ОУ Орехово-Зуевского муниципального района Московской области на олимпиаде по обществознанию.</t>
  </si>
  <si>
    <t>эссе</t>
  </si>
  <si>
    <t>Апухтина</t>
  </si>
  <si>
    <t>Харыбина</t>
  </si>
  <si>
    <t>Асланбек</t>
  </si>
  <si>
    <t>Балаклиец</t>
  </si>
  <si>
    <t>Сусакина Надежда Владимировна</t>
  </si>
  <si>
    <t>Егиазаров</t>
  </si>
  <si>
    <t>Вазген</t>
  </si>
  <si>
    <t>Кашаева</t>
  </si>
  <si>
    <t>Артёмова</t>
  </si>
  <si>
    <t>Кабанова</t>
  </si>
  <si>
    <t>Никитушкина Лариса Дмитриевна</t>
  </si>
  <si>
    <t>Монахова</t>
  </si>
  <si>
    <t>Скакун</t>
  </si>
  <si>
    <t>Карина</t>
  </si>
  <si>
    <t>Л-Дулёвская гимназия</t>
  </si>
  <si>
    <t>Петрова Ирина Викторовна</t>
  </si>
  <si>
    <t>Ведомость результатов учащихся 10 классов ОУ Орехово-Зуевского муниципального района Московской области на олимпиаде по обществознанию.</t>
  </si>
  <si>
    <t>2015-2016</t>
  </si>
  <si>
    <t>Панкратова</t>
  </si>
  <si>
    <t>Смирнова Татьяна Николаевна</t>
  </si>
  <si>
    <t>Леоненко</t>
  </si>
  <si>
    <t>Казачек</t>
  </si>
  <si>
    <t>Рудакова Юлия Евгеньевна</t>
  </si>
  <si>
    <t>Аболонин</t>
  </si>
  <si>
    <t>Исае Роман Евгеньевич</t>
  </si>
  <si>
    <t>Ратников</t>
  </si>
  <si>
    <t>Науменкова</t>
  </si>
  <si>
    <t>Хаперсткова</t>
  </si>
  <si>
    <t>Инкова</t>
  </si>
  <si>
    <t>Мадина</t>
  </si>
  <si>
    <t>Масёрова</t>
  </si>
  <si>
    <t>Скворцова</t>
  </si>
  <si>
    <t>Лукина Алла Степановна</t>
  </si>
  <si>
    <t>Османов</t>
  </si>
  <si>
    <t>Камиль</t>
  </si>
  <si>
    <t>МБОУ "Соболевская СОШ"</t>
  </si>
  <si>
    <t>Абрамова</t>
  </si>
  <si>
    <t>Медведев</t>
  </si>
  <si>
    <t>Роман</t>
  </si>
  <si>
    <t>Паникин</t>
  </si>
  <si>
    <t>Ламзина</t>
  </si>
  <si>
    <t>Дрезненская СОШ № 1</t>
  </si>
  <si>
    <t>Ведомость результатов учащихся 11 классов ОУ Орехово-Зуевского муниципального района Московской области на олимпиаде по обществознанию.</t>
  </si>
  <si>
    <t>Кокин</t>
  </si>
  <si>
    <t>Кузнецова Валентина Федоровна</t>
  </si>
  <si>
    <t>Ваулина</t>
  </si>
  <si>
    <t>Зимина</t>
  </si>
  <si>
    <t>Россова Людмила Владимировна</t>
  </si>
  <si>
    <t>Тюрникова</t>
  </si>
  <si>
    <t>Кипелова Елена Константиновна</t>
  </si>
  <si>
    <t>Кадушкина</t>
  </si>
  <si>
    <t>Курицын</t>
  </si>
  <si>
    <t>Минько</t>
  </si>
  <si>
    <t>Васич</t>
  </si>
  <si>
    <t>Надежда</t>
  </si>
  <si>
    <t>Волкова Лариса Михайловна</t>
  </si>
  <si>
    <t>Ограднова</t>
  </si>
  <si>
    <t>Гладченко</t>
  </si>
  <si>
    <t>Блажнов Василий Игоревич</t>
  </si>
  <si>
    <t>Уткина Ирина Федоровна</t>
  </si>
  <si>
    <t>"Озерецкая СОШ"</t>
  </si>
  <si>
    <t>ПРОТОКОЛ  № 6 от 18.11.2015г.</t>
  </si>
  <si>
    <t>заседания предметной комиссии муниципального этапа всероссийской  олимпиады школьников  по ОБЩЕСТВОЗНАНИЮ</t>
  </si>
  <si>
    <t xml:space="preserve">Предметная комиссия в составе: </t>
  </si>
  <si>
    <t>Лебедева Екатерина Юрьевна, МБОУ "Горская ООШ"</t>
  </si>
  <si>
    <t>Бахметова Елена Николаевна, МБОУ "Дрезненская СОШ №1"</t>
  </si>
  <si>
    <t>Родин Иван Владимирович, МБОУ "заволенская ООШ"</t>
  </si>
  <si>
    <t>Семенова Валентина Николаевна, МБОУ "Авсюнинская СОШ"</t>
  </si>
  <si>
    <t>Шашкова Лариса Геннадьевна, МБОУ "Верейская СОШ №1"</t>
  </si>
  <si>
    <t>Федосеева Ирина Борисовна, МБОУ "Ликино-Дулевская ООШ №2"</t>
  </si>
  <si>
    <t>Трубицына Маргарита Борисона, МБОУ "Мисцевская ООШ №2"</t>
  </si>
  <si>
    <t>Макридина Анна Николаевна, МБОУ "Дрезненская СОШ №1"</t>
  </si>
  <si>
    <t>Панина Татьяна Сергеевна, МАОУ "Куровская гимназия"</t>
  </si>
  <si>
    <t>Алексеева Татьяна Владимировна, МАОУ "Куровская СОШ №2"</t>
  </si>
  <si>
    <t>Никитушкина Лариса Дмитриевна, МАОУ "Ликино-Дулевский лицей"</t>
  </si>
  <si>
    <t>Кормилицына Любовь Александровна, МАОУ "Демиховский лицей"</t>
  </si>
  <si>
    <t>1. утвердить нижеследующий рейтинг учащихся;</t>
  </si>
  <si>
    <t>2. утвердить нижеследующие результаты учащихся;</t>
  </si>
  <si>
    <t>3. считать призерами следующих обучающихся:</t>
  </si>
  <si>
    <t>Ведомость результатов учащихся 7 классов ОУ Орехово-Зуевского муниципального района Московской области на олимпиаде по истории 2015-2016 учебный год.</t>
  </si>
  <si>
    <t>2013-2014</t>
  </si>
  <si>
    <t>Строилов</t>
  </si>
  <si>
    <t xml:space="preserve">Победитель </t>
  </si>
  <si>
    <t>Дувалкина Татьяна Алексееевна</t>
  </si>
  <si>
    <t>Трубицына Маргарита Брисовна</t>
  </si>
  <si>
    <t>Лебедев</t>
  </si>
  <si>
    <t>Лакатош</t>
  </si>
  <si>
    <t>Прончатова</t>
  </si>
  <si>
    <t>Козлова Наталья Евгеньевна</t>
  </si>
  <si>
    <t>Дрюнин</t>
  </si>
  <si>
    <t xml:space="preserve">Потапова </t>
  </si>
  <si>
    <t>Янчикова Татьяна Ивановна</t>
  </si>
  <si>
    <t xml:space="preserve">Нестерова </t>
  </si>
  <si>
    <t>Шульпина Н. А.</t>
  </si>
  <si>
    <t>Агафонов</t>
  </si>
  <si>
    <t>Мазничка</t>
  </si>
  <si>
    <t>Лебедева  Марина  Александровна</t>
  </si>
  <si>
    <t>Пилипенко</t>
  </si>
  <si>
    <t>София</t>
  </si>
  <si>
    <t>Степанова Ирина Анатольевна</t>
  </si>
  <si>
    <t>Кострома</t>
  </si>
  <si>
    <t>Ведомость результатов учащихся 8 классов ОУ Орехово-Зуевского муниципального района Московской области на олимпиаде по истории 2015-2016 учебный год.</t>
  </si>
  <si>
    <t>Синельников</t>
  </si>
  <si>
    <t>Филипп</t>
  </si>
  <si>
    <t>Процан</t>
  </si>
  <si>
    <t xml:space="preserve">Замолотнева </t>
  </si>
  <si>
    <t>Баскакова</t>
  </si>
  <si>
    <t xml:space="preserve">Алена </t>
  </si>
  <si>
    <t>Сытова Наталья Александровна</t>
  </si>
  <si>
    <t>Молчанова Мария Павловна</t>
  </si>
  <si>
    <t xml:space="preserve">Трифонова </t>
  </si>
  <si>
    <t xml:space="preserve">Ширяева </t>
  </si>
  <si>
    <t xml:space="preserve">Проханов </t>
  </si>
  <si>
    <t>Мицкевич</t>
  </si>
  <si>
    <t>Орлов</t>
  </si>
  <si>
    <t>Валерий</t>
  </si>
  <si>
    <t>Нефёдов</t>
  </si>
  <si>
    <t>Зулкареев</t>
  </si>
  <si>
    <t>Бученкова</t>
  </si>
  <si>
    <t>Куровская 1</t>
  </si>
  <si>
    <t>Ведомость результатов учащихся 9 классов ОУ Орехово-Зуевского муниципального района Московской области на олимпиаде по истории в 2014-2015 уч.году</t>
  </si>
  <si>
    <t>Лебедева Марина  Александровна</t>
  </si>
  <si>
    <t>Шутков</t>
  </si>
  <si>
    <t>Хренков</t>
  </si>
  <si>
    <t xml:space="preserve">Владимир </t>
  </si>
  <si>
    <t>Алексеева Татьяна Владимировна</t>
  </si>
  <si>
    <t>Хапов</t>
  </si>
  <si>
    <t>Бучкин</t>
  </si>
  <si>
    <t>Казанцева Анжелика Николаевна</t>
  </si>
  <si>
    <t>Гобжелэ</t>
  </si>
  <si>
    <t>Валентин</t>
  </si>
  <si>
    <t>Сидоркина Любовь Сергеевна</t>
  </si>
  <si>
    <t>Миронов</t>
  </si>
  <si>
    <t>Тихомирова</t>
  </si>
  <si>
    <t>Лебедева Екатерина Юрьевна</t>
  </si>
  <si>
    <t>Озерецкая</t>
  </si>
  <si>
    <t>Гичко</t>
  </si>
  <si>
    <t>Нино</t>
  </si>
  <si>
    <t>Ликино-Дулевская ООШ №4</t>
  </si>
  <si>
    <t>Кутикина</t>
  </si>
  <si>
    <t>Заволенская ООШ</t>
  </si>
  <si>
    <t>Родин Иван Владимирович</t>
  </si>
  <si>
    <t>Ведомость результатов учащихся 10 классов ОУ Орехово-Зуевского муниципального района Московской области на олимпиаде по истории 2015-2016 учебный год.</t>
  </si>
  <si>
    <t>Савельев</t>
  </si>
  <si>
    <t>Георгий</t>
  </si>
  <si>
    <t>Тимофеев</t>
  </si>
  <si>
    <t>Исаев Роман Евгеньевич</t>
  </si>
  <si>
    <t>Архангельский Алексей Юрьевич</t>
  </si>
  <si>
    <t>Агафонова Вера Геннадьевна</t>
  </si>
  <si>
    <t>Банцекина</t>
  </si>
  <si>
    <t xml:space="preserve"> "Соболевская СОШ"</t>
  </si>
  <si>
    <t>Бердочникова</t>
  </si>
  <si>
    <t>Зеленков</t>
  </si>
  <si>
    <t>Зибаров</t>
  </si>
  <si>
    <t>Сутормин</t>
  </si>
  <si>
    <t>Вячеслав</t>
  </si>
  <si>
    <t>Зейналова</t>
  </si>
  <si>
    <t>Айнур</t>
  </si>
  <si>
    <t>Степанова И.А.</t>
  </si>
  <si>
    <t>Смирнова Т.Н.</t>
  </si>
  <si>
    <t>Блинов</t>
  </si>
  <si>
    <t>Ведомость результатов учащихся 11 классов ОУ Орехово-Зуевского муниципального района Московской области на олимпиаде по истории 2015-2016 учебный год.</t>
  </si>
  <si>
    <t xml:space="preserve">Трубицына </t>
  </si>
  <si>
    <t>Лещинская</t>
  </si>
  <si>
    <t xml:space="preserve">Пинин </t>
  </si>
  <si>
    <t>Голованов</t>
  </si>
  <si>
    <t>Федор</t>
  </si>
  <si>
    <t>Макарова</t>
  </si>
  <si>
    <t>Савчук</t>
  </si>
  <si>
    <t>Шабашова</t>
  </si>
  <si>
    <t>ПО ИСТОРИИ</t>
  </si>
  <si>
    <t>заседания предметной комиссии всероссийской олимпиады школьников в Орехово-Зуевском муниципальном районе в 2015/2016 у.г.</t>
  </si>
  <si>
    <t>П Р О Т О К О Л  №  7 от 19 ноября 2015 г.</t>
  </si>
  <si>
    <t>по географии.</t>
  </si>
  <si>
    <t xml:space="preserve">Ганенкова Г. П., МАОУ «Давыдовский лицей»      </t>
  </si>
  <si>
    <t>Чеснокова Л.Н., МАОУ «Демиховский лицей»</t>
  </si>
  <si>
    <t>Аверьянова Н.Н., МАОУ «Демиховский лицей»</t>
  </si>
  <si>
    <t>Ефремова Н.Л., МБОУ «Дрезненская СОШ № 1»</t>
  </si>
  <si>
    <t>Буянова О.А., МАОУ «Куровская СОШ № 2»</t>
  </si>
  <si>
    <t>Сошникова Л.С., МАОУ «Куровская СОШ № 6»</t>
  </si>
  <si>
    <t>Трубицына М.Б., МБОУ «Мисцевская ООШ № 2»</t>
  </si>
  <si>
    <t>Лукштетова И. Г., МБОУ «Ликино-Дулёвская  ООШ №2»</t>
  </si>
  <si>
    <t xml:space="preserve">Морозова М.В., МАОУ «Ликино-Дулёвский лицей»  </t>
  </si>
  <si>
    <t xml:space="preserve">Мартынова Н.Л., МБОУ «Малодубенская СОШ»  </t>
  </si>
  <si>
    <t>Ермилова Л.С., МАОУ «Давыдовская гимназия»</t>
  </si>
  <si>
    <t>2. утвердить следующие результаты участников олимпиады.</t>
  </si>
  <si>
    <t>Дата проведения: 21.11.2015г. в 10.00</t>
  </si>
  <si>
    <t>Место проведения: МБОУ "Ликино-Дулевская гимназия"</t>
  </si>
  <si>
    <t>Тестовый раунд</t>
  </si>
  <si>
    <t>1зад. (Аналит.раунд)</t>
  </si>
  <si>
    <t>2 зад. (Аналит.раунд)</t>
  </si>
  <si>
    <t>3 зад. (Аналит.раунд)</t>
  </si>
  <si>
    <t>4 зад. (Аналит.раунд)</t>
  </si>
  <si>
    <t>5 зад. (Аналит.раунд)</t>
  </si>
  <si>
    <t>Артанов</t>
  </si>
  <si>
    <t>Юрьевич</t>
  </si>
  <si>
    <t xml:space="preserve">Ликино-Дулевская гимназия </t>
  </si>
  <si>
    <t>Сорокина О.М.</t>
  </si>
  <si>
    <t>Трубицына М.Б.</t>
  </si>
  <si>
    <t>Ганенкова Г.П.</t>
  </si>
  <si>
    <t>Морозова М.В.</t>
  </si>
  <si>
    <t>Лисин</t>
  </si>
  <si>
    <t>Морозова М.А.</t>
  </si>
  <si>
    <t>Артюшин</t>
  </si>
  <si>
    <t>Буянова О.А.</t>
  </si>
  <si>
    <t xml:space="preserve">Ланцова </t>
  </si>
  <si>
    <t>Тамонова И.Н.</t>
  </si>
  <si>
    <t>Лаврухин</t>
  </si>
  <si>
    <t>Шокина</t>
  </si>
  <si>
    <t>Майорова Е. Н.</t>
  </si>
  <si>
    <t>Лебин</t>
  </si>
  <si>
    <t>Балашова</t>
  </si>
  <si>
    <t>Сошникова Л.С.</t>
  </si>
  <si>
    <t>Аверьянова Н.Н.</t>
  </si>
  <si>
    <t>Махова</t>
  </si>
  <si>
    <t>Сиднева</t>
  </si>
  <si>
    <t>Архипова Т.С.</t>
  </si>
  <si>
    <t>Крылов</t>
  </si>
  <si>
    <t>Лашкова Л. Г.</t>
  </si>
  <si>
    <t>Ермилова Л.С.</t>
  </si>
  <si>
    <t>Рахманов</t>
  </si>
  <si>
    <t>Руслан</t>
  </si>
  <si>
    <t>Ермилова Т.Г.</t>
  </si>
  <si>
    <t>Студеникин</t>
  </si>
  <si>
    <t xml:space="preserve">Костенко </t>
  </si>
  <si>
    <t>Константин</t>
  </si>
  <si>
    <t>Карева Т. Б.</t>
  </si>
  <si>
    <t>Чеснокова Л. Н.</t>
  </si>
  <si>
    <t>Титкин</t>
  </si>
  <si>
    <t>Романчук</t>
  </si>
  <si>
    <t>Мартынова Н.Л.</t>
  </si>
  <si>
    <t>Молчанова И.В.</t>
  </si>
  <si>
    <t>Шнайдер</t>
  </si>
  <si>
    <t>Сошникова ЛС</t>
  </si>
  <si>
    <t>Смирнова Н. В.</t>
  </si>
  <si>
    <t>Майорова Е.Н.</t>
  </si>
  <si>
    <t>Мошков</t>
  </si>
  <si>
    <t>Юркинская ООШ</t>
  </si>
  <si>
    <t>Кулькова Е. А.</t>
  </si>
  <si>
    <t>Лашкова Л.Г.</t>
  </si>
  <si>
    <t>Анашкина Н.В.</t>
  </si>
  <si>
    <t>Васильева О.В.</t>
  </si>
  <si>
    <t>Ермилова Л. С.</t>
  </si>
  <si>
    <t xml:space="preserve">Ванеева </t>
  </si>
  <si>
    <t>Ефремова Н. Л.</t>
  </si>
  <si>
    <t>Кубышкин</t>
  </si>
  <si>
    <t>Зотов</t>
  </si>
  <si>
    <t>Карева Т.Б.</t>
  </si>
  <si>
    <t>Кошкин</t>
  </si>
  <si>
    <t>Морозова М. А.</t>
  </si>
  <si>
    <t>МБОУ "Щетиновская СОШ"</t>
  </si>
  <si>
    <t>Лебедева  М. А.</t>
  </si>
  <si>
    <t>Криволапов</t>
  </si>
  <si>
    <t>Анашкина Н. В.</t>
  </si>
  <si>
    <t>Образцов</t>
  </si>
  <si>
    <t>Сорокина О. М.</t>
  </si>
  <si>
    <t>Калабухова</t>
  </si>
  <si>
    <t>Ермилова Т. Г.</t>
  </si>
  <si>
    <t>Нагайцева</t>
  </si>
  <si>
    <t>Станиславович</t>
  </si>
  <si>
    <t>Кипелова Е. К.</t>
  </si>
  <si>
    <t>Васильева О. В.</t>
  </si>
  <si>
    <t>Костенко</t>
  </si>
  <si>
    <t>Морозова М. В.</t>
  </si>
  <si>
    <t>Сорокин</t>
  </si>
  <si>
    <t>Катунина</t>
  </si>
  <si>
    <t>Шеремет</t>
  </si>
  <si>
    <t>Богдан</t>
  </si>
  <si>
    <t>Ганенкова Г. П.</t>
  </si>
  <si>
    <t>Громов</t>
  </si>
  <si>
    <t>Анатольевич</t>
  </si>
  <si>
    <t xml:space="preserve">Протокол  № 8 от 23.11.15г. </t>
  </si>
  <si>
    <t>Шахаева И. Б.</t>
  </si>
  <si>
    <t>Орлова Марина Олеговна, МАОУ "Ликино-Дулевский лицей", председатель предметной комиссии</t>
  </si>
  <si>
    <t>Российская Галина Эдуардовна, МАОУ "Демиховский лицей";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</si>
</sst>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108">
    <font>
      <sz val="11"/>
      <color indexed="8"/>
      <name val="Calibri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 Narrow"/>
      <family val="2"/>
    </font>
    <font>
      <b/>
      <sz val="8"/>
      <color indexed="8"/>
      <name val="Calibri"/>
      <family val="2"/>
    </font>
    <font>
      <b/>
      <sz val="9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9"/>
      <color indexed="12"/>
      <name val="Times New Roman"/>
      <family val="1"/>
    </font>
    <font>
      <b/>
      <i/>
      <sz val="9"/>
      <color indexed="8"/>
      <name val="Calibri"/>
      <family val="2"/>
    </font>
    <font>
      <b/>
      <i/>
      <sz val="14"/>
      <name val="Arial Narrow"/>
      <family val="2"/>
    </font>
    <font>
      <sz val="10"/>
      <name val="Helv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Helv"/>
      <family val="0"/>
    </font>
    <font>
      <sz val="14"/>
      <color indexed="8"/>
      <name val="Calibri"/>
      <family val="2"/>
    </font>
    <font>
      <sz val="12"/>
      <name val="Arial Cyr"/>
      <family val="0"/>
    </font>
    <font>
      <sz val="14"/>
      <name val="Arial Narrow"/>
      <family val="2"/>
    </font>
    <font>
      <b/>
      <sz val="14"/>
      <color indexed="8"/>
      <name val="Calibri"/>
      <family val="2"/>
    </font>
    <font>
      <b/>
      <sz val="14"/>
      <name val="Arial Narrow"/>
      <family val="2"/>
    </font>
    <font>
      <sz val="14"/>
      <color indexed="8"/>
      <name val="Arial Narrow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b/>
      <i/>
      <sz val="12"/>
      <name val="Arial Narrow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rial Narrow"/>
      <family val="2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Arial Narrow"/>
      <family val="2"/>
    </font>
    <font>
      <i/>
      <sz val="10"/>
      <name val="Arial Narrow"/>
      <family val="2"/>
    </font>
    <font>
      <b/>
      <i/>
      <sz val="9"/>
      <name val="Arial Narrow"/>
      <family val="2"/>
    </font>
    <font>
      <b/>
      <i/>
      <sz val="7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9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sz val="7"/>
      <name val="Arial Cyr"/>
      <family val="0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Arial Narrow"/>
      <family val="2"/>
    </font>
    <font>
      <i/>
      <sz val="10"/>
      <color indexed="8"/>
      <name val="Arial Narrow"/>
      <family val="2"/>
    </font>
    <font>
      <sz val="12"/>
      <name val="Arial Narrow"/>
      <family val="2"/>
    </font>
    <font>
      <b/>
      <sz val="12"/>
      <color indexed="8"/>
      <name val="Calibri"/>
      <family val="2"/>
    </font>
    <font>
      <sz val="12"/>
      <name val="Helv"/>
      <family val="0"/>
    </font>
    <font>
      <b/>
      <sz val="12"/>
      <name val="Arial Narrow"/>
      <family val="2"/>
    </font>
    <font>
      <b/>
      <sz val="9"/>
      <name val="Arial Cyr"/>
      <family val="0"/>
    </font>
    <font>
      <b/>
      <i/>
      <sz val="13"/>
      <name val="Arial Narrow"/>
      <family val="2"/>
    </font>
    <font>
      <sz val="7"/>
      <color indexed="8"/>
      <name val="Times New Roman"/>
      <family val="1"/>
    </font>
    <font>
      <b/>
      <sz val="11"/>
      <color indexed="8"/>
      <name val="Arial Narrow"/>
      <family val="2"/>
    </font>
    <font>
      <b/>
      <sz val="10"/>
      <name val="Arial Narrow"/>
      <family val="2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9" borderId="0" applyNumberFormat="0" applyBorder="0" applyAlignment="0" applyProtection="0"/>
    <xf numFmtId="0" fontId="97" fillId="3" borderId="0" applyNumberFormat="0" applyBorder="0" applyAlignment="0" applyProtection="0"/>
    <xf numFmtId="0" fontId="101" fillId="20" borderId="1" applyNumberFormat="0" applyAlignment="0" applyProtection="0"/>
    <xf numFmtId="0" fontId="103" fillId="21" borderId="2" applyNumberFormat="0" applyAlignment="0" applyProtection="0"/>
    <xf numFmtId="0" fontId="105" fillId="0" borderId="0" applyNumberFormat="0" applyFill="0" applyBorder="0" applyAlignment="0" applyProtection="0"/>
    <xf numFmtId="0" fontId="96" fillId="4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9" fillId="7" borderId="1" applyNumberFormat="0" applyAlignment="0" applyProtection="0"/>
    <xf numFmtId="0" fontId="102" fillId="0" borderId="6" applyNumberFormat="0" applyFill="0" applyAlignment="0" applyProtection="0"/>
    <xf numFmtId="0" fontId="98" fillId="22" borderId="0" applyNumberFormat="0" applyBorder="0" applyAlignment="0" applyProtection="0"/>
    <xf numFmtId="0" fontId="0" fillId="23" borderId="7" applyNumberFormat="0" applyFont="0" applyAlignment="0" applyProtection="0"/>
    <xf numFmtId="0" fontId="100" fillId="20" borderId="8" applyNumberFormat="0" applyAlignment="0" applyProtection="0"/>
    <xf numFmtId="0" fontId="9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0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textRotation="90" wrapText="1"/>
    </xf>
    <xf numFmtId="0" fontId="4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11" borderId="10" xfId="0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center" wrapText="1"/>
    </xf>
    <xf numFmtId="0" fontId="23" fillId="0" borderId="10" xfId="56" applyFont="1" applyFill="1" applyBorder="1" applyAlignment="1" applyProtection="1">
      <alignment horizontal="left" vertical="center" wrapText="1"/>
      <protection/>
    </xf>
    <xf numFmtId="0" fontId="3" fillId="24" borderId="10" xfId="56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4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11" borderId="10" xfId="0" applyFont="1" applyFill="1" applyBorder="1" applyAlignment="1">
      <alignment horizontal="center"/>
    </xf>
    <xf numFmtId="0" fontId="3" fillId="11" borderId="10" xfId="56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6" fillId="11" borderId="10" xfId="56" applyFont="1" applyFill="1" applyBorder="1" applyAlignment="1" applyProtection="1">
      <alignment horizontal="left" vertical="center" wrapText="1"/>
      <protection/>
    </xf>
    <xf numFmtId="0" fontId="6" fillId="0" borderId="10" xfId="56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3" fillId="11" borderId="11" xfId="0" applyFont="1" applyFill="1" applyBorder="1" applyAlignment="1">
      <alignment horizontal="center" vertical="center" wrapText="1"/>
    </xf>
    <xf numFmtId="0" fontId="27" fillId="0" borderId="0" xfId="60" applyFont="1" applyAlignment="1">
      <alignment/>
      <protection/>
    </xf>
    <xf numFmtId="0" fontId="28" fillId="0" borderId="0" xfId="60" applyFont="1" applyAlignment="1">
      <alignment/>
      <protection/>
    </xf>
    <xf numFmtId="0" fontId="29" fillId="0" borderId="0" xfId="60" applyFont="1" applyAlignment="1">
      <alignment/>
      <protection/>
    </xf>
    <xf numFmtId="0" fontId="30" fillId="0" borderId="0" xfId="60" applyFont="1">
      <alignment/>
      <protection/>
    </xf>
    <xf numFmtId="0" fontId="26" fillId="0" borderId="0" xfId="60">
      <alignment/>
      <protection/>
    </xf>
    <xf numFmtId="0" fontId="31" fillId="0" borderId="0" xfId="61" applyFont="1">
      <alignment/>
      <protection/>
    </xf>
    <xf numFmtId="0" fontId="32" fillId="0" borderId="0" xfId="60" applyFont="1" applyAlignment="1">
      <alignment wrapText="1"/>
      <protection/>
    </xf>
    <xf numFmtId="0" fontId="32" fillId="0" borderId="0" xfId="60" applyFont="1">
      <alignment/>
      <protection/>
    </xf>
    <xf numFmtId="0" fontId="33" fillId="0" borderId="0" xfId="61" applyFont="1" applyAlignment="1">
      <alignment vertical="top"/>
      <protection/>
    </xf>
    <xf numFmtId="0" fontId="33" fillId="0" borderId="0" xfId="61" applyFont="1" applyAlignment="1">
      <alignment horizontal="left" vertical="top" wrapText="1"/>
      <protection/>
    </xf>
    <xf numFmtId="0" fontId="34" fillId="0" borderId="0" xfId="61" applyFont="1" applyAlignment="1">
      <alignment/>
      <protection/>
    </xf>
    <xf numFmtId="0" fontId="33" fillId="0" borderId="0" xfId="61" applyFont="1" applyAlignment="1">
      <alignment/>
      <protection/>
    </xf>
    <xf numFmtId="0" fontId="31" fillId="0" borderId="0" xfId="61" applyFont="1" applyAlignment="1">
      <alignment/>
      <protection/>
    </xf>
    <xf numFmtId="0" fontId="35" fillId="0" borderId="0" xfId="61" applyFont="1" applyAlignment="1">
      <alignment/>
      <protection/>
    </xf>
    <xf numFmtId="0" fontId="36" fillId="0" borderId="0" xfId="61" applyFont="1" applyAlignment="1">
      <alignment/>
      <protection/>
    </xf>
    <xf numFmtId="0" fontId="31" fillId="0" borderId="0" xfId="61" applyFont="1" applyAlignment="1">
      <alignment wrapText="1"/>
      <protection/>
    </xf>
    <xf numFmtId="0" fontId="37" fillId="0" borderId="0" xfId="60" applyFont="1">
      <alignment/>
      <protection/>
    </xf>
    <xf numFmtId="0" fontId="28" fillId="0" borderId="0" xfId="60" applyFont="1" applyBorder="1" applyAlignment="1">
      <alignment vertical="center" wrapText="1"/>
      <protection/>
    </xf>
    <xf numFmtId="0" fontId="28" fillId="0" borderId="0" xfId="60" applyFont="1" applyAlignment="1">
      <alignment horizontal="center"/>
      <protection/>
    </xf>
    <xf numFmtId="0" fontId="26" fillId="0" borderId="0" xfId="60" applyBorder="1" applyAlignment="1">
      <alignment vertical="center" wrapText="1"/>
      <protection/>
    </xf>
    <xf numFmtId="0" fontId="38" fillId="0" borderId="0" xfId="60" applyFont="1">
      <alignment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41" fillId="0" borderId="10" xfId="63" applyFont="1" applyBorder="1" applyAlignment="1">
      <alignment horizontal="center" vertical="center" wrapText="1"/>
      <protection/>
    </xf>
    <xf numFmtId="0" fontId="42" fillId="0" borderId="10" xfId="63" applyFont="1" applyBorder="1" applyAlignment="1">
      <alignment horizontal="center" vertical="center" wrapText="1"/>
      <protection/>
    </xf>
    <xf numFmtId="0" fontId="39" fillId="0" borderId="10" xfId="60" applyFont="1" applyFill="1" applyBorder="1" applyAlignment="1">
      <alignment horizontal="center" vertical="center" wrapText="1"/>
      <protection/>
    </xf>
    <xf numFmtId="0" fontId="39" fillId="0" borderId="10" xfId="63" applyFont="1" applyFill="1" applyBorder="1" applyAlignment="1">
      <alignment horizontal="center" vertical="center" wrapText="1"/>
      <protection/>
    </xf>
    <xf numFmtId="1" fontId="43" fillId="0" borderId="10" xfId="63" applyNumberFormat="1" applyFont="1" applyFill="1" applyBorder="1" applyAlignment="1">
      <alignment horizontal="center" vertical="center" wrapText="1"/>
      <protection/>
    </xf>
    <xf numFmtId="1" fontId="44" fillId="0" borderId="10" xfId="63" applyNumberFormat="1" applyFont="1" applyFill="1" applyBorder="1" applyAlignment="1">
      <alignment horizontal="center" vertical="center" wrapText="1"/>
      <protection/>
    </xf>
    <xf numFmtId="0" fontId="20" fillId="0" borderId="10" xfId="63" applyFont="1" applyFill="1" applyBorder="1" applyAlignment="1">
      <alignment horizontal="center" vertical="center" wrapText="1"/>
      <protection/>
    </xf>
    <xf numFmtId="0" fontId="15" fillId="0" borderId="10" xfId="63" applyFont="1" applyFill="1" applyBorder="1" applyAlignment="1">
      <alignment horizontal="center" vertical="center" wrapText="1"/>
      <protection/>
    </xf>
    <xf numFmtId="0" fontId="26" fillId="0" borderId="0" xfId="60" applyFill="1">
      <alignment/>
      <protection/>
    </xf>
    <xf numFmtId="0" fontId="0" fillId="0" borderId="0" xfId="0" applyFill="1" applyAlignment="1">
      <alignment/>
    </xf>
    <xf numFmtId="0" fontId="26" fillId="0" borderId="10" xfId="63" applyFill="1" applyBorder="1" applyAlignment="1">
      <alignment horizontal="center" vertical="center" wrapText="1"/>
      <protection/>
    </xf>
    <xf numFmtId="1" fontId="38" fillId="0" borderId="10" xfId="60" applyNumberFormat="1" applyFont="1" applyFill="1" applyBorder="1" applyAlignment="1">
      <alignment horizontal="center" vertical="center" wrapText="1"/>
      <protection/>
    </xf>
    <xf numFmtId="0" fontId="41" fillId="0" borderId="10" xfId="63" applyFont="1" applyFill="1" applyBorder="1" applyAlignment="1">
      <alignment horizontal="center" vertical="center" wrapText="1"/>
      <protection/>
    </xf>
    <xf numFmtId="0" fontId="26" fillId="0" borderId="10" xfId="63" applyFill="1" applyBorder="1">
      <alignment/>
      <protection/>
    </xf>
    <xf numFmtId="0" fontId="38" fillId="0" borderId="0" xfId="60" applyFont="1" applyFill="1">
      <alignment/>
      <protection/>
    </xf>
    <xf numFmtId="0" fontId="26" fillId="0" borderId="10" xfId="60" applyFill="1" applyBorder="1" applyAlignment="1">
      <alignment horizontal="center" vertical="center" wrapText="1"/>
      <protection/>
    </xf>
    <xf numFmtId="1" fontId="38" fillId="0" borderId="10" xfId="60" applyNumberFormat="1" applyFont="1" applyBorder="1" applyAlignment="1">
      <alignment horizontal="center" vertical="center" wrapText="1"/>
      <protection/>
    </xf>
    <xf numFmtId="0" fontId="26" fillId="0" borderId="10" xfId="60" applyBorder="1" applyAlignment="1">
      <alignment horizontal="center" vertical="center" wrapText="1"/>
      <protection/>
    </xf>
    <xf numFmtId="0" fontId="26" fillId="0" borderId="10" xfId="60" applyBorder="1">
      <alignment/>
      <protection/>
    </xf>
    <xf numFmtId="0" fontId="28" fillId="0" borderId="0" xfId="60" applyFont="1" applyBorder="1" applyAlignment="1">
      <alignment horizontal="center" vertical="center" wrapText="1"/>
      <protection/>
    </xf>
    <xf numFmtId="0" fontId="40" fillId="0" borderId="0" xfId="60" applyFont="1" applyBorder="1" applyAlignment="1">
      <alignment horizontal="center" vertical="center" wrapText="1"/>
      <protection/>
    </xf>
    <xf numFmtId="0" fontId="28" fillId="0" borderId="0" xfId="60" applyFont="1" applyFill="1" applyBorder="1" applyAlignment="1">
      <alignment horizontal="center" vertical="center" wrapText="1"/>
      <protection/>
    </xf>
    <xf numFmtId="0" fontId="40" fillId="0" borderId="0" xfId="60" applyFont="1" applyFill="1" applyBorder="1" applyAlignment="1">
      <alignment horizontal="center" vertical="center" wrapText="1"/>
      <protection/>
    </xf>
    <xf numFmtId="0" fontId="37" fillId="0" borderId="10" xfId="60" applyFont="1" applyFill="1" applyBorder="1" applyAlignment="1">
      <alignment horizontal="center" vertical="center" wrapText="1"/>
      <protection/>
    </xf>
    <xf numFmtId="1" fontId="44" fillId="0" borderId="10" xfId="63" applyNumberFormat="1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" vertical="center" wrapText="1"/>
      <protection/>
    </xf>
    <xf numFmtId="164" fontId="43" fillId="0" borderId="10" xfId="63" applyNumberFormat="1" applyFont="1" applyFill="1" applyBorder="1" applyAlignment="1">
      <alignment horizontal="center" vertical="center" wrapText="1"/>
      <protection/>
    </xf>
    <xf numFmtId="164" fontId="44" fillId="0" borderId="10" xfId="63" applyNumberFormat="1" applyFont="1" applyBorder="1" applyAlignment="1">
      <alignment horizontal="center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164" fontId="44" fillId="0" borderId="10" xfId="63" applyNumberFormat="1" applyFont="1" applyFill="1" applyBorder="1" applyAlignment="1">
      <alignment horizontal="center" vertical="center" wrapText="1"/>
      <protection/>
    </xf>
    <xf numFmtId="0" fontId="38" fillId="0" borderId="10" xfId="6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37" fillId="0" borderId="12" xfId="0" applyFont="1" applyBorder="1" applyAlignment="1">
      <alignment horizontal="right"/>
    </xf>
    <xf numFmtId="0" fontId="3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right" wrapText="1"/>
    </xf>
    <xf numFmtId="0" fontId="46" fillId="0" borderId="12" xfId="0" applyFont="1" applyBorder="1" applyAlignment="1">
      <alignment horizontal="right" wrapText="1"/>
    </xf>
    <xf numFmtId="0" fontId="0" fillId="0" borderId="10" xfId="0" applyFill="1" applyBorder="1" applyAlignment="1">
      <alignment horizontal="right" vertical="center" wrapText="1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25" fillId="0" borderId="0" xfId="61" applyFont="1" applyAlignment="1">
      <alignment wrapText="1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9" xfId="0" applyFont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0" xfId="59" applyFont="1" applyFill="1" applyBorder="1" applyAlignment="1">
      <alignment vertical="center" wrapText="1"/>
      <protection/>
    </xf>
    <xf numFmtId="0" fontId="49" fillId="25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textRotation="89"/>
    </xf>
    <xf numFmtId="0" fontId="50" fillId="0" borderId="10" xfId="0" applyFont="1" applyBorder="1" applyAlignment="1">
      <alignment textRotation="90" wrapText="1"/>
    </xf>
    <xf numFmtId="0" fontId="10" fillId="25" borderId="10" xfId="0" applyFont="1" applyFill="1" applyBorder="1" applyAlignment="1">
      <alignment/>
    </xf>
    <xf numFmtId="2" fontId="10" fillId="25" borderId="10" xfId="0" applyNumberFormat="1" applyFont="1" applyFill="1" applyBorder="1" applyAlignment="1">
      <alignment/>
    </xf>
    <xf numFmtId="2" fontId="10" fillId="25" borderId="12" xfId="0" applyNumberFormat="1" applyFont="1" applyFill="1" applyBorder="1" applyAlignment="1">
      <alignment/>
    </xf>
    <xf numFmtId="2" fontId="10" fillId="25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10" fillId="0" borderId="10" xfId="60" applyFont="1" applyFill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textRotation="89"/>
    </xf>
    <xf numFmtId="0" fontId="10" fillId="0" borderId="10" xfId="0" applyFont="1" applyBorder="1" applyAlignment="1">
      <alignment textRotation="90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25" borderId="10" xfId="0" applyFont="1" applyFill="1" applyBorder="1" applyAlignment="1">
      <alignment textRotation="90" wrapText="1"/>
    </xf>
    <xf numFmtId="0" fontId="1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wrapText="1"/>
    </xf>
    <xf numFmtId="0" fontId="50" fillId="25" borderId="10" xfId="0" applyFont="1" applyFill="1" applyBorder="1" applyAlignment="1">
      <alignment textRotation="90" wrapText="1"/>
    </xf>
    <xf numFmtId="0" fontId="50" fillId="0" borderId="10" xfId="0" applyFont="1" applyBorder="1" applyAlignment="1">
      <alignment horizontal="center" vertical="top" wrapText="1"/>
    </xf>
    <xf numFmtId="0" fontId="21" fillId="0" borderId="10" xfId="59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25" borderId="19" xfId="0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0" xfId="0" applyFont="1" applyFill="1" applyBorder="1" applyAlignment="1">
      <alignment textRotation="90" wrapText="1"/>
    </xf>
    <xf numFmtId="0" fontId="10" fillId="0" borderId="10" xfId="60" applyFont="1" applyBorder="1" applyAlignment="1">
      <alignment horizontal="center" vertical="center" wrapText="1"/>
      <protection/>
    </xf>
    <xf numFmtId="0" fontId="10" fillId="25" borderId="14" xfId="0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/>
    </xf>
    <xf numFmtId="0" fontId="10" fillId="7" borderId="10" xfId="0" applyFont="1" applyFill="1" applyBorder="1" applyAlignment="1">
      <alignment textRotation="90" wrapText="1"/>
    </xf>
    <xf numFmtId="2" fontId="10" fillId="7" borderId="10" xfId="0" applyNumberFormat="1" applyFont="1" applyFill="1" applyBorder="1" applyAlignment="1">
      <alignment/>
    </xf>
    <xf numFmtId="0" fontId="49" fillId="0" borderId="10" xfId="59" applyFont="1" applyBorder="1" applyAlignment="1">
      <alignment vertical="center" wrapText="1"/>
      <protection/>
    </xf>
    <xf numFmtId="0" fontId="50" fillId="7" borderId="10" xfId="0" applyFont="1" applyFill="1" applyBorder="1" applyAlignment="1">
      <alignment textRotation="90" wrapText="1"/>
    </xf>
    <xf numFmtId="2" fontId="10" fillId="7" borderId="12" xfId="0" applyNumberFormat="1" applyFont="1" applyFill="1" applyBorder="1" applyAlignment="1">
      <alignment/>
    </xf>
    <xf numFmtId="0" fontId="10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/>
    </xf>
    <xf numFmtId="0" fontId="10" fillId="7" borderId="10" xfId="0" applyFont="1" applyFill="1" applyBorder="1" applyAlignment="1">
      <alignment/>
    </xf>
    <xf numFmtId="2" fontId="10" fillId="7" borderId="10" xfId="0" applyNumberFormat="1" applyFont="1" applyFill="1" applyBorder="1" applyAlignment="1">
      <alignment/>
    </xf>
    <xf numFmtId="0" fontId="10" fillId="7" borderId="10" xfId="0" applyFont="1" applyFill="1" applyBorder="1" applyAlignment="1">
      <alignment/>
    </xf>
    <xf numFmtId="0" fontId="10" fillId="7" borderId="10" xfId="60" applyFont="1" applyFill="1" applyBorder="1" applyAlignment="1">
      <alignment horizontal="center" vertical="center" wrapText="1"/>
      <protection/>
    </xf>
    <xf numFmtId="0" fontId="10" fillId="7" borderId="10" xfId="59" applyFont="1" applyFill="1" applyBorder="1" applyAlignment="1">
      <alignment horizontal="center" vertical="center" wrapText="1"/>
      <protection/>
    </xf>
    <xf numFmtId="0" fontId="10" fillId="7" borderId="10" xfId="0" applyFont="1" applyFill="1" applyBorder="1" applyAlignment="1">
      <alignment vertical="center" wrapText="1"/>
    </xf>
    <xf numFmtId="2" fontId="10" fillId="7" borderId="10" xfId="0" applyNumberFormat="1" applyFont="1" applyFill="1" applyBorder="1" applyAlignment="1">
      <alignment/>
    </xf>
    <xf numFmtId="0" fontId="21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vertical="center" wrapText="1"/>
    </xf>
    <xf numFmtId="0" fontId="10" fillId="0" borderId="12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textRotation="90" wrapText="1"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10" fillId="0" borderId="18" xfId="0" applyFont="1" applyBorder="1" applyAlignment="1">
      <alignment textRotation="90" wrapText="1"/>
    </xf>
    <xf numFmtId="0" fontId="10" fillId="0" borderId="1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 vertical="center" wrapText="1"/>
    </xf>
    <xf numFmtId="2" fontId="10" fillId="7" borderId="10" xfId="0" applyNumberFormat="1" applyFont="1" applyFill="1" applyBorder="1" applyAlignment="1">
      <alignment/>
    </xf>
    <xf numFmtId="0" fontId="10" fillId="7" borderId="0" xfId="0" applyFont="1" applyFill="1" applyAlignment="1">
      <alignment/>
    </xf>
    <xf numFmtId="0" fontId="10" fillId="7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5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39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1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/>
    </xf>
    <xf numFmtId="0" fontId="59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  <xf numFmtId="0" fontId="60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0" fontId="60" fillId="0" borderId="21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61" fillId="0" borderId="24" xfId="0" applyFont="1" applyBorder="1" applyAlignment="1">
      <alignment horizontal="center" wrapText="1"/>
    </xf>
    <xf numFmtId="0" fontId="62" fillId="0" borderId="25" xfId="0" applyFont="1" applyBorder="1" applyAlignment="1">
      <alignment horizontal="center" wrapText="1"/>
    </xf>
    <xf numFmtId="0" fontId="61" fillId="0" borderId="25" xfId="0" applyFont="1" applyBorder="1" applyAlignment="1">
      <alignment horizontal="center" wrapText="1"/>
    </xf>
    <xf numFmtId="0" fontId="59" fillId="0" borderId="25" xfId="0" applyFont="1" applyBorder="1" applyAlignment="1">
      <alignment horizontal="center" wrapText="1"/>
    </xf>
    <xf numFmtId="0" fontId="61" fillId="0" borderId="26" xfId="0" applyFont="1" applyFill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14" xfId="60" applyFont="1" applyBorder="1" applyAlignment="1">
      <alignment horizontal="center" vertical="center" wrapText="1"/>
      <protection/>
    </xf>
    <xf numFmtId="0" fontId="19" fillId="0" borderId="18" xfId="60" applyFont="1" applyBorder="1" applyAlignment="1">
      <alignment horizontal="center" vertical="center" wrapText="1"/>
      <protection/>
    </xf>
    <xf numFmtId="0" fontId="25" fillId="0" borderId="0" xfId="61" applyFont="1" applyAlignment="1">
      <alignment horizontal="left"/>
      <protection/>
    </xf>
    <xf numFmtId="0" fontId="74" fillId="0" borderId="0" xfId="61" applyFont="1" applyAlignment="1">
      <alignment horizontal="left" vertical="top" wrapText="1"/>
      <protection/>
    </xf>
    <xf numFmtId="0" fontId="28" fillId="0" borderId="0" xfId="60" applyFont="1" applyBorder="1" applyAlignment="1">
      <alignment horizontal="center" vertical="center" wrapText="1"/>
      <protection/>
    </xf>
    <xf numFmtId="0" fontId="25" fillId="0" borderId="0" xfId="61" applyFont="1" applyAlignment="1">
      <alignment horizontal="center"/>
      <protection/>
    </xf>
    <xf numFmtId="0" fontId="59" fillId="0" borderId="28" xfId="0" applyFont="1" applyBorder="1" applyAlignment="1">
      <alignment horizontal="center" wrapText="1"/>
    </xf>
    <xf numFmtId="0" fontId="61" fillId="0" borderId="28" xfId="0" applyFont="1" applyBorder="1" applyAlignment="1">
      <alignment horizontal="center" wrapText="1"/>
    </xf>
    <xf numFmtId="0" fontId="59" fillId="0" borderId="28" xfId="0" applyFont="1" applyFill="1" applyBorder="1" applyAlignment="1">
      <alignment horizontal="center"/>
    </xf>
    <xf numFmtId="0" fontId="61" fillId="0" borderId="29" xfId="0" applyFont="1" applyFill="1" applyBorder="1" applyAlignment="1">
      <alignment horizontal="center" wrapText="1"/>
    </xf>
    <xf numFmtId="0" fontId="63" fillId="15" borderId="10" xfId="0" applyFont="1" applyFill="1" applyBorder="1" applyAlignment="1">
      <alignment horizontal="left"/>
    </xf>
    <xf numFmtId="0" fontId="1" fillId="15" borderId="25" xfId="0" applyFont="1" applyFill="1" applyBorder="1" applyAlignment="1">
      <alignment horizontal="center" vertical="center"/>
    </xf>
    <xf numFmtId="0" fontId="64" fillId="15" borderId="25" xfId="0" applyFont="1" applyFill="1" applyBorder="1" applyAlignment="1">
      <alignment horizontal="center" vertical="center"/>
    </xf>
    <xf numFmtId="0" fontId="64" fillId="15" borderId="25" xfId="0" applyFont="1" applyFill="1" applyBorder="1" applyAlignment="1">
      <alignment horizontal="center" vertical="center" wrapText="1"/>
    </xf>
    <xf numFmtId="0" fontId="15" fillId="15" borderId="25" xfId="0" applyFont="1" applyFill="1" applyBorder="1" applyAlignment="1">
      <alignment horizontal="center" vertical="center" wrapText="1"/>
    </xf>
    <xf numFmtId="0" fontId="65" fillId="15" borderId="25" xfId="0" applyFont="1" applyFill="1" applyBorder="1" applyAlignment="1">
      <alignment horizontal="center" vertical="center"/>
    </xf>
    <xf numFmtId="0" fontId="61" fillId="15" borderId="25" xfId="0" applyFont="1" applyFill="1" applyBorder="1" applyAlignment="1">
      <alignment horizontal="center" wrapText="1"/>
    </xf>
    <xf numFmtId="0" fontId="15" fillId="15" borderId="10" xfId="0" applyFont="1" applyFill="1" applyBorder="1" applyAlignment="1">
      <alignment horizontal="center" vertical="center" wrapText="1"/>
    </xf>
    <xf numFmtId="0" fontId="66" fillId="15" borderId="26" xfId="0" applyFont="1" applyFill="1" applyBorder="1" applyAlignment="1">
      <alignment horizontal="left"/>
    </xf>
    <xf numFmtId="0" fontId="1" fillId="15" borderId="10" xfId="0" applyFont="1" applyFill="1" applyBorder="1" applyAlignment="1">
      <alignment horizontal="center" vertical="center"/>
    </xf>
    <xf numFmtId="0" fontId="64" fillId="15" borderId="10" xfId="0" applyFont="1" applyFill="1" applyBorder="1" applyAlignment="1">
      <alignment horizontal="center" vertical="center"/>
    </xf>
    <xf numFmtId="0" fontId="64" fillId="15" borderId="10" xfId="0" applyFont="1" applyFill="1" applyBorder="1" applyAlignment="1">
      <alignment horizontal="center" vertical="center" wrapText="1"/>
    </xf>
    <xf numFmtId="0" fontId="65" fillId="15" borderId="10" xfId="0" applyFont="1" applyFill="1" applyBorder="1" applyAlignment="1">
      <alignment horizontal="center" vertical="center"/>
    </xf>
    <xf numFmtId="0" fontId="61" fillId="15" borderId="10" xfId="0" applyFont="1" applyFill="1" applyBorder="1" applyAlignment="1">
      <alignment horizontal="center" wrapText="1"/>
    </xf>
    <xf numFmtId="0" fontId="66" fillId="15" borderId="30" xfId="0" applyFont="1" applyFill="1" applyBorder="1" applyAlignment="1">
      <alignment horizontal="left"/>
    </xf>
    <xf numFmtId="0" fontId="1" fillId="15" borderId="18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left"/>
    </xf>
    <xf numFmtId="0" fontId="66" fillId="0" borderId="3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66" fillId="0" borderId="3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center"/>
    </xf>
    <xf numFmtId="0" fontId="63" fillId="0" borderId="14" xfId="0" applyFont="1" applyFill="1" applyBorder="1" applyAlignment="1">
      <alignment horizontal="left"/>
    </xf>
    <xf numFmtId="0" fontId="1" fillId="0" borderId="31" xfId="0" applyFont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wrapText="1"/>
    </xf>
    <xf numFmtId="0" fontId="66" fillId="0" borderId="14" xfId="0" applyFont="1" applyBorder="1" applyAlignment="1">
      <alignment horizontal="left"/>
    </xf>
    <xf numFmtId="0" fontId="66" fillId="0" borderId="32" xfId="0" applyFont="1" applyBorder="1" applyAlignment="1">
      <alignment horizontal="left"/>
    </xf>
    <xf numFmtId="0" fontId="59" fillId="0" borderId="33" xfId="0" applyFont="1" applyBorder="1" applyAlignment="1">
      <alignment horizontal="center" wrapText="1"/>
    </xf>
    <xf numFmtId="0" fontId="62" fillId="0" borderId="34" xfId="0" applyFont="1" applyBorder="1" applyAlignment="1">
      <alignment horizontal="center" wrapText="1"/>
    </xf>
    <xf numFmtId="0" fontId="59" fillId="0" borderId="34" xfId="0" applyFont="1" applyBorder="1" applyAlignment="1">
      <alignment horizontal="center" wrapText="1"/>
    </xf>
    <xf numFmtId="0" fontId="61" fillId="0" borderId="34" xfId="0" applyFont="1" applyBorder="1" applyAlignment="1">
      <alignment horizontal="center" wrapText="1"/>
    </xf>
    <xf numFmtId="0" fontId="61" fillId="0" borderId="35" xfId="0" applyFont="1" applyFill="1" applyBorder="1" applyAlignment="1">
      <alignment horizontal="center" wrapText="1"/>
    </xf>
    <xf numFmtId="0" fontId="59" fillId="0" borderId="24" xfId="0" applyFont="1" applyBorder="1" applyAlignment="1">
      <alignment horizontal="center" wrapText="1"/>
    </xf>
    <xf numFmtId="0" fontId="63" fillId="15" borderId="36" xfId="0" applyFont="1" applyFill="1" applyBorder="1" applyAlignment="1">
      <alignment horizontal="left"/>
    </xf>
    <xf numFmtId="0" fontId="2" fillId="15" borderId="30" xfId="0" applyFont="1" applyFill="1" applyBorder="1" applyAlignment="1">
      <alignment horizontal="left" vertical="center"/>
    </xf>
    <xf numFmtId="0" fontId="15" fillId="15" borderId="30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left"/>
    </xf>
    <xf numFmtId="0" fontId="2" fillId="0" borderId="30" xfId="0" applyFont="1" applyBorder="1" applyAlignment="1">
      <alignment horizontal="left" vertical="center"/>
    </xf>
    <xf numFmtId="0" fontId="15" fillId="0" borderId="3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left"/>
    </xf>
    <xf numFmtId="0" fontId="2" fillId="0" borderId="3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7" fillId="0" borderId="25" xfId="0" applyFont="1" applyBorder="1" applyAlignment="1">
      <alignment horizontal="center" wrapText="1"/>
    </xf>
    <xf numFmtId="0" fontId="67" fillId="0" borderId="26" xfId="0" applyFont="1" applyBorder="1" applyAlignment="1">
      <alignment horizontal="center" wrapText="1"/>
    </xf>
    <xf numFmtId="0" fontId="59" fillId="0" borderId="36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61" fillId="0" borderId="30" xfId="0" applyFont="1" applyFill="1" applyBorder="1" applyAlignment="1">
      <alignment horizontal="center" wrapText="1"/>
    </xf>
    <xf numFmtId="0" fontId="64" fillId="15" borderId="10" xfId="0" applyFont="1" applyFill="1" applyBorder="1" applyAlignment="1">
      <alignment/>
    </xf>
    <xf numFmtId="0" fontId="64" fillId="15" borderId="10" xfId="0" applyFont="1" applyFill="1" applyBorder="1" applyAlignment="1">
      <alignment horizontal="center"/>
    </xf>
    <xf numFmtId="0" fontId="39" fillId="15" borderId="30" xfId="0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1" fillId="0" borderId="1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 vertical="center"/>
    </xf>
    <xf numFmtId="0" fontId="39" fillId="0" borderId="30" xfId="0" applyFont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wrapText="1"/>
    </xf>
    <xf numFmtId="0" fontId="6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61" fillId="0" borderId="33" xfId="0" applyFont="1" applyBorder="1" applyAlignment="1">
      <alignment horizontal="center" wrapText="1"/>
    </xf>
    <xf numFmtId="0" fontId="67" fillId="0" borderId="34" xfId="0" applyFont="1" applyBorder="1" applyAlignment="1">
      <alignment horizontal="center" wrapText="1"/>
    </xf>
    <xf numFmtId="0" fontId="67" fillId="0" borderId="35" xfId="0" applyFont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/>
    </xf>
    <xf numFmtId="0" fontId="59" fillId="0" borderId="38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horizontal="center" wrapText="1"/>
    </xf>
    <xf numFmtId="0" fontId="61" fillId="0" borderId="39" xfId="0" applyFont="1" applyFill="1" applyBorder="1" applyAlignment="1">
      <alignment horizontal="center" wrapText="1"/>
    </xf>
    <xf numFmtId="0" fontId="63" fillId="15" borderId="40" xfId="0" applyFont="1" applyFill="1" applyBorder="1" applyAlignment="1">
      <alignment horizontal="left"/>
    </xf>
    <xf numFmtId="0" fontId="64" fillId="15" borderId="18" xfId="0" applyFont="1" applyFill="1" applyBorder="1" applyAlignment="1">
      <alignment horizontal="center"/>
    </xf>
    <xf numFmtId="0" fontId="15" fillId="15" borderId="18" xfId="0" applyFont="1" applyFill="1" applyBorder="1" applyAlignment="1">
      <alignment horizontal="center"/>
    </xf>
    <xf numFmtId="0" fontId="65" fillId="15" borderId="18" xfId="0" applyFont="1" applyFill="1" applyBorder="1" applyAlignment="1">
      <alignment horizontal="center" vertical="center"/>
    </xf>
    <xf numFmtId="0" fontId="61" fillId="15" borderId="18" xfId="0" applyFont="1" applyFill="1" applyBorder="1" applyAlignment="1">
      <alignment horizontal="center" wrapText="1"/>
    </xf>
    <xf numFmtId="0" fontId="15" fillId="15" borderId="18" xfId="0" applyFont="1" applyFill="1" applyBorder="1" applyAlignment="1">
      <alignment horizontal="center" vertical="center" wrapText="1"/>
    </xf>
    <xf numFmtId="0" fontId="63" fillId="15" borderId="41" xfId="0" applyFont="1" applyFill="1" applyBorder="1" applyAlignment="1">
      <alignment horizontal="left" vertical="center"/>
    </xf>
    <xf numFmtId="0" fontId="15" fillId="15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63" fillId="0" borderId="30" xfId="0" applyFont="1" applyFill="1" applyBorder="1" applyAlignment="1">
      <alignment horizontal="left" vertical="center"/>
    </xf>
    <xf numFmtId="0" fontId="39" fillId="0" borderId="30" xfId="0" applyFont="1" applyFill="1" applyBorder="1" applyAlignment="1">
      <alignment horizontal="left"/>
    </xf>
    <xf numFmtId="0" fontId="63" fillId="0" borderId="3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65" fillId="0" borderId="14" xfId="0" applyFont="1" applyFill="1" applyBorder="1" applyAlignment="1">
      <alignment horizontal="center" vertical="center"/>
    </xf>
    <xf numFmtId="0" fontId="63" fillId="0" borderId="32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1" fillId="0" borderId="34" xfId="0" applyFont="1" applyBorder="1" applyAlignment="1">
      <alignment horizontal="center" wrapText="1"/>
    </xf>
    <xf numFmtId="0" fontId="62" fillId="0" borderId="35" xfId="0" applyFont="1" applyBorder="1" applyAlignment="1">
      <alignment horizontal="center" wrapText="1"/>
    </xf>
    <xf numFmtId="0" fontId="63" fillId="26" borderId="24" xfId="0" applyFont="1" applyFill="1" applyBorder="1" applyAlignment="1">
      <alignment horizontal="left"/>
    </xf>
    <xf numFmtId="0" fontId="1" fillId="26" borderId="25" xfId="0" applyFont="1" applyFill="1" applyBorder="1" applyAlignment="1">
      <alignment horizontal="left"/>
    </xf>
    <xf numFmtId="0" fontId="64" fillId="26" borderId="25" xfId="0" applyFont="1" applyFill="1" applyBorder="1" applyAlignment="1">
      <alignment horizontal="center" vertical="center" wrapText="1"/>
    </xf>
    <xf numFmtId="0" fontId="60" fillId="26" borderId="25" xfId="0" applyFont="1" applyFill="1" applyBorder="1" applyAlignment="1">
      <alignment horizontal="left" vertical="center" wrapText="1"/>
    </xf>
    <xf numFmtId="0" fontId="61" fillId="26" borderId="34" xfId="0" applyFont="1" applyFill="1" applyBorder="1" applyAlignment="1">
      <alignment horizontal="center" wrapText="1"/>
    </xf>
    <xf numFmtId="0" fontId="2" fillId="26" borderId="25" xfId="0" applyFont="1" applyFill="1" applyBorder="1" applyAlignment="1">
      <alignment horizontal="left" vertical="center"/>
    </xf>
    <xf numFmtId="0" fontId="66" fillId="26" borderId="26" xfId="0" applyFont="1" applyFill="1" applyBorder="1" applyAlignment="1">
      <alignment horizontal="left"/>
    </xf>
    <xf numFmtId="0" fontId="63" fillId="26" borderId="36" xfId="0" applyFont="1" applyFill="1" applyBorder="1" applyAlignment="1">
      <alignment horizontal="left"/>
    </xf>
    <xf numFmtId="0" fontId="1" fillId="26" borderId="10" xfId="0" applyFont="1" applyFill="1" applyBorder="1" applyAlignment="1">
      <alignment horizontal="left"/>
    </xf>
    <xf numFmtId="0" fontId="64" fillId="26" borderId="10" xfId="0" applyFont="1" applyFill="1" applyBorder="1" applyAlignment="1">
      <alignment horizontal="center" vertical="center" wrapText="1"/>
    </xf>
    <xf numFmtId="0" fontId="60" fillId="26" borderId="10" xfId="0" applyFont="1" applyFill="1" applyBorder="1" applyAlignment="1">
      <alignment horizontal="left" vertical="center"/>
    </xf>
    <xf numFmtId="0" fontId="61" fillId="26" borderId="14" xfId="0" applyFont="1" applyFill="1" applyBorder="1" applyAlignment="1">
      <alignment horizontal="center" wrapText="1"/>
    </xf>
    <xf numFmtId="0" fontId="2" fillId="26" borderId="10" xfId="0" applyFont="1" applyFill="1" applyBorder="1" applyAlignment="1">
      <alignment horizontal="left" vertical="center"/>
    </xf>
    <xf numFmtId="0" fontId="66" fillId="26" borderId="30" xfId="0" applyFont="1" applyFill="1" applyBorder="1" applyAlignment="1">
      <alignment horizontal="left"/>
    </xf>
    <xf numFmtId="0" fontId="63" fillId="0" borderId="36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 wrapText="1"/>
    </xf>
    <xf numFmtId="0" fontId="60" fillId="0" borderId="10" xfId="0" applyFont="1" applyBorder="1" applyAlignment="1">
      <alignment horizontal="left" vertical="center" wrapText="1"/>
    </xf>
    <xf numFmtId="0" fontId="63" fillId="0" borderId="42" xfId="0" applyFont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64" fillId="0" borderId="43" xfId="0" applyFont="1" applyFill="1" applyBorder="1" applyAlignment="1">
      <alignment horizontal="center" vertical="center" wrapText="1"/>
    </xf>
    <xf numFmtId="0" fontId="60" fillId="0" borderId="43" xfId="0" applyFont="1" applyBorder="1" applyAlignment="1">
      <alignment horizontal="left" vertical="center"/>
    </xf>
    <xf numFmtId="0" fontId="61" fillId="0" borderId="43" xfId="0" applyFont="1" applyBorder="1" applyAlignment="1">
      <alignment horizontal="center" wrapText="1"/>
    </xf>
    <xf numFmtId="0" fontId="66" fillId="0" borderId="43" xfId="0" applyFont="1" applyBorder="1" applyAlignment="1">
      <alignment horizontal="left"/>
    </xf>
    <xf numFmtId="0" fontId="66" fillId="0" borderId="44" xfId="0" applyFont="1" applyBorder="1" applyAlignment="1">
      <alignment horizontal="left"/>
    </xf>
    <xf numFmtId="0" fontId="59" fillId="0" borderId="45" xfId="0" applyFont="1" applyBorder="1" applyAlignment="1">
      <alignment horizontal="center" wrapText="1"/>
    </xf>
    <xf numFmtId="0" fontId="67" fillId="0" borderId="24" xfId="0" applyFont="1" applyBorder="1" applyAlignment="1">
      <alignment horizontal="center" wrapText="1"/>
    </xf>
    <xf numFmtId="0" fontId="62" fillId="0" borderId="26" xfId="0" applyFont="1" applyBorder="1" applyAlignment="1">
      <alignment horizontal="center" wrapText="1"/>
    </xf>
    <xf numFmtId="0" fontId="59" fillId="0" borderId="46" xfId="0" applyFont="1" applyBorder="1" applyAlignment="1">
      <alignment horizontal="center" wrapText="1"/>
    </xf>
    <xf numFmtId="0" fontId="59" fillId="0" borderId="47" xfId="0" applyFont="1" applyBorder="1" applyAlignment="1">
      <alignment horizontal="center" wrapText="1"/>
    </xf>
    <xf numFmtId="0" fontId="63" fillId="26" borderId="45" xfId="0" applyFont="1" applyFill="1" applyBorder="1" applyAlignment="1">
      <alignment horizontal="left"/>
    </xf>
    <xf numFmtId="0" fontId="1" fillId="26" borderId="24" xfId="0" applyFont="1" applyFill="1" applyBorder="1" applyAlignment="1">
      <alignment horizontal="left"/>
    </xf>
    <xf numFmtId="0" fontId="61" fillId="26" borderId="25" xfId="0" applyFont="1" applyFill="1" applyBorder="1" applyAlignment="1">
      <alignment horizontal="center" wrapText="1"/>
    </xf>
    <xf numFmtId="0" fontId="2" fillId="26" borderId="26" xfId="0" applyFont="1" applyFill="1" applyBorder="1" applyAlignment="1">
      <alignment horizontal="left" vertical="center"/>
    </xf>
    <xf numFmtId="0" fontId="63" fillId="26" borderId="48" xfId="0" applyFont="1" applyFill="1" applyBorder="1" applyAlignment="1">
      <alignment horizontal="left"/>
    </xf>
    <xf numFmtId="0" fontId="1" fillId="26" borderId="36" xfId="0" applyFont="1" applyFill="1" applyBorder="1" applyAlignment="1">
      <alignment horizontal="left"/>
    </xf>
    <xf numFmtId="0" fontId="61" fillId="26" borderId="10" xfId="0" applyFont="1" applyFill="1" applyBorder="1" applyAlignment="1">
      <alignment horizontal="center" wrapText="1"/>
    </xf>
    <xf numFmtId="0" fontId="0" fillId="26" borderId="30" xfId="0" applyFill="1" applyBorder="1" applyAlignment="1">
      <alignment horizontal="left" vertical="center"/>
    </xf>
    <xf numFmtId="0" fontId="1" fillId="26" borderId="40" xfId="0" applyFont="1" applyFill="1" applyBorder="1" applyAlignment="1">
      <alignment horizontal="left"/>
    </xf>
    <xf numFmtId="0" fontId="0" fillId="26" borderId="30" xfId="0" applyFill="1" applyBorder="1" applyAlignment="1">
      <alignment horizontal="left"/>
    </xf>
    <xf numFmtId="0" fontId="63" fillId="0" borderId="48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60" fillId="0" borderId="10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/>
    </xf>
    <xf numFmtId="0" fontId="0" fillId="0" borderId="30" xfId="0" applyFill="1" applyBorder="1" applyAlignment="1">
      <alignment horizontal="left" vertical="center"/>
    </xf>
    <xf numFmtId="0" fontId="63" fillId="0" borderId="49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46" fillId="0" borderId="44" xfId="0" applyFont="1" applyFill="1" applyBorder="1" applyAlignment="1">
      <alignment horizontal="left" wrapText="1"/>
    </xf>
    <xf numFmtId="0" fontId="63" fillId="0" borderId="4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left"/>
    </xf>
    <xf numFmtId="0" fontId="2" fillId="0" borderId="4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/>
    </xf>
    <xf numFmtId="0" fontId="46" fillId="0" borderId="30" xfId="0" applyFont="1" applyBorder="1" applyAlignment="1">
      <alignment horizontal="left" wrapText="1"/>
    </xf>
    <xf numFmtId="0" fontId="63" fillId="0" borderId="42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46" fillId="0" borderId="44" xfId="0" applyFont="1" applyBorder="1" applyAlignment="1">
      <alignment horizontal="left" wrapText="1"/>
    </xf>
    <xf numFmtId="0" fontId="61" fillId="0" borderId="27" xfId="0" applyFont="1" applyBorder="1" applyAlignment="1">
      <alignment horizontal="center" wrapText="1"/>
    </xf>
    <xf numFmtId="0" fontId="61" fillId="0" borderId="31" xfId="0" applyFont="1" applyBorder="1" applyAlignment="1">
      <alignment horizontal="center" wrapText="1"/>
    </xf>
    <xf numFmtId="0" fontId="67" fillId="0" borderId="31" xfId="0" applyFont="1" applyBorder="1" applyAlignment="1">
      <alignment horizontal="center" wrapText="1"/>
    </xf>
    <xf numFmtId="0" fontId="61" fillId="0" borderId="51" xfId="0" applyFont="1" applyFill="1" applyBorder="1" applyAlignment="1">
      <alignment horizontal="center" wrapText="1"/>
    </xf>
    <xf numFmtId="0" fontId="60" fillId="26" borderId="25" xfId="0" applyFont="1" applyFill="1" applyBorder="1" applyAlignment="1">
      <alignment horizontal="left" vertical="center"/>
    </xf>
    <xf numFmtId="0" fontId="60" fillId="26" borderId="25" xfId="0" applyFont="1" applyFill="1" applyBorder="1" applyAlignment="1">
      <alignment horizontal="left"/>
    </xf>
    <xf numFmtId="0" fontId="60" fillId="26" borderId="10" xfId="0" applyFont="1" applyFill="1" applyBorder="1" applyAlignment="1">
      <alignment horizontal="left"/>
    </xf>
    <xf numFmtId="0" fontId="2" fillId="26" borderId="30" xfId="0" applyFont="1" applyFill="1" applyBorder="1" applyAlignment="1">
      <alignment horizontal="left" vertical="center"/>
    </xf>
    <xf numFmtId="0" fontId="60" fillId="0" borderId="10" xfId="0" applyFont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0" fontId="69" fillId="0" borderId="3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3" fillId="0" borderId="47" xfId="0" applyFont="1" applyFill="1" applyBorder="1" applyAlignment="1">
      <alignment horizontal="left"/>
    </xf>
    <xf numFmtId="0" fontId="60" fillId="0" borderId="43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61" fillId="0" borderId="18" xfId="0" applyFont="1" applyBorder="1" applyAlignment="1">
      <alignment horizontal="center" wrapText="1"/>
    </xf>
    <xf numFmtId="0" fontId="0" fillId="0" borderId="18" xfId="0" applyBorder="1" applyAlignment="1">
      <alignment horizontal="left"/>
    </xf>
    <xf numFmtId="0" fontId="66" fillId="0" borderId="41" xfId="0" applyFont="1" applyBorder="1" applyAlignment="1">
      <alignment horizontal="left"/>
    </xf>
    <xf numFmtId="0" fontId="64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26" borderId="25" xfId="0" applyFont="1" applyFill="1" applyBorder="1" applyAlignment="1">
      <alignment horizontal="center" vertical="center"/>
    </xf>
    <xf numFmtId="0" fontId="64" fillId="26" borderId="25" xfId="0" applyFont="1" applyFill="1" applyBorder="1" applyAlignment="1">
      <alignment/>
    </xf>
    <xf numFmtId="0" fontId="2" fillId="26" borderId="25" xfId="0" applyFont="1" applyFill="1" applyBorder="1" applyAlignment="1">
      <alignment horizontal="center"/>
    </xf>
    <xf numFmtId="0" fontId="1" fillId="26" borderId="18" xfId="0" applyFont="1" applyFill="1" applyBorder="1" applyAlignment="1">
      <alignment horizontal="center" vertical="center"/>
    </xf>
    <xf numFmtId="0" fontId="64" fillId="26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/>
    </xf>
    <xf numFmtId="0" fontId="69" fillId="26" borderId="30" xfId="0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9" fillId="0" borderId="3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3" fillId="0" borderId="3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69" fillId="0" borderId="3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2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horizontal="left"/>
    </xf>
    <xf numFmtId="0" fontId="2" fillId="0" borderId="43" xfId="0" applyFont="1" applyFill="1" applyBorder="1" applyAlignment="1">
      <alignment horizontal="left" vertical="center"/>
    </xf>
    <xf numFmtId="0" fontId="69" fillId="0" borderId="44" xfId="0" applyFont="1" applyBorder="1" applyAlignment="1">
      <alignment horizontal="left"/>
    </xf>
    <xf numFmtId="0" fontId="59" fillId="0" borderId="37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/>
    </xf>
    <xf numFmtId="0" fontId="66" fillId="0" borderId="10" xfId="0" applyFont="1" applyBorder="1" applyAlignment="1">
      <alignment horizontal="left" vertical="center"/>
    </xf>
    <xf numFmtId="0" fontId="2" fillId="0" borderId="43" xfId="0" applyFont="1" applyBorder="1" applyAlignment="1">
      <alignment horizontal="center"/>
    </xf>
    <xf numFmtId="0" fontId="70" fillId="0" borderId="0" xfId="0" applyFont="1" applyAlignment="1">
      <alignment/>
    </xf>
    <xf numFmtId="0" fontId="54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4" fillId="0" borderId="0" xfId="0" applyFont="1" applyAlignment="1">
      <alignment/>
    </xf>
    <xf numFmtId="0" fontId="41" fillId="0" borderId="0" xfId="0" applyFont="1" applyAlignment="1">
      <alignment vertical="center"/>
    </xf>
    <xf numFmtId="0" fontId="19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71" fillId="26" borderId="10" xfId="0" applyFont="1" applyFill="1" applyBorder="1" applyAlignment="1">
      <alignment horizontal="center" vertical="center" wrapText="1"/>
    </xf>
    <xf numFmtId="0" fontId="53" fillId="26" borderId="10" xfId="0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left" vertical="center" wrapText="1"/>
    </xf>
    <xf numFmtId="0" fontId="58" fillId="26" borderId="10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1" fillId="26" borderId="10" xfId="0" applyFont="1" applyFill="1" applyBorder="1" applyAlignment="1">
      <alignment horizontal="center" vertical="center"/>
    </xf>
    <xf numFmtId="0" fontId="58" fillId="26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58" fillId="24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/>
    </xf>
    <xf numFmtId="0" fontId="67" fillId="0" borderId="24" xfId="0" applyFont="1" applyBorder="1" applyAlignment="1">
      <alignment horizontal="center" textRotation="90" wrapText="1"/>
    </xf>
    <xf numFmtId="0" fontId="67" fillId="0" borderId="14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32" xfId="0" applyFont="1" applyBorder="1" applyAlignment="1">
      <alignment horizontal="center" wrapText="1"/>
    </xf>
    <xf numFmtId="0" fontId="63" fillId="11" borderId="24" xfId="0" applyFont="1" applyFill="1" applyBorder="1" applyAlignment="1">
      <alignment horizontal="left"/>
    </xf>
    <xf numFmtId="0" fontId="1" fillId="11" borderId="25" xfId="0" applyFont="1" applyFill="1" applyBorder="1" applyAlignment="1">
      <alignment horizontal="center" vertical="center"/>
    </xf>
    <xf numFmtId="0" fontId="64" fillId="11" borderId="25" xfId="0" applyFont="1" applyFill="1" applyBorder="1" applyAlignment="1">
      <alignment horizontal="center" vertical="center" wrapText="1"/>
    </xf>
    <xf numFmtId="0" fontId="66" fillId="11" borderId="25" xfId="0" applyFont="1" applyFill="1" applyBorder="1" applyAlignment="1">
      <alignment horizontal="left"/>
    </xf>
    <xf numFmtId="0" fontId="64" fillId="11" borderId="25" xfId="0" applyFont="1" applyFill="1" applyBorder="1" applyAlignment="1">
      <alignment horizontal="center" vertical="center"/>
    </xf>
    <xf numFmtId="0" fontId="60" fillId="11" borderId="25" xfId="0" applyFont="1" applyFill="1" applyBorder="1" applyAlignment="1">
      <alignment horizontal="left" vertical="center"/>
    </xf>
    <xf numFmtId="0" fontId="61" fillId="11" borderId="25" xfId="0" applyFont="1" applyFill="1" applyBorder="1" applyAlignment="1">
      <alignment horizontal="center" wrapText="1"/>
    </xf>
    <xf numFmtId="0" fontId="68" fillId="11" borderId="25" xfId="0" applyFont="1" applyFill="1" applyBorder="1" applyAlignment="1">
      <alignment horizontal="left" vertical="center"/>
    </xf>
    <xf numFmtId="0" fontId="68" fillId="11" borderId="26" xfId="0" applyFont="1" applyFill="1" applyBorder="1" applyAlignment="1">
      <alignment horizontal="left" vertical="center"/>
    </xf>
    <xf numFmtId="0" fontId="63" fillId="11" borderId="36" xfId="0" applyFont="1" applyFill="1" applyBorder="1" applyAlignment="1">
      <alignment horizontal="left"/>
    </xf>
    <xf numFmtId="0" fontId="1" fillId="11" borderId="10" xfId="0" applyFont="1" applyFill="1" applyBorder="1" applyAlignment="1">
      <alignment horizontal="center" vertical="center"/>
    </xf>
    <xf numFmtId="0" fontId="64" fillId="11" borderId="10" xfId="0" applyFont="1" applyFill="1" applyBorder="1" applyAlignment="1">
      <alignment horizontal="center" vertical="center" wrapText="1"/>
    </xf>
    <xf numFmtId="0" fontId="66" fillId="11" borderId="10" xfId="0" applyFont="1" applyFill="1" applyBorder="1" applyAlignment="1">
      <alignment horizontal="left"/>
    </xf>
    <xf numFmtId="0" fontId="64" fillId="11" borderId="10" xfId="0" applyFont="1" applyFill="1" applyBorder="1" applyAlignment="1">
      <alignment horizontal="center" vertical="center"/>
    </xf>
    <xf numFmtId="0" fontId="60" fillId="11" borderId="10" xfId="0" applyFont="1" applyFill="1" applyBorder="1" applyAlignment="1">
      <alignment horizontal="left" vertical="center"/>
    </xf>
    <xf numFmtId="0" fontId="61" fillId="11" borderId="10" xfId="0" applyFont="1" applyFill="1" applyBorder="1" applyAlignment="1">
      <alignment horizontal="center" wrapText="1"/>
    </xf>
    <xf numFmtId="0" fontId="68" fillId="11" borderId="10" xfId="0" applyFont="1" applyFill="1" applyBorder="1" applyAlignment="1">
      <alignment horizontal="left" vertical="center"/>
    </xf>
    <xf numFmtId="0" fontId="69" fillId="11" borderId="30" xfId="0" applyFont="1" applyFill="1" applyBorder="1" applyAlignment="1">
      <alignment horizontal="left"/>
    </xf>
    <xf numFmtId="0" fontId="2" fillId="11" borderId="10" xfId="0" applyFont="1" applyFill="1" applyBorder="1" applyAlignment="1">
      <alignment horizontal="left" vertical="center"/>
    </xf>
    <xf numFmtId="0" fontId="60" fillId="11" borderId="10" xfId="0" applyFont="1" applyFill="1" applyBorder="1" applyAlignment="1">
      <alignment horizontal="left"/>
    </xf>
    <xf numFmtId="0" fontId="63" fillId="11" borderId="42" xfId="0" applyFont="1" applyFill="1" applyBorder="1" applyAlignment="1">
      <alignment horizontal="left"/>
    </xf>
    <xf numFmtId="0" fontId="1" fillId="11" borderId="43" xfId="0" applyFont="1" applyFill="1" applyBorder="1" applyAlignment="1">
      <alignment horizontal="center" vertical="center"/>
    </xf>
    <xf numFmtId="0" fontId="64" fillId="11" borderId="43" xfId="0" applyFont="1" applyFill="1" applyBorder="1" applyAlignment="1">
      <alignment horizontal="center" vertical="center" wrapText="1"/>
    </xf>
    <xf numFmtId="0" fontId="2" fillId="11" borderId="43" xfId="0" applyFont="1" applyFill="1" applyBorder="1" applyAlignment="1">
      <alignment horizontal="left" vertical="center"/>
    </xf>
    <xf numFmtId="0" fontId="64" fillId="11" borderId="43" xfId="0" applyFont="1" applyFill="1" applyBorder="1" applyAlignment="1">
      <alignment horizontal="center" vertical="center"/>
    </xf>
    <xf numFmtId="0" fontId="60" fillId="11" borderId="43" xfId="0" applyFont="1" applyFill="1" applyBorder="1" applyAlignment="1">
      <alignment horizontal="left" vertical="center"/>
    </xf>
    <xf numFmtId="0" fontId="61" fillId="11" borderId="43" xfId="0" applyFont="1" applyFill="1" applyBorder="1" applyAlignment="1">
      <alignment horizontal="center" wrapText="1"/>
    </xf>
    <xf numFmtId="0" fontId="68" fillId="11" borderId="43" xfId="0" applyFont="1" applyFill="1" applyBorder="1" applyAlignment="1">
      <alignment horizontal="left" vertical="center"/>
    </xf>
    <xf numFmtId="0" fontId="69" fillId="11" borderId="44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vertical="center"/>
    </xf>
    <xf numFmtId="0" fontId="64" fillId="0" borderId="18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left" vertical="center"/>
    </xf>
    <xf numFmtId="0" fontId="69" fillId="0" borderId="41" xfId="0" applyFont="1" applyBorder="1" applyAlignment="1">
      <alignment horizontal="left"/>
    </xf>
    <xf numFmtId="0" fontId="64" fillId="0" borderId="10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1" fillId="0" borderId="43" xfId="0" applyFont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61" fillId="0" borderId="26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67" fillId="0" borderId="43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62" fillId="0" borderId="43" xfId="0" applyFont="1" applyBorder="1" applyAlignment="1">
      <alignment horizontal="center" wrapText="1"/>
    </xf>
    <xf numFmtId="0" fontId="62" fillId="0" borderId="44" xfId="0" applyFont="1" applyBorder="1" applyAlignment="1">
      <alignment horizontal="center" wrapText="1"/>
    </xf>
    <xf numFmtId="0" fontId="64" fillId="11" borderId="25" xfId="0" applyFont="1" applyFill="1" applyBorder="1" applyAlignment="1">
      <alignment/>
    </xf>
    <xf numFmtId="0" fontId="2" fillId="11" borderId="25" xfId="0" applyFont="1" applyFill="1" applyBorder="1" applyAlignment="1">
      <alignment horizontal="left" vertical="center"/>
    </xf>
    <xf numFmtId="0" fontId="60" fillId="11" borderId="25" xfId="0" applyFont="1" applyFill="1" applyBorder="1" applyAlignment="1">
      <alignment horizontal="left"/>
    </xf>
    <xf numFmtId="0" fontId="64" fillId="11" borderId="10" xfId="0" applyFont="1" applyFill="1" applyBorder="1" applyAlignment="1">
      <alignment/>
    </xf>
    <xf numFmtId="0" fontId="68" fillId="11" borderId="30" xfId="0" applyFont="1" applyFill="1" applyBorder="1" applyAlignment="1">
      <alignment horizontal="left" vertical="center"/>
    </xf>
    <xf numFmtId="0" fontId="64" fillId="11" borderId="43" xfId="0" applyFont="1" applyFill="1" applyBorder="1" applyAlignment="1">
      <alignment/>
    </xf>
    <xf numFmtId="0" fontId="68" fillId="11" borderId="44" xfId="0" applyFont="1" applyFill="1" applyBorder="1" applyAlignment="1">
      <alignment horizontal="left" vertical="center"/>
    </xf>
    <xf numFmtId="0" fontId="63" fillId="0" borderId="24" xfId="0" applyFont="1" applyFill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64" fillId="0" borderId="25" xfId="0" applyFont="1" applyBorder="1" applyAlignment="1">
      <alignment/>
    </xf>
    <xf numFmtId="0" fontId="2" fillId="0" borderId="25" xfId="0" applyFont="1" applyFill="1" applyBorder="1" applyAlignment="1">
      <alignment horizontal="left" vertical="center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left" vertical="center"/>
    </xf>
    <xf numFmtId="0" fontId="68" fillId="0" borderId="25" xfId="0" applyFont="1" applyFill="1" applyBorder="1" applyAlignment="1">
      <alignment horizontal="left" vertical="center"/>
    </xf>
    <xf numFmtId="0" fontId="68" fillId="0" borderId="26" xfId="0" applyFont="1" applyFill="1" applyBorder="1" applyAlignment="1">
      <alignment horizontal="left" vertical="center"/>
    </xf>
    <xf numFmtId="0" fontId="65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68" fillId="0" borderId="10" xfId="0" applyFont="1" applyFill="1" applyBorder="1" applyAlignment="1">
      <alignment horizontal="left" vertical="center"/>
    </xf>
    <xf numFmtId="0" fontId="68" fillId="0" borderId="30" xfId="0" applyFont="1" applyFill="1" applyBorder="1" applyAlignment="1">
      <alignment horizontal="left" vertical="center"/>
    </xf>
    <xf numFmtId="0" fontId="64" fillId="0" borderId="43" xfId="0" applyFont="1" applyBorder="1" applyAlignment="1">
      <alignment/>
    </xf>
    <xf numFmtId="0" fontId="64" fillId="0" borderId="18" xfId="0" applyFont="1" applyFill="1" applyBorder="1" applyAlignment="1">
      <alignment/>
    </xf>
    <xf numFmtId="0" fontId="60" fillId="0" borderId="18" xfId="0" applyFont="1" applyFill="1" applyBorder="1" applyAlignment="1">
      <alignment horizontal="left" vertical="center"/>
    </xf>
    <xf numFmtId="0" fontId="61" fillId="0" borderId="18" xfId="0" applyFont="1" applyFill="1" applyBorder="1" applyAlignment="1">
      <alignment horizontal="center" wrapText="1"/>
    </xf>
    <xf numFmtId="0" fontId="69" fillId="0" borderId="4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/>
    </xf>
    <xf numFmtId="0" fontId="0" fillId="0" borderId="42" xfId="0" applyFill="1" applyBorder="1" applyAlignment="1">
      <alignment/>
    </xf>
    <xf numFmtId="0" fontId="1" fillId="0" borderId="43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/>
    </xf>
    <xf numFmtId="0" fontId="60" fillId="0" borderId="43" xfId="0" applyFont="1" applyFill="1" applyBorder="1" applyAlignment="1">
      <alignment horizontal="left" vertical="center"/>
    </xf>
    <xf numFmtId="0" fontId="0" fillId="0" borderId="43" xfId="0" applyFill="1" applyBorder="1" applyAlignment="1">
      <alignment/>
    </xf>
    <xf numFmtId="0" fontId="61" fillId="0" borderId="43" xfId="0" applyFont="1" applyFill="1" applyBorder="1" applyAlignment="1">
      <alignment horizontal="center" wrapText="1"/>
    </xf>
    <xf numFmtId="0" fontId="0" fillId="0" borderId="44" xfId="0" applyFill="1" applyBorder="1" applyAlignment="1">
      <alignment/>
    </xf>
    <xf numFmtId="0" fontId="67" fillId="0" borderId="37" xfId="0" applyFont="1" applyBorder="1" applyAlignment="1">
      <alignment horizontal="center" textRotation="90" wrapText="1"/>
    </xf>
    <xf numFmtId="0" fontId="67" fillId="0" borderId="32" xfId="0" applyFont="1" applyBorder="1" applyAlignment="1">
      <alignment horizontal="center" wrapText="1"/>
    </xf>
    <xf numFmtId="0" fontId="72" fillId="13" borderId="24" xfId="0" applyFont="1" applyFill="1" applyBorder="1" applyAlignment="1">
      <alignment/>
    </xf>
    <xf numFmtId="0" fontId="1" fillId="13" borderId="25" xfId="0" applyFont="1" applyFill="1" applyBorder="1" applyAlignment="1">
      <alignment horizontal="center" vertical="center"/>
    </xf>
    <xf numFmtId="0" fontId="64" fillId="13" borderId="25" xfId="0" applyFont="1" applyFill="1" applyBorder="1" applyAlignment="1">
      <alignment/>
    </xf>
    <xf numFmtId="0" fontId="64" fillId="13" borderId="25" xfId="0" applyFont="1" applyFill="1" applyBorder="1" applyAlignment="1">
      <alignment horizontal="left" vertical="center" wrapText="1"/>
    </xf>
    <xf numFmtId="0" fontId="64" fillId="13" borderId="25" xfId="0" applyFont="1" applyFill="1" applyBorder="1" applyAlignment="1">
      <alignment horizontal="left" vertical="center"/>
    </xf>
    <xf numFmtId="0" fontId="73" fillId="13" borderId="25" xfId="0" applyFont="1" applyFill="1" applyBorder="1" applyAlignment="1">
      <alignment horizontal="left" vertical="center"/>
    </xf>
    <xf numFmtId="0" fontId="61" fillId="13" borderId="25" xfId="0" applyFont="1" applyFill="1" applyBorder="1" applyAlignment="1">
      <alignment horizontal="center" wrapText="1"/>
    </xf>
    <xf numFmtId="0" fontId="0" fillId="13" borderId="26" xfId="0" applyFill="1" applyBorder="1" applyAlignment="1">
      <alignment/>
    </xf>
    <xf numFmtId="0" fontId="72" fillId="0" borderId="36" xfId="0" applyFont="1" applyBorder="1" applyAlignment="1">
      <alignment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0" fontId="72" fillId="0" borderId="42" xfId="0" applyFont="1" applyBorder="1" applyAlignment="1">
      <alignment/>
    </xf>
    <xf numFmtId="0" fontId="64" fillId="0" borderId="43" xfId="0" applyFont="1" applyBorder="1" applyAlignment="1">
      <alignment/>
    </xf>
    <xf numFmtId="0" fontId="64" fillId="0" borderId="43" xfId="0" applyFont="1" applyFill="1" applyBorder="1" applyAlignment="1">
      <alignment horizontal="left" vertical="center" wrapText="1"/>
    </xf>
    <xf numFmtId="0" fontId="64" fillId="0" borderId="43" xfId="0" applyFont="1" applyFill="1" applyBorder="1" applyAlignment="1">
      <alignment horizontal="left" vertical="center"/>
    </xf>
    <xf numFmtId="0" fontId="73" fillId="0" borderId="43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64" fillId="0" borderId="18" xfId="0" applyFont="1" applyBorder="1" applyAlignment="1">
      <alignment/>
    </xf>
    <xf numFmtId="0" fontId="64" fillId="0" borderId="18" xfId="0" applyFont="1" applyFill="1" applyBorder="1" applyAlignment="1">
      <alignment horizontal="left" vertical="center" wrapText="1"/>
    </xf>
    <xf numFmtId="0" fontId="64" fillId="0" borderId="18" xfId="0" applyFont="1" applyFill="1" applyBorder="1" applyAlignment="1">
      <alignment horizontal="left" vertical="center"/>
    </xf>
    <xf numFmtId="0" fontId="73" fillId="0" borderId="18" xfId="0" applyFont="1" applyFill="1" applyBorder="1" applyAlignment="1">
      <alignment horizontal="left" vertical="center"/>
    </xf>
    <xf numFmtId="0" fontId="67" fillId="0" borderId="52" xfId="0" applyFont="1" applyBorder="1" applyAlignment="1">
      <alignment horizontal="center" textRotation="90" wrapText="1"/>
    </xf>
    <xf numFmtId="0" fontId="61" fillId="0" borderId="53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0" borderId="30" xfId="0" applyFont="1" applyBorder="1" applyAlignment="1">
      <alignment horizontal="center" wrapText="1"/>
    </xf>
    <xf numFmtId="0" fontId="72" fillId="13" borderId="36" xfId="0" applyFont="1" applyFill="1" applyBorder="1" applyAlignment="1">
      <alignment/>
    </xf>
    <xf numFmtId="0" fontId="1" fillId="13" borderId="10" xfId="0" applyFont="1" applyFill="1" applyBorder="1" applyAlignment="1">
      <alignment horizontal="center" vertical="center"/>
    </xf>
    <xf numFmtId="0" fontId="64" fillId="13" borderId="10" xfId="0" applyFont="1" applyFill="1" applyBorder="1" applyAlignment="1">
      <alignment/>
    </xf>
    <xf numFmtId="0" fontId="64" fillId="13" borderId="10" xfId="0" applyFont="1" applyFill="1" applyBorder="1" applyAlignment="1">
      <alignment horizontal="left" vertical="center"/>
    </xf>
    <xf numFmtId="0" fontId="73" fillId="13" borderId="10" xfId="0" applyFont="1" applyFill="1" applyBorder="1" applyAlignment="1">
      <alignment horizontal="left" vertical="center"/>
    </xf>
    <xf numFmtId="0" fontId="61" fillId="13" borderId="10" xfId="0" applyFont="1" applyFill="1" applyBorder="1" applyAlignment="1">
      <alignment horizontal="center" wrapText="1"/>
    </xf>
    <xf numFmtId="0" fontId="0" fillId="13" borderId="30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7" fillId="0" borderId="14" xfId="0" applyFont="1" applyBorder="1" applyAlignment="1">
      <alignment horizontal="center" textRotation="90" wrapText="1"/>
    </xf>
    <xf numFmtId="0" fontId="64" fillId="13" borderId="26" xfId="0" applyFont="1" applyFill="1" applyBorder="1" applyAlignment="1">
      <alignment horizontal="left" vertical="center"/>
    </xf>
    <xf numFmtId="0" fontId="64" fillId="0" borderId="30" xfId="0" applyFont="1" applyFill="1" applyBorder="1" applyAlignment="1">
      <alignment horizontal="left" vertical="center"/>
    </xf>
    <xf numFmtId="0" fontId="0" fillId="0" borderId="36" xfId="0" applyBorder="1" applyAlignment="1">
      <alignment/>
    </xf>
    <xf numFmtId="0" fontId="64" fillId="0" borderId="25" xfId="0" applyFont="1" applyFill="1" applyBorder="1" applyAlignment="1">
      <alignment horizontal="left" vertical="center" textRotation="90" wrapText="1"/>
    </xf>
    <xf numFmtId="0" fontId="64" fillId="0" borderId="26" xfId="0" applyFont="1" applyFill="1" applyBorder="1" applyAlignment="1">
      <alignment horizontal="left" vertical="center" wrapText="1"/>
    </xf>
    <xf numFmtId="0" fontId="64" fillId="0" borderId="37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32" xfId="0" applyBorder="1" applyAlignment="1">
      <alignment/>
    </xf>
    <xf numFmtId="0" fontId="64" fillId="0" borderId="24" xfId="0" applyFont="1" applyFill="1" applyBorder="1" applyAlignment="1">
      <alignment horizontal="left" vertical="center" wrapText="1"/>
    </xf>
    <xf numFmtId="0" fontId="64" fillId="0" borderId="25" xfId="0" applyFont="1" applyFill="1" applyBorder="1" applyAlignment="1">
      <alignment horizontal="left" vertical="center" wrapText="1"/>
    </xf>
    <xf numFmtId="0" fontId="64" fillId="0" borderId="25" xfId="0" applyFont="1" applyFill="1" applyBorder="1" applyAlignment="1">
      <alignment horizontal="left" vertical="center"/>
    </xf>
    <xf numFmtId="0" fontId="73" fillId="0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64" fillId="0" borderId="42" xfId="0" applyFont="1" applyFill="1" applyBorder="1" applyAlignment="1">
      <alignment horizontal="left" vertical="center" wrapText="1"/>
    </xf>
    <xf numFmtId="0" fontId="73" fillId="0" borderId="43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0" fillId="0" borderId="25" xfId="0" applyBorder="1" applyAlignment="1">
      <alignment/>
    </xf>
    <xf numFmtId="0" fontId="64" fillId="25" borderId="24" xfId="0" applyFont="1" applyFill="1" applyBorder="1" applyAlignment="1">
      <alignment horizontal="left" vertical="center" wrapText="1"/>
    </xf>
    <xf numFmtId="0" fontId="64" fillId="25" borderId="25" xfId="0" applyFont="1" applyFill="1" applyBorder="1" applyAlignment="1">
      <alignment horizontal="left" vertical="center" wrapText="1"/>
    </xf>
    <xf numFmtId="0" fontId="64" fillId="25" borderId="25" xfId="0" applyFont="1" applyFill="1" applyBorder="1" applyAlignment="1">
      <alignment horizontal="left" vertical="center"/>
    </xf>
    <xf numFmtId="0" fontId="73" fillId="25" borderId="25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/>
    </xf>
    <xf numFmtId="0" fontId="2" fillId="25" borderId="25" xfId="0" applyFont="1" applyFill="1" applyBorder="1" applyAlignment="1">
      <alignment/>
    </xf>
    <xf numFmtId="0" fontId="0" fillId="25" borderId="26" xfId="0" applyFill="1" applyBorder="1" applyAlignment="1">
      <alignment/>
    </xf>
    <xf numFmtId="0" fontId="64" fillId="0" borderId="36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165" fontId="44" fillId="0" borderId="10" xfId="0" applyNumberFormat="1" applyFont="1" applyFill="1" applyBorder="1" applyAlignment="1">
      <alignment horizontal="center" vertical="top" wrapText="1"/>
    </xf>
    <xf numFmtId="165" fontId="0" fillId="0" borderId="10" xfId="0" applyNumberForma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center" vertical="center"/>
    </xf>
    <xf numFmtId="0" fontId="48" fillId="0" borderId="0" xfId="61" applyFont="1" applyAlignment="1">
      <alignment wrapText="1"/>
      <protection/>
    </xf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26" fillId="0" borderId="0" xfId="0" applyFont="1" applyAlignment="1">
      <alignment/>
    </xf>
    <xf numFmtId="0" fontId="74" fillId="0" borderId="0" xfId="61" applyFont="1" applyAlignment="1">
      <alignment vertical="top"/>
      <protection/>
    </xf>
    <xf numFmtId="0" fontId="49" fillId="0" borderId="0" xfId="61" applyFont="1">
      <alignment/>
      <protection/>
    </xf>
    <xf numFmtId="0" fontId="33" fillId="0" borderId="0" xfId="61" applyFont="1" applyAlignment="1">
      <alignment vertical="top" wrapText="1"/>
      <protection/>
    </xf>
    <xf numFmtId="0" fontId="75" fillId="0" borderId="0" xfId="61" applyFont="1" applyAlignment="1">
      <alignment/>
      <protection/>
    </xf>
    <xf numFmtId="0" fontId="76" fillId="0" borderId="0" xfId="0" applyFont="1" applyAlignment="1">
      <alignment/>
    </xf>
    <xf numFmtId="0" fontId="74" fillId="0" borderId="0" xfId="61" applyFont="1" applyAlignment="1">
      <alignment/>
      <protection/>
    </xf>
    <xf numFmtId="0" fontId="77" fillId="0" borderId="0" xfId="61" applyFont="1" applyAlignment="1">
      <alignment/>
      <protection/>
    </xf>
    <xf numFmtId="0" fontId="78" fillId="0" borderId="10" xfId="60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64" fontId="6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" fontId="64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4" fontId="64" fillId="0" borderId="11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" fontId="64" fillId="0" borderId="11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8" fillId="0" borderId="10" xfId="60" applyFont="1" applyFill="1" applyBorder="1" applyAlignment="1">
      <alignment horizontal="center" vertical="center" wrapText="1"/>
      <protection/>
    </xf>
    <xf numFmtId="1" fontId="38" fillId="0" borderId="10" xfId="0" applyNumberFormat="1" applyFont="1" applyBorder="1" applyAlignment="1">
      <alignment horizontal="center" vertical="center" wrapText="1"/>
    </xf>
    <xf numFmtId="0" fontId="38" fillId="0" borderId="10" xfId="60" applyFont="1" applyBorder="1" applyAlignment="1">
      <alignment horizontal="center" vertical="center" wrapText="1"/>
      <protection/>
    </xf>
    <xf numFmtId="0" fontId="38" fillId="0" borderId="10" xfId="0" applyNumberFormat="1" applyFont="1" applyBorder="1" applyAlignment="1">
      <alignment horizontal="center" vertical="center" wrapText="1"/>
    </xf>
    <xf numFmtId="0" fontId="50" fillId="0" borderId="10" xfId="60" applyFont="1" applyBorder="1">
      <alignment/>
      <protection/>
    </xf>
    <xf numFmtId="0" fontId="0" fillId="0" borderId="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64" fillId="25" borderId="10" xfId="0" applyFont="1" applyFill="1" applyBorder="1" applyAlignment="1">
      <alignment horizontal="center" vertical="center" wrapText="1"/>
    </xf>
    <xf numFmtId="164" fontId="64" fillId="25" borderId="10" xfId="0" applyNumberFormat="1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39" fillId="25" borderId="10" xfId="0" applyFont="1" applyFill="1" applyBorder="1" applyAlignment="1">
      <alignment horizontal="center" vertical="center" wrapText="1"/>
    </xf>
    <xf numFmtId="0" fontId="38" fillId="25" borderId="10" xfId="60" applyFont="1" applyFill="1" applyBorder="1" applyAlignment="1">
      <alignment horizontal="center" vertical="center" wrapText="1"/>
      <protection/>
    </xf>
    <xf numFmtId="1" fontId="38" fillId="25" borderId="10" xfId="0" applyNumberFormat="1" applyFont="1" applyFill="1" applyBorder="1" applyAlignment="1">
      <alignment horizontal="center" vertical="center" wrapText="1"/>
    </xf>
    <xf numFmtId="0" fontId="38" fillId="25" borderId="10" xfId="0" applyNumberFormat="1" applyFont="1" applyFill="1" applyBorder="1" applyAlignment="1">
      <alignment horizontal="center" vertical="center" wrapText="1"/>
    </xf>
    <xf numFmtId="0" fontId="0" fillId="25" borderId="10" xfId="0" applyNumberFormat="1" applyFill="1" applyBorder="1" applyAlignment="1">
      <alignment horizontal="center" vertical="center" wrapText="1"/>
    </xf>
    <xf numFmtId="1" fontId="0" fillId="25" borderId="10" xfId="0" applyNumberFormat="1" applyFill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58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81" fillId="0" borderId="10" xfId="0" applyFont="1" applyBorder="1" applyAlignment="1">
      <alignment horizontal="center"/>
    </xf>
    <xf numFmtId="0" fontId="64" fillId="0" borderId="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/>
    </xf>
    <xf numFmtId="0" fontId="64" fillId="24" borderId="10" xfId="0" applyFont="1" applyFill="1" applyBorder="1" applyAlignment="1">
      <alignment horizontal="center" vertical="center" wrapText="1"/>
    </xf>
    <xf numFmtId="0" fontId="64" fillId="24" borderId="0" xfId="0" applyFont="1" applyFill="1" applyBorder="1" applyAlignment="1">
      <alignment horizontal="center" vertical="center" wrapText="1"/>
    </xf>
    <xf numFmtId="0" fontId="64" fillId="2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21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82" fillId="0" borderId="4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/>
    </xf>
    <xf numFmtId="0" fontId="59" fillId="0" borderId="18" xfId="0" applyFont="1" applyFill="1" applyBorder="1" applyAlignment="1">
      <alignment horizontal="center"/>
    </xf>
    <xf numFmtId="0" fontId="2" fillId="0" borderId="41" xfId="0" applyFont="1" applyBorder="1" applyAlignment="1">
      <alignment horizontal="left" vertical="center"/>
    </xf>
    <xf numFmtId="0" fontId="82" fillId="0" borderId="36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60" fillId="0" borderId="0" xfId="0" applyFont="1" applyBorder="1" applyAlignment="1">
      <alignment horizontal="left" vertical="center"/>
    </xf>
    <xf numFmtId="0" fontId="62" fillId="0" borderId="28" xfId="0" applyFont="1" applyBorder="1" applyAlignment="1">
      <alignment horizontal="center" wrapText="1"/>
    </xf>
    <xf numFmtId="0" fontId="59" fillId="0" borderId="40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61" fillId="0" borderId="41" xfId="0" applyFont="1" applyFill="1" applyBorder="1" applyAlignment="1">
      <alignment horizontal="center" wrapText="1"/>
    </xf>
    <xf numFmtId="0" fontId="81" fillId="0" borderId="19" xfId="0" applyFont="1" applyBorder="1" applyAlignment="1">
      <alignment horizontal="center"/>
    </xf>
    <xf numFmtId="0" fontId="65" fillId="0" borderId="43" xfId="0" applyFont="1" applyBorder="1" applyAlignment="1">
      <alignment horizontal="center" vertical="center"/>
    </xf>
    <xf numFmtId="0" fontId="59" fillId="0" borderId="43" xfId="0" applyFont="1" applyFill="1" applyBorder="1" applyAlignment="1">
      <alignment horizontal="center"/>
    </xf>
    <xf numFmtId="0" fontId="61" fillId="0" borderId="44" xfId="0" applyFont="1" applyBorder="1" applyAlignment="1">
      <alignment horizontal="center" wrapText="1"/>
    </xf>
    <xf numFmtId="0" fontId="82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/>
    </xf>
    <xf numFmtId="0" fontId="59" fillId="0" borderId="25" xfId="0" applyFont="1" applyFill="1" applyBorder="1" applyAlignment="1">
      <alignment horizontal="center"/>
    </xf>
    <xf numFmtId="0" fontId="66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textRotation="90" wrapText="1"/>
    </xf>
    <xf numFmtId="0" fontId="4" fillId="21" borderId="12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42" fillId="21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1" fillId="0" borderId="0" xfId="0" applyFont="1" applyAlignment="1">
      <alignment/>
    </xf>
    <xf numFmtId="0" fontId="50" fillId="0" borderId="10" xfId="59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/>
    </xf>
    <xf numFmtId="0" fontId="85" fillId="0" borderId="10" xfId="0" applyFont="1" applyFill="1" applyBorder="1" applyAlignment="1">
      <alignment horizontal="center" vertical="center" wrapText="1"/>
    </xf>
    <xf numFmtId="0" fontId="50" fillId="0" borderId="10" xfId="59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0" xfId="59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3" fillId="0" borderId="10" xfId="0" applyFont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88" fillId="24" borderId="10" xfId="56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vertical="center"/>
    </xf>
    <xf numFmtId="0" fontId="41" fillId="24" borderId="10" xfId="0" applyFont="1" applyFill="1" applyBorder="1" applyAlignment="1">
      <alignment horizontal="left" vertical="center" wrapText="1"/>
    </xf>
    <xf numFmtId="0" fontId="58" fillId="25" borderId="10" xfId="0" applyFont="1" applyFill="1" applyBorder="1" applyAlignment="1">
      <alignment/>
    </xf>
    <xf numFmtId="0" fontId="53" fillId="25" borderId="10" xfId="0" applyFont="1" applyFill="1" applyBorder="1" applyAlignment="1">
      <alignment horizontal="center" vertical="center"/>
    </xf>
    <xf numFmtId="0" fontId="41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/>
    </xf>
    <xf numFmtId="0" fontId="42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9" fillId="25" borderId="10" xfId="56" applyFont="1" applyFill="1" applyBorder="1" applyAlignment="1" applyProtection="1">
      <alignment horizontal="center" vertical="center" wrapText="1"/>
      <protection/>
    </xf>
    <xf numFmtId="0" fontId="17" fillId="25" borderId="10" xfId="0" applyFont="1" applyFill="1" applyBorder="1" applyAlignment="1">
      <alignment vertical="center"/>
    </xf>
    <xf numFmtId="0" fontId="41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53" fillId="0" borderId="10" xfId="0" applyFont="1" applyBorder="1" applyAlignment="1">
      <alignment vertical="center"/>
    </xf>
    <xf numFmtId="0" fontId="17" fillId="25" borderId="10" xfId="0" applyFont="1" applyFill="1" applyBorder="1" applyAlignment="1">
      <alignment/>
    </xf>
    <xf numFmtId="0" fontId="53" fillId="25" borderId="10" xfId="0" applyFont="1" applyFill="1" applyBorder="1" applyAlignment="1">
      <alignment vertical="center"/>
    </xf>
    <xf numFmtId="0" fontId="53" fillId="0" borderId="10" xfId="0" applyFont="1" applyBorder="1" applyAlignment="1">
      <alignment/>
    </xf>
    <xf numFmtId="0" fontId="53" fillId="25" borderId="10" xfId="0" applyFont="1" applyFill="1" applyBorder="1" applyAlignment="1">
      <alignment/>
    </xf>
    <xf numFmtId="0" fontId="88" fillId="25" borderId="10" xfId="56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>
      <alignment/>
    </xf>
    <xf numFmtId="0" fontId="41" fillId="0" borderId="0" xfId="0" applyFont="1" applyAlignment="1">
      <alignment horizontal="left" vertical="center" indent="3"/>
    </xf>
    <xf numFmtId="0" fontId="41" fillId="0" borderId="0" xfId="0" applyFont="1" applyAlignment="1">
      <alignment/>
    </xf>
    <xf numFmtId="0" fontId="58" fillId="0" borderId="0" xfId="0" applyFont="1" applyAlignment="1">
      <alignment/>
    </xf>
    <xf numFmtId="0" fontId="53" fillId="0" borderId="0" xfId="0" applyFont="1" applyAlignment="1">
      <alignment/>
    </xf>
    <xf numFmtId="0" fontId="58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87" fillId="0" borderId="0" xfId="0" applyFont="1" applyAlignment="1">
      <alignment/>
    </xf>
    <xf numFmtId="0" fontId="0" fillId="0" borderId="14" xfId="0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50" fillId="25" borderId="10" xfId="0" applyFont="1" applyFill="1" applyBorder="1" applyAlignment="1">
      <alignment horizontal="center" vertical="center"/>
    </xf>
    <xf numFmtId="0" fontId="50" fillId="25" borderId="10" xfId="0" applyFont="1" applyFill="1" applyBorder="1" applyAlignment="1">
      <alignment horizontal="center" vertical="center" wrapText="1"/>
    </xf>
    <xf numFmtId="0" fontId="86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58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0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/>
    </xf>
    <xf numFmtId="0" fontId="8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41" fillId="25" borderId="18" xfId="0" applyFont="1" applyFill="1" applyBorder="1" applyAlignment="1">
      <alignment horizontal="center" vertical="center" wrapText="1"/>
    </xf>
    <xf numFmtId="0" fontId="41" fillId="25" borderId="18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42" fillId="25" borderId="18" xfId="0" applyFont="1" applyFill="1" applyBorder="1" applyAlignment="1">
      <alignment horizontal="center" vertical="center" wrapText="1"/>
    </xf>
    <xf numFmtId="0" fontId="42" fillId="25" borderId="18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53" fillId="25" borderId="10" xfId="0" applyFont="1" applyFill="1" applyBorder="1" applyAlignment="1">
      <alignment horizontal="center" vertical="center" wrapText="1"/>
    </xf>
    <xf numFmtId="0" fontId="6" fillId="25" borderId="54" xfId="0" applyFont="1" applyFill="1" applyBorder="1" applyAlignment="1">
      <alignment horizontal="center" vertical="center" wrapText="1"/>
    </xf>
    <xf numFmtId="0" fontId="41" fillId="25" borderId="54" xfId="0" applyFont="1" applyFill="1" applyBorder="1" applyAlignment="1">
      <alignment horizontal="center" vertical="center" wrapText="1"/>
    </xf>
    <xf numFmtId="0" fontId="42" fillId="25" borderId="5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55" xfId="0" applyFont="1" applyFill="1" applyBorder="1" applyAlignment="1">
      <alignment horizontal="center" vertical="center" wrapText="1"/>
    </xf>
    <xf numFmtId="0" fontId="3" fillId="24" borderId="56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0" xfId="59" applyFont="1" applyFill="1" applyBorder="1" applyAlignment="1">
      <alignment horizontal="center" vertical="center"/>
      <protection/>
    </xf>
    <xf numFmtId="0" fontId="3" fillId="24" borderId="11" xfId="59" applyFont="1" applyFill="1" applyBorder="1" applyAlignment="1">
      <alignment horizontal="center" vertical="center" wrapText="1"/>
      <protection/>
    </xf>
    <xf numFmtId="0" fontId="3" fillId="24" borderId="12" xfId="59" applyFont="1" applyFill="1" applyBorder="1" applyAlignment="1">
      <alignment horizontal="left" vertical="center" wrapText="1"/>
      <protection/>
    </xf>
    <xf numFmtId="0" fontId="3" fillId="24" borderId="10" xfId="0" applyFont="1" applyFill="1" applyBorder="1" applyAlignment="1">
      <alignment horizontal="center" vertical="center"/>
    </xf>
    <xf numFmtId="14" fontId="3" fillId="24" borderId="10" xfId="0" applyNumberFormat="1" applyFont="1" applyFill="1" applyBorder="1" applyAlignment="1">
      <alignment horizontal="center" vertical="center"/>
    </xf>
    <xf numFmtId="0" fontId="5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 wrapText="1"/>
    </xf>
    <xf numFmtId="0" fontId="58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0" fontId="58" fillId="24" borderId="10" xfId="0" applyFont="1" applyFill="1" applyBorder="1" applyAlignment="1">
      <alignment/>
    </xf>
    <xf numFmtId="0" fontId="3" fillId="24" borderId="10" xfId="59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3" fillId="24" borderId="57" xfId="0" applyFont="1" applyFill="1" applyBorder="1" applyAlignment="1">
      <alignment horizontal="center" vertical="center" wrapText="1"/>
    </xf>
    <xf numFmtId="0" fontId="3" fillId="24" borderId="58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1" xfId="60" applyFont="1" applyFill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 vertical="center"/>
    </xf>
    <xf numFmtId="0" fontId="3" fillId="24" borderId="10" xfId="60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8" fillId="24" borderId="10" xfId="0" applyFont="1" applyFill="1" applyBorder="1" applyAlignment="1">
      <alignment horizontal="center" vertical="center"/>
    </xf>
    <xf numFmtId="0" fontId="41" fillId="24" borderId="11" xfId="0" applyFont="1" applyFill="1" applyBorder="1" applyAlignment="1">
      <alignment horizontal="center" vertical="center" wrapText="1"/>
    </xf>
    <xf numFmtId="0" fontId="41" fillId="24" borderId="12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1" fillId="24" borderId="55" xfId="0" applyFont="1" applyFill="1" applyBorder="1" applyAlignment="1">
      <alignment horizontal="center" vertical="center" wrapText="1"/>
    </xf>
    <xf numFmtId="0" fontId="41" fillId="24" borderId="57" xfId="0" applyFont="1" applyFill="1" applyBorder="1" applyAlignment="1">
      <alignment horizontal="center" vertical="center" wrapText="1"/>
    </xf>
    <xf numFmtId="0" fontId="41" fillId="24" borderId="56" xfId="0" applyFont="1" applyFill="1" applyBorder="1" applyAlignment="1">
      <alignment horizontal="left" vertical="center" wrapText="1"/>
    </xf>
    <xf numFmtId="0" fontId="41" fillId="24" borderId="11" xfId="59" applyFont="1" applyFill="1" applyBorder="1" applyAlignment="1">
      <alignment horizontal="center" vertical="center" wrapText="1"/>
      <protection/>
    </xf>
    <xf numFmtId="0" fontId="41" fillId="24" borderId="10" xfId="59" applyFont="1" applyFill="1" applyBorder="1" applyAlignment="1">
      <alignment horizontal="center" vertical="center" wrapText="1"/>
      <protection/>
    </xf>
    <xf numFmtId="0" fontId="41" fillId="24" borderId="12" xfId="59" applyFont="1" applyFill="1" applyBorder="1" applyAlignment="1">
      <alignment horizontal="left" vertical="center" wrapText="1"/>
      <protection/>
    </xf>
    <xf numFmtId="0" fontId="41" fillId="24" borderId="55" xfId="59" applyFont="1" applyFill="1" applyBorder="1" applyAlignment="1">
      <alignment horizontal="center" vertical="center" wrapText="1"/>
      <protection/>
    </xf>
    <xf numFmtId="0" fontId="41" fillId="24" borderId="57" xfId="59" applyFont="1" applyFill="1" applyBorder="1" applyAlignment="1">
      <alignment horizontal="center" vertical="center" wrapText="1"/>
      <protection/>
    </xf>
    <xf numFmtId="0" fontId="41" fillId="24" borderId="56" xfId="59" applyFont="1" applyFill="1" applyBorder="1" applyAlignment="1">
      <alignment horizontal="left" vertical="center" wrapText="1"/>
      <protection/>
    </xf>
    <xf numFmtId="0" fontId="41" fillId="24" borderId="22" xfId="0" applyFont="1" applyFill="1" applyBorder="1" applyAlignment="1">
      <alignment horizontal="center" vertical="center" wrapText="1"/>
    </xf>
    <xf numFmtId="0" fontId="41" fillId="24" borderId="14" xfId="0" applyFont="1" applyFill="1" applyBorder="1" applyAlignment="1">
      <alignment horizontal="center" vertical="center" wrapText="1"/>
    </xf>
    <xf numFmtId="0" fontId="41" fillId="24" borderId="20" xfId="0" applyFont="1" applyFill="1" applyBorder="1" applyAlignment="1">
      <alignment horizontal="left" vertical="center" wrapText="1"/>
    </xf>
    <xf numFmtId="0" fontId="90" fillId="0" borderId="10" xfId="0" applyFont="1" applyBorder="1" applyAlignment="1">
      <alignment horizontal="center" vertical="center" textRotation="90" wrapText="1"/>
    </xf>
    <xf numFmtId="0" fontId="41" fillId="24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24" borderId="10" xfId="59" applyFont="1" applyFill="1" applyBorder="1" applyAlignment="1">
      <alignment horizontal="center" vertical="center"/>
      <protection/>
    </xf>
    <xf numFmtId="0" fontId="41" fillId="24" borderId="10" xfId="59" applyFont="1" applyFill="1" applyBorder="1" applyAlignment="1">
      <alignment horizontal="left" vertical="center" wrapText="1"/>
      <protection/>
    </xf>
    <xf numFmtId="0" fontId="41" fillId="24" borderId="10" xfId="0" applyFont="1" applyFill="1" applyBorder="1" applyAlignment="1">
      <alignment horizontal="center"/>
    </xf>
    <xf numFmtId="0" fontId="53" fillId="25" borderId="10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/>
    </xf>
    <xf numFmtId="0" fontId="3" fillId="25" borderId="57" xfId="0" applyFont="1" applyFill="1" applyBorder="1" applyAlignment="1">
      <alignment horizontal="center" vertical="center" wrapText="1"/>
    </xf>
    <xf numFmtId="0" fontId="3" fillId="25" borderId="55" xfId="0" applyFont="1" applyFill="1" applyBorder="1" applyAlignment="1">
      <alignment horizontal="center" vertical="center" wrapText="1"/>
    </xf>
    <xf numFmtId="0" fontId="3" fillId="25" borderId="56" xfId="0" applyFont="1" applyFill="1" applyBorder="1" applyAlignment="1">
      <alignment horizontal="left" vertical="center" wrapText="1"/>
    </xf>
    <xf numFmtId="0" fontId="58" fillId="25" borderId="10" xfId="0" applyFont="1" applyFill="1" applyBorder="1" applyAlignment="1">
      <alignment horizontal="center" vertical="center"/>
    </xf>
    <xf numFmtId="0" fontId="3" fillId="25" borderId="57" xfId="0" applyFont="1" applyFill="1" applyBorder="1" applyAlignment="1">
      <alignment horizontal="center" vertical="center" wrapText="1" shrinkToFit="1"/>
    </xf>
    <xf numFmtId="0" fontId="3" fillId="25" borderId="55" xfId="0" applyFont="1" applyFill="1" applyBorder="1" applyAlignment="1" applyProtection="1">
      <alignment horizontal="center" vertical="center" wrapText="1"/>
      <protection locked="0"/>
    </xf>
    <xf numFmtId="0" fontId="8" fillId="25" borderId="10" xfId="0" applyFont="1" applyFill="1" applyBorder="1" applyAlignment="1">
      <alignment horizontal="center" vertical="center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left" vertical="center" wrapText="1"/>
    </xf>
    <xf numFmtId="0" fontId="41" fillId="25" borderId="10" xfId="0" applyFont="1" applyFill="1" applyBorder="1" applyAlignment="1">
      <alignment horizontal="center" vertical="center"/>
    </xf>
    <xf numFmtId="0" fontId="41" fillId="25" borderId="55" xfId="0" applyFont="1" applyFill="1" applyBorder="1" applyAlignment="1">
      <alignment horizontal="center" vertical="center" wrapText="1"/>
    </xf>
    <xf numFmtId="0" fontId="41" fillId="25" borderId="57" xfId="0" applyFont="1" applyFill="1" applyBorder="1" applyAlignment="1">
      <alignment horizontal="center" vertical="center" wrapText="1"/>
    </xf>
    <xf numFmtId="0" fontId="41" fillId="25" borderId="56" xfId="0" applyFont="1" applyFill="1" applyBorder="1" applyAlignment="1">
      <alignment horizontal="left" vertical="center" wrapText="1"/>
    </xf>
    <xf numFmtId="0" fontId="41" fillId="25" borderId="10" xfId="0" applyFont="1" applyFill="1" applyBorder="1" applyAlignment="1">
      <alignment horizontal="center"/>
    </xf>
    <xf numFmtId="0" fontId="90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 shrinkToFit="1"/>
    </xf>
    <xf numFmtId="0" fontId="3" fillId="25" borderId="11" xfId="0" applyFont="1" applyFill="1" applyBorder="1" applyAlignment="1" applyProtection="1">
      <alignment horizontal="center" vertical="center" wrapText="1"/>
      <protection locked="0"/>
    </xf>
    <xf numFmtId="0" fontId="90" fillId="25" borderId="12" xfId="0" applyFont="1" applyFill="1" applyBorder="1" applyAlignment="1">
      <alignment horizontal="center" vertical="center" wrapText="1"/>
    </xf>
    <xf numFmtId="0" fontId="3" fillId="25" borderId="58" xfId="0" applyFont="1" applyFill="1" applyBorder="1" applyAlignment="1">
      <alignment horizontal="center" vertical="center" wrapText="1"/>
    </xf>
    <xf numFmtId="0" fontId="58" fillId="25" borderId="10" xfId="0" applyFont="1" applyFill="1" applyBorder="1" applyAlignment="1">
      <alignment horizontal="center"/>
    </xf>
    <xf numFmtId="0" fontId="3" fillId="25" borderId="57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1" fillId="25" borderId="10" xfId="59" applyFont="1" applyFill="1" applyBorder="1" applyAlignment="1">
      <alignment horizontal="center" vertical="center"/>
      <protection/>
    </xf>
    <xf numFmtId="0" fontId="41" fillId="25" borderId="10" xfId="59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4" fillId="0" borderId="23" xfId="0" applyFont="1" applyBorder="1" applyAlignment="1">
      <alignment horizontal="center"/>
    </xf>
    <xf numFmtId="0" fontId="57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8" fillId="0" borderId="0" xfId="61" applyFont="1" applyAlignment="1">
      <alignment horizontal="center" wrapText="1"/>
      <protection/>
    </xf>
    <xf numFmtId="0" fontId="41" fillId="0" borderId="12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58" fillId="0" borderId="12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58" fillId="0" borderId="12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79" fillId="0" borderId="0" xfId="61" applyFont="1" applyAlignment="1">
      <alignment horizontal="center" wrapText="1"/>
      <protection/>
    </xf>
    <xf numFmtId="1" fontId="64" fillId="0" borderId="12" xfId="0" applyNumberFormat="1" applyFont="1" applyFill="1" applyBorder="1" applyAlignment="1">
      <alignment horizontal="center" vertical="center" wrapText="1"/>
    </xf>
    <xf numFmtId="1" fontId="64" fillId="0" borderId="19" xfId="0" applyNumberFormat="1" applyFont="1" applyFill="1" applyBorder="1" applyAlignment="1">
      <alignment horizontal="center" vertical="center" wrapText="1"/>
    </xf>
    <xf numFmtId="1" fontId="64" fillId="0" borderId="11" xfId="0" applyNumberFormat="1" applyFont="1" applyFill="1" applyBorder="1" applyAlignment="1">
      <alignment horizontal="center" vertical="center" wrapText="1"/>
    </xf>
    <xf numFmtId="164" fontId="64" fillId="0" borderId="12" xfId="0" applyNumberFormat="1" applyFont="1" applyFill="1" applyBorder="1" applyAlignment="1">
      <alignment horizontal="center" vertical="center" wrapText="1"/>
    </xf>
    <xf numFmtId="164" fontId="64" fillId="0" borderId="19" xfId="0" applyNumberFormat="1" applyFont="1" applyFill="1" applyBorder="1" applyAlignment="1">
      <alignment horizontal="center" vertical="center" wrapText="1"/>
    </xf>
    <xf numFmtId="164" fontId="64" fillId="0" borderId="11" xfId="0" applyNumberFormat="1" applyFont="1" applyFill="1" applyBorder="1" applyAlignment="1">
      <alignment horizontal="center" vertical="center" wrapText="1"/>
    </xf>
    <xf numFmtId="0" fontId="39" fillId="0" borderId="14" xfId="60" applyFont="1" applyBorder="1" applyAlignment="1">
      <alignment horizontal="center" vertical="center" wrapText="1"/>
      <protection/>
    </xf>
    <xf numFmtId="0" fontId="39" fillId="0" borderId="31" xfId="60" applyFont="1" applyBorder="1" applyAlignment="1">
      <alignment horizontal="center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0" fontId="28" fillId="0" borderId="31" xfId="60" applyFont="1" applyBorder="1" applyAlignment="1">
      <alignment horizontal="center" vertical="center" wrapText="1"/>
      <protection/>
    </xf>
    <xf numFmtId="0" fontId="40" fillId="0" borderId="31" xfId="60" applyFont="1" applyBorder="1" applyAlignment="1">
      <alignment horizontal="center" vertical="center" wrapText="1"/>
      <protection/>
    </xf>
    <xf numFmtId="0" fontId="19" fillId="0" borderId="10" xfId="60" applyFont="1" applyBorder="1" applyAlignment="1">
      <alignment horizontal="center" vertical="center" wrapText="1"/>
      <protection/>
    </xf>
    <xf numFmtId="0" fontId="52" fillId="0" borderId="10" xfId="60" applyFont="1" applyBorder="1" applyAlignment="1">
      <alignment horizontal="center" vertical="center" wrapText="1"/>
      <protection/>
    </xf>
    <xf numFmtId="1" fontId="38" fillId="0" borderId="12" xfId="0" applyNumberFormat="1" applyFont="1" applyBorder="1" applyAlignment="1">
      <alignment horizontal="center" vertical="center" wrapText="1"/>
    </xf>
    <xf numFmtId="1" fontId="38" fillId="0" borderId="19" xfId="0" applyNumberFormat="1" applyFont="1" applyBorder="1" applyAlignment="1">
      <alignment horizontal="center" vertical="center" wrapText="1"/>
    </xf>
    <xf numFmtId="1" fontId="38" fillId="0" borderId="11" xfId="0" applyNumberFormat="1" applyFont="1" applyBorder="1" applyAlignment="1">
      <alignment horizontal="center" vertical="center" wrapText="1"/>
    </xf>
    <xf numFmtId="0" fontId="40" fillId="0" borderId="0" xfId="60" applyFont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38" fillId="0" borderId="12" xfId="0" applyNumberFormat="1" applyFont="1" applyBorder="1" applyAlignment="1">
      <alignment horizontal="center" vertical="center" wrapText="1"/>
    </xf>
    <xf numFmtId="0" fontId="38" fillId="0" borderId="19" xfId="0" applyNumberFormat="1" applyFont="1" applyBorder="1" applyAlignment="1">
      <alignment horizontal="center" vertical="center" wrapText="1"/>
    </xf>
    <xf numFmtId="0" fontId="3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60" fillId="0" borderId="60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 horizontal="center"/>
    </xf>
    <xf numFmtId="0" fontId="65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49" fillId="0" borderId="12" xfId="59" applyFont="1" applyBorder="1" applyAlignment="1">
      <alignment horizontal="center" vertical="center" wrapText="1"/>
      <protection/>
    </xf>
    <xf numFmtId="0" fontId="49" fillId="0" borderId="19" xfId="59" applyFont="1" applyBorder="1" applyAlignment="1">
      <alignment horizontal="center" vertical="center" wrapText="1"/>
      <protection/>
    </xf>
    <xf numFmtId="0" fontId="49" fillId="0" borderId="11" xfId="59" applyFont="1" applyBorder="1" applyAlignment="1">
      <alignment horizontal="center" vertical="center" wrapText="1"/>
      <protection/>
    </xf>
    <xf numFmtId="0" fontId="11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59" applyFont="1" applyBorder="1" applyAlignment="1">
      <alignment horizontal="center" vertical="center" wrapText="1"/>
      <protection/>
    </xf>
    <xf numFmtId="0" fontId="49" fillId="0" borderId="21" xfId="59" applyFont="1" applyBorder="1" applyAlignment="1">
      <alignment horizontal="center" vertical="center" wrapText="1"/>
      <protection/>
    </xf>
    <xf numFmtId="0" fontId="49" fillId="0" borderId="22" xfId="59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40" fillId="0" borderId="23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25" fillId="0" borderId="0" xfId="61" applyFont="1" applyAlignment="1">
      <alignment horizontal="center" wrapText="1"/>
      <protection/>
    </xf>
    <xf numFmtId="0" fontId="33" fillId="0" borderId="0" xfId="61" applyFont="1" applyAlignment="1">
      <alignment horizontal="left" vertical="top" wrapText="1"/>
      <protection/>
    </xf>
    <xf numFmtId="0" fontId="39" fillId="0" borderId="12" xfId="63" applyFont="1" applyFill="1" applyBorder="1" applyAlignment="1">
      <alignment horizontal="center" vertical="center" wrapText="1"/>
      <protection/>
    </xf>
    <xf numFmtId="0" fontId="39" fillId="0" borderId="19" xfId="63" applyFont="1" applyFill="1" applyBorder="1" applyAlignment="1">
      <alignment horizontal="center" vertical="center" wrapText="1"/>
      <protection/>
    </xf>
    <xf numFmtId="0" fontId="39" fillId="0" borderId="11" xfId="63" applyFont="1" applyFill="1" applyBorder="1" applyAlignment="1">
      <alignment horizontal="center" vertical="center" wrapText="1"/>
      <protection/>
    </xf>
    <xf numFmtId="0" fontId="28" fillId="0" borderId="0" xfId="60" applyFont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43" fillId="0" borderId="10" xfId="63" applyFont="1" applyFill="1" applyBorder="1" applyAlignment="1">
      <alignment horizontal="center" vertical="center" wrapText="1"/>
      <protection/>
    </xf>
    <xf numFmtId="0" fontId="26" fillId="0" borderId="10" xfId="63" applyFont="1" applyFill="1" applyBorder="1" applyAlignment="1">
      <alignment horizontal="center" vertical="center" wrapText="1"/>
      <protection/>
    </xf>
    <xf numFmtId="0" fontId="43" fillId="0" borderId="12" xfId="63" applyFont="1" applyFill="1" applyBorder="1" applyAlignment="1">
      <alignment horizontal="center" vertical="center" wrapText="1"/>
      <protection/>
    </xf>
    <xf numFmtId="0" fontId="43" fillId="0" borderId="19" xfId="63" applyFont="1" applyFill="1" applyBorder="1" applyAlignment="1">
      <alignment horizontal="center" vertical="center" wrapText="1"/>
      <protection/>
    </xf>
    <xf numFmtId="0" fontId="43" fillId="0" borderId="11" xfId="63" applyFont="1" applyFill="1" applyBorder="1" applyAlignment="1">
      <alignment horizontal="center" vertical="center" wrapText="1"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9" xfId="60" applyFont="1" applyBorder="1" applyAlignment="1">
      <alignment horizontal="center" vertical="center" wrapText="1"/>
      <protection/>
    </xf>
    <xf numFmtId="0" fontId="39" fillId="0" borderId="11" xfId="60" applyFont="1" applyBorder="1" applyAlignment="1">
      <alignment horizontal="center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Обычный_Лист1" xfId="60"/>
    <cellStyle name="Обычный_Лист1_1" xfId="61"/>
    <cellStyle name="Percent" xfId="62"/>
    <cellStyle name="Стиль 1" xfId="63"/>
    <cellStyle name="Comma" xfId="64"/>
    <cellStyle name="Comma [0]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43">
      <selection activeCell="E113" sqref="E113"/>
    </sheetView>
  </sheetViews>
  <sheetFormatPr defaultColWidth="9.140625" defaultRowHeight="15"/>
  <cols>
    <col min="1" max="1" width="4.140625" style="0" customWidth="1"/>
    <col min="3" max="3" width="11.28125" style="0" customWidth="1"/>
    <col min="4" max="4" width="10.140625" style="0" customWidth="1"/>
    <col min="5" max="5" width="18.140625" style="0" customWidth="1"/>
    <col min="6" max="6" width="17.00390625" style="0" customWidth="1"/>
    <col min="12" max="12" width="9.7109375" style="0" customWidth="1"/>
    <col min="13" max="13" width="11.140625" style="0" customWidth="1"/>
  </cols>
  <sheetData>
    <row r="1" spans="1:15" ht="24.75" customHeight="1">
      <c r="A1" s="1048" t="s">
        <v>711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"/>
      <c r="N1" s="1"/>
      <c r="O1" s="1"/>
    </row>
    <row r="2" spans="1:15" ht="39" customHeight="1">
      <c r="A2" s="1049" t="s">
        <v>712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905"/>
      <c r="N2" s="905"/>
      <c r="O2" s="905"/>
    </row>
    <row r="4" spans="1:15" ht="15">
      <c r="A4" s="1048"/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1048"/>
      <c r="O4" s="1048"/>
    </row>
    <row r="5" spans="1:15" ht="15">
      <c r="A5" s="901"/>
      <c r="B5" s="902" t="s">
        <v>888</v>
      </c>
      <c r="C5" s="901"/>
      <c r="D5" s="901"/>
      <c r="E5" s="901"/>
      <c r="F5" s="901"/>
      <c r="G5" s="901"/>
      <c r="H5" s="869"/>
      <c r="I5" s="869"/>
      <c r="J5" s="869"/>
      <c r="K5" s="869"/>
      <c r="L5" s="869"/>
      <c r="M5" s="869"/>
      <c r="N5" s="869"/>
      <c r="O5" s="869"/>
    </row>
    <row r="6" spans="1:15" ht="15">
      <c r="A6" s="547" t="s">
        <v>713</v>
      </c>
      <c r="B6" s="1016"/>
      <c r="C6" s="1016"/>
      <c r="D6" s="1016"/>
      <c r="E6" s="1016"/>
      <c r="G6" s="901"/>
      <c r="H6" s="869"/>
      <c r="I6" s="869"/>
      <c r="J6" s="869"/>
      <c r="K6" s="869"/>
      <c r="L6" s="869"/>
      <c r="M6" s="869"/>
      <c r="N6" s="869"/>
      <c r="O6" s="869"/>
    </row>
    <row r="7" spans="1:15" ht="15">
      <c r="A7" s="547" t="s">
        <v>714</v>
      </c>
      <c r="B7" s="900"/>
      <c r="C7" s="1017"/>
      <c r="D7" s="900"/>
      <c r="E7" s="900"/>
      <c r="G7" s="901"/>
      <c r="H7" s="869"/>
      <c r="I7" s="869"/>
      <c r="J7" s="869"/>
      <c r="K7" s="869"/>
      <c r="L7" s="869"/>
      <c r="M7" s="869"/>
      <c r="N7" s="869"/>
      <c r="O7" s="869"/>
    </row>
    <row r="8" spans="1:15" ht="15">
      <c r="A8" s="547" t="s">
        <v>715</v>
      </c>
      <c r="B8" s="900"/>
      <c r="C8" s="1017"/>
      <c r="D8" s="900"/>
      <c r="E8" s="900"/>
      <c r="G8" s="901"/>
      <c r="H8" s="869"/>
      <c r="I8" s="869"/>
      <c r="J8" s="869"/>
      <c r="K8" s="869"/>
      <c r="L8" s="869"/>
      <c r="M8" s="869"/>
      <c r="N8" s="869"/>
      <c r="O8" s="869"/>
    </row>
    <row r="9" spans="1:15" ht="15">
      <c r="A9" s="1018" t="s">
        <v>716</v>
      </c>
      <c r="B9" s="900"/>
      <c r="C9" s="900"/>
      <c r="D9" s="900"/>
      <c r="E9" s="900"/>
      <c r="G9" s="901"/>
      <c r="H9" s="869"/>
      <c r="I9" s="869"/>
      <c r="J9" s="869"/>
      <c r="K9" s="869"/>
      <c r="L9" s="869"/>
      <c r="M9" s="869"/>
      <c r="N9" s="869"/>
      <c r="O9" s="869"/>
    </row>
    <row r="10" spans="1:15" ht="15">
      <c r="A10" s="1018" t="s">
        <v>717</v>
      </c>
      <c r="B10" s="1017"/>
      <c r="C10" s="1017"/>
      <c r="D10" s="900"/>
      <c r="E10" s="900"/>
      <c r="G10" s="901"/>
      <c r="H10" s="869"/>
      <c r="I10" s="869"/>
      <c r="J10" s="869"/>
      <c r="K10" s="869"/>
      <c r="L10" s="869"/>
      <c r="M10" s="869"/>
      <c r="N10" s="869"/>
      <c r="O10" s="869"/>
    </row>
    <row r="11" spans="1:15" ht="15">
      <c r="A11" s="1018" t="s">
        <v>718</v>
      </c>
      <c r="B11" s="1017"/>
      <c r="C11" s="1017"/>
      <c r="D11" s="900"/>
      <c r="E11" s="900"/>
      <c r="G11" s="901"/>
      <c r="H11" s="869"/>
      <c r="I11" s="869"/>
      <c r="J11" s="869"/>
      <c r="K11" s="869"/>
      <c r="L11" s="869"/>
      <c r="M11" s="869"/>
      <c r="N11" s="869"/>
      <c r="O11" s="869"/>
    </row>
    <row r="12" spans="1:15" ht="15">
      <c r="A12" s="899"/>
      <c r="B12" s="900"/>
      <c r="C12" s="901"/>
      <c r="D12" s="901"/>
      <c r="E12" s="901"/>
      <c r="F12" s="901"/>
      <c r="G12" s="901"/>
      <c r="H12" s="869"/>
      <c r="I12" s="869"/>
      <c r="J12" s="869"/>
      <c r="K12" s="869"/>
      <c r="L12" s="869"/>
      <c r="M12" s="869"/>
      <c r="N12" s="869"/>
      <c r="O12" s="869"/>
    </row>
    <row r="13" spans="1:15" ht="15">
      <c r="A13" s="1050" t="s">
        <v>889</v>
      </c>
      <c r="B13" s="1050"/>
      <c r="C13" s="1050"/>
      <c r="D13" s="1050"/>
      <c r="E13" s="19"/>
      <c r="F13" s="19"/>
      <c r="G13" s="19"/>
      <c r="H13" s="19"/>
      <c r="I13" s="19"/>
      <c r="J13" s="19"/>
      <c r="K13" s="20"/>
      <c r="L13" s="20"/>
      <c r="M13" s="20"/>
      <c r="N13" s="20"/>
      <c r="O13" s="21"/>
    </row>
    <row r="15" spans="1:12" ht="54">
      <c r="A15" s="549" t="s">
        <v>781</v>
      </c>
      <c r="B15" s="549" t="s">
        <v>911</v>
      </c>
      <c r="C15" s="22" t="s">
        <v>721</v>
      </c>
      <c r="D15" s="22" t="s">
        <v>722</v>
      </c>
      <c r="E15" s="22" t="s">
        <v>846</v>
      </c>
      <c r="F15" s="935" t="s">
        <v>724</v>
      </c>
      <c r="G15" s="22" t="s">
        <v>433</v>
      </c>
      <c r="H15" s="22" t="s">
        <v>434</v>
      </c>
      <c r="I15" s="22" t="s">
        <v>435</v>
      </c>
      <c r="J15" s="22" t="s">
        <v>436</v>
      </c>
      <c r="K15" s="22" t="s">
        <v>916</v>
      </c>
      <c r="L15" s="22" t="s">
        <v>660</v>
      </c>
    </row>
    <row r="16" spans="1:12" ht="15.75">
      <c r="A16" s="1055" t="s">
        <v>697</v>
      </c>
      <c r="B16" s="1056"/>
      <c r="C16" s="22"/>
      <c r="D16" s="22"/>
      <c r="E16" s="563"/>
      <c r="F16" s="935"/>
      <c r="G16" s="22">
        <v>10</v>
      </c>
      <c r="H16" s="22">
        <v>10</v>
      </c>
      <c r="I16" s="22">
        <v>10</v>
      </c>
      <c r="J16" s="22">
        <v>10</v>
      </c>
      <c r="K16" s="22">
        <f aca="true" t="shared" si="0" ref="K16:K26">SUM(G16:J16)</f>
        <v>40</v>
      </c>
      <c r="L16" s="22"/>
    </row>
    <row r="17" spans="1:12" ht="21.75" customHeight="1">
      <c r="A17" s="916">
        <v>1</v>
      </c>
      <c r="B17" s="879">
        <v>707</v>
      </c>
      <c r="C17" s="881" t="s">
        <v>44</v>
      </c>
      <c r="D17" s="881" t="s">
        <v>1057</v>
      </c>
      <c r="E17" s="992" t="s">
        <v>807</v>
      </c>
      <c r="F17" s="993" t="s">
        <v>661</v>
      </c>
      <c r="G17" s="1014">
        <v>0</v>
      </c>
      <c r="H17" s="1014">
        <v>4</v>
      </c>
      <c r="I17" s="1014">
        <v>2</v>
      </c>
      <c r="J17" s="1014">
        <v>5</v>
      </c>
      <c r="K17" s="886">
        <f t="shared" si="0"/>
        <v>11</v>
      </c>
      <c r="L17" s="878" t="s">
        <v>662</v>
      </c>
    </row>
    <row r="18" spans="1:12" ht="15">
      <c r="A18" s="916">
        <v>2</v>
      </c>
      <c r="B18" s="879">
        <v>701</v>
      </c>
      <c r="C18" s="1015" t="s">
        <v>536</v>
      </c>
      <c r="D18" s="1015" t="s">
        <v>745</v>
      </c>
      <c r="E18" s="996" t="s">
        <v>826</v>
      </c>
      <c r="F18" s="997" t="s">
        <v>537</v>
      </c>
      <c r="G18" s="1014">
        <v>0</v>
      </c>
      <c r="H18" s="1014">
        <v>8</v>
      </c>
      <c r="I18" s="1014">
        <v>0</v>
      </c>
      <c r="J18" s="1014">
        <v>1</v>
      </c>
      <c r="K18" s="886">
        <f t="shared" si="0"/>
        <v>9</v>
      </c>
      <c r="L18" s="878" t="s">
        <v>1400</v>
      </c>
    </row>
    <row r="19" spans="1:12" ht="15">
      <c r="A19" s="916">
        <v>3</v>
      </c>
      <c r="B19" s="879">
        <v>706</v>
      </c>
      <c r="C19" s="1015" t="s">
        <v>1938</v>
      </c>
      <c r="D19" s="1015" t="s">
        <v>730</v>
      </c>
      <c r="E19" s="996" t="s">
        <v>1076</v>
      </c>
      <c r="F19" s="997" t="s">
        <v>663</v>
      </c>
      <c r="G19" s="1014">
        <v>0</v>
      </c>
      <c r="H19" s="1014">
        <v>5</v>
      </c>
      <c r="I19" s="1014">
        <v>0</v>
      </c>
      <c r="J19" s="1014">
        <v>0</v>
      </c>
      <c r="K19" s="886">
        <f t="shared" si="0"/>
        <v>5</v>
      </c>
      <c r="L19" s="878" t="s">
        <v>1400</v>
      </c>
    </row>
    <row r="20" spans="1:12" ht="27.75" customHeight="1">
      <c r="A20" s="916">
        <v>4</v>
      </c>
      <c r="B20" s="879">
        <v>713</v>
      </c>
      <c r="C20" s="1015" t="s">
        <v>25</v>
      </c>
      <c r="D20" s="1015" t="s">
        <v>748</v>
      </c>
      <c r="E20" s="996" t="s">
        <v>965</v>
      </c>
      <c r="F20" s="997" t="s">
        <v>664</v>
      </c>
      <c r="G20" s="1014">
        <v>0</v>
      </c>
      <c r="H20" s="1014">
        <v>0</v>
      </c>
      <c r="I20" s="1014">
        <v>0</v>
      </c>
      <c r="J20" s="1014">
        <v>4</v>
      </c>
      <c r="K20" s="886">
        <f t="shared" si="0"/>
        <v>4</v>
      </c>
      <c r="L20" s="878" t="s">
        <v>1400</v>
      </c>
    </row>
    <row r="21" spans="1:12" ht="21" customHeight="1">
      <c r="A21" s="561">
        <v>5</v>
      </c>
      <c r="B21" s="936">
        <v>712</v>
      </c>
      <c r="C21" s="941" t="s">
        <v>665</v>
      </c>
      <c r="D21" s="941" t="s">
        <v>666</v>
      </c>
      <c r="E21" s="942" t="s">
        <v>736</v>
      </c>
      <c r="F21" s="938" t="s">
        <v>667</v>
      </c>
      <c r="G21" s="570">
        <v>0</v>
      </c>
      <c r="H21" s="570">
        <v>0</v>
      </c>
      <c r="I21" s="570">
        <v>0</v>
      </c>
      <c r="J21" s="570">
        <v>1</v>
      </c>
      <c r="K21" s="22">
        <f t="shared" si="0"/>
        <v>1</v>
      </c>
      <c r="L21" s="577"/>
    </row>
    <row r="22" spans="1:12" ht="15">
      <c r="A22" s="561">
        <v>12</v>
      </c>
      <c r="B22" s="936">
        <v>702</v>
      </c>
      <c r="C22" s="943" t="s">
        <v>1415</v>
      </c>
      <c r="D22" s="943" t="s">
        <v>1285</v>
      </c>
      <c r="E22" s="944" t="s">
        <v>770</v>
      </c>
      <c r="F22" s="945" t="s">
        <v>668</v>
      </c>
      <c r="G22" s="570">
        <v>0</v>
      </c>
      <c r="H22" s="570">
        <v>0</v>
      </c>
      <c r="I22" s="570">
        <v>0</v>
      </c>
      <c r="J22" s="570">
        <v>0</v>
      </c>
      <c r="K22" s="22">
        <f t="shared" si="0"/>
        <v>0</v>
      </c>
      <c r="L22" s="577"/>
    </row>
    <row r="23" spans="1:12" ht="27" customHeight="1">
      <c r="A23" s="561">
        <v>12</v>
      </c>
      <c r="B23" s="936">
        <v>703</v>
      </c>
      <c r="C23" s="943" t="s">
        <v>936</v>
      </c>
      <c r="D23" s="943" t="s">
        <v>933</v>
      </c>
      <c r="E23" s="937" t="s">
        <v>938</v>
      </c>
      <c r="F23" s="945" t="s">
        <v>669</v>
      </c>
      <c r="G23" s="570">
        <v>0</v>
      </c>
      <c r="H23" s="570">
        <v>0</v>
      </c>
      <c r="I23" s="570">
        <v>0</v>
      </c>
      <c r="J23" s="570">
        <v>0</v>
      </c>
      <c r="K23" s="22">
        <f t="shared" si="0"/>
        <v>0</v>
      </c>
      <c r="L23" s="577"/>
    </row>
    <row r="24" spans="1:12" ht="15">
      <c r="A24" s="561">
        <v>12</v>
      </c>
      <c r="B24" s="936">
        <v>708</v>
      </c>
      <c r="C24" s="946" t="s">
        <v>940</v>
      </c>
      <c r="D24" s="946" t="s">
        <v>941</v>
      </c>
      <c r="E24" s="937" t="s">
        <v>757</v>
      </c>
      <c r="F24" s="938" t="s">
        <v>670</v>
      </c>
      <c r="G24" s="570">
        <v>0</v>
      </c>
      <c r="H24" s="570">
        <v>0</v>
      </c>
      <c r="I24" s="570">
        <v>0</v>
      </c>
      <c r="J24" s="570">
        <v>0</v>
      </c>
      <c r="K24" s="22">
        <f t="shared" si="0"/>
        <v>0</v>
      </c>
      <c r="L24" s="577"/>
    </row>
    <row r="25" spans="1:12" ht="15">
      <c r="A25" s="561">
        <v>12</v>
      </c>
      <c r="B25" s="936">
        <v>709</v>
      </c>
      <c r="C25" s="947" t="s">
        <v>671</v>
      </c>
      <c r="D25" s="947" t="s">
        <v>1153</v>
      </c>
      <c r="E25" s="937" t="s">
        <v>732</v>
      </c>
      <c r="F25" s="938" t="s">
        <v>672</v>
      </c>
      <c r="G25" s="570">
        <v>0</v>
      </c>
      <c r="H25" s="570">
        <v>0</v>
      </c>
      <c r="I25" s="570">
        <v>0</v>
      </c>
      <c r="J25" s="570">
        <v>0</v>
      </c>
      <c r="K25" s="22">
        <f t="shared" si="0"/>
        <v>0</v>
      </c>
      <c r="L25" s="577"/>
    </row>
    <row r="26" spans="1:12" ht="27.75" customHeight="1">
      <c r="A26" s="561">
        <v>12</v>
      </c>
      <c r="B26" s="936">
        <v>711</v>
      </c>
      <c r="C26" s="946" t="s">
        <v>673</v>
      </c>
      <c r="D26" s="946" t="s">
        <v>1568</v>
      </c>
      <c r="E26" s="937" t="s">
        <v>957</v>
      </c>
      <c r="F26" s="938" t="s">
        <v>674</v>
      </c>
      <c r="G26" s="570">
        <v>0</v>
      </c>
      <c r="H26" s="570">
        <v>0</v>
      </c>
      <c r="I26" s="570">
        <v>0</v>
      </c>
      <c r="J26" s="570">
        <v>0</v>
      </c>
      <c r="K26" s="22">
        <f t="shared" si="0"/>
        <v>0</v>
      </c>
      <c r="L26" s="577"/>
    </row>
    <row r="27" spans="1:12" ht="15">
      <c r="A27" s="561">
        <v>12</v>
      </c>
      <c r="B27" s="936">
        <v>716</v>
      </c>
      <c r="C27" s="946" t="s">
        <v>1660</v>
      </c>
      <c r="D27" s="946" t="s">
        <v>1018</v>
      </c>
      <c r="E27" s="937" t="s">
        <v>725</v>
      </c>
      <c r="F27" s="938" t="s">
        <v>675</v>
      </c>
      <c r="G27" s="570">
        <v>0</v>
      </c>
      <c r="H27" s="570">
        <v>0</v>
      </c>
      <c r="I27" s="570">
        <v>0</v>
      </c>
      <c r="J27" s="570">
        <v>0</v>
      </c>
      <c r="K27" s="22">
        <v>0</v>
      </c>
      <c r="L27" s="577"/>
    </row>
    <row r="28" spans="1:12" ht="19.5" customHeight="1">
      <c r="A28" s="802">
        <v>12</v>
      </c>
      <c r="B28" s="948">
        <v>717</v>
      </c>
      <c r="C28" s="949" t="s">
        <v>676</v>
      </c>
      <c r="D28" s="949" t="s">
        <v>1889</v>
      </c>
      <c r="E28" s="13" t="s">
        <v>833</v>
      </c>
      <c r="F28" s="950"/>
      <c r="G28" s="951">
        <v>0</v>
      </c>
      <c r="H28" s="951">
        <v>0</v>
      </c>
      <c r="I28" s="951">
        <v>0</v>
      </c>
      <c r="J28" s="951">
        <v>0</v>
      </c>
      <c r="K28" s="952">
        <f>SUM(G28:J28)</f>
        <v>0</v>
      </c>
      <c r="L28" s="953"/>
    </row>
    <row r="29" spans="1:12" ht="15">
      <c r="A29" s="561"/>
      <c r="B29" s="936">
        <v>710</v>
      </c>
      <c r="C29" s="873" t="s">
        <v>1674</v>
      </c>
      <c r="D29" s="873" t="s">
        <v>805</v>
      </c>
      <c r="E29" s="873" t="s">
        <v>1128</v>
      </c>
      <c r="F29" s="938" t="s">
        <v>516</v>
      </c>
      <c r="G29" s="1051" t="s">
        <v>270</v>
      </c>
      <c r="H29" s="1052"/>
      <c r="I29" s="1052"/>
      <c r="J29" s="1052"/>
      <c r="K29" s="1053"/>
      <c r="L29" s="577"/>
    </row>
    <row r="30" spans="1:12" ht="15">
      <c r="A30" s="561"/>
      <c r="B30" s="936">
        <v>704</v>
      </c>
      <c r="C30" s="954" t="s">
        <v>566</v>
      </c>
      <c r="D30" s="954" t="s">
        <v>752</v>
      </c>
      <c r="E30" s="954" t="s">
        <v>801</v>
      </c>
      <c r="F30" s="945" t="s">
        <v>677</v>
      </c>
      <c r="G30" s="1051" t="s">
        <v>270</v>
      </c>
      <c r="H30" s="1052"/>
      <c r="I30" s="1052"/>
      <c r="J30" s="1052"/>
      <c r="K30" s="1053"/>
      <c r="L30" s="577"/>
    </row>
    <row r="31" spans="1:12" ht="15">
      <c r="A31" s="561"/>
      <c r="B31" s="936">
        <v>705</v>
      </c>
      <c r="C31" s="873" t="s">
        <v>2061</v>
      </c>
      <c r="D31" s="873" t="s">
        <v>738</v>
      </c>
      <c r="E31" s="873" t="s">
        <v>725</v>
      </c>
      <c r="F31" s="938" t="s">
        <v>675</v>
      </c>
      <c r="G31" s="1051" t="s">
        <v>270</v>
      </c>
      <c r="H31" s="1052"/>
      <c r="I31" s="1052"/>
      <c r="J31" s="1052"/>
      <c r="K31" s="1053"/>
      <c r="L31" s="577"/>
    </row>
    <row r="32" spans="1:12" ht="15">
      <c r="A32" s="561"/>
      <c r="B32" s="936">
        <v>714</v>
      </c>
      <c r="C32" s="946" t="s">
        <v>678</v>
      </c>
      <c r="D32" s="946" t="s">
        <v>738</v>
      </c>
      <c r="E32" s="873" t="s">
        <v>1991</v>
      </c>
      <c r="F32" s="938" t="s">
        <v>679</v>
      </c>
      <c r="G32" s="1051" t="s">
        <v>270</v>
      </c>
      <c r="H32" s="1052"/>
      <c r="I32" s="1052"/>
      <c r="J32" s="1052"/>
      <c r="K32" s="1053"/>
      <c r="L32" s="577"/>
    </row>
    <row r="33" spans="1:12" ht="15">
      <c r="A33" s="561"/>
      <c r="B33" s="936">
        <v>715</v>
      </c>
      <c r="C33" s="943" t="s">
        <v>680</v>
      </c>
      <c r="D33" s="943" t="s">
        <v>1143</v>
      </c>
      <c r="E33" s="954" t="s">
        <v>770</v>
      </c>
      <c r="F33" s="945" t="s">
        <v>668</v>
      </c>
      <c r="G33" s="1051" t="s">
        <v>270</v>
      </c>
      <c r="H33" s="1052"/>
      <c r="I33" s="1052"/>
      <c r="J33" s="1052"/>
      <c r="K33" s="1053"/>
      <c r="L33" s="577"/>
    </row>
    <row r="34" spans="1:2" ht="15.75">
      <c r="A34" s="1054" t="s">
        <v>696</v>
      </c>
      <c r="B34" s="1054"/>
    </row>
    <row r="35" spans="1:13" ht="54">
      <c r="A35" s="549" t="s">
        <v>781</v>
      </c>
      <c r="B35" s="549" t="s">
        <v>911</v>
      </c>
      <c r="C35" s="22" t="s">
        <v>721</v>
      </c>
      <c r="D35" s="22" t="s">
        <v>722</v>
      </c>
      <c r="E35" s="22" t="s">
        <v>846</v>
      </c>
      <c r="F35" s="935" t="s">
        <v>724</v>
      </c>
      <c r="G35" s="22" t="s">
        <v>433</v>
      </c>
      <c r="H35" s="22" t="s">
        <v>434</v>
      </c>
      <c r="I35" s="22" t="s">
        <v>435</v>
      </c>
      <c r="J35" s="22" t="s">
        <v>436</v>
      </c>
      <c r="K35" s="22" t="s">
        <v>916</v>
      </c>
      <c r="L35" s="22" t="s">
        <v>660</v>
      </c>
      <c r="M35" s="955"/>
    </row>
    <row r="36" spans="1:13" ht="15">
      <c r="A36" s="549"/>
      <c r="B36" s="549"/>
      <c r="C36" s="22"/>
      <c r="D36" s="22"/>
      <c r="E36" s="563"/>
      <c r="F36" s="935"/>
      <c r="G36" s="935">
        <v>10</v>
      </c>
      <c r="H36" s="935">
        <v>10</v>
      </c>
      <c r="I36" s="935">
        <v>10</v>
      </c>
      <c r="J36" s="935">
        <v>10</v>
      </c>
      <c r="K36" s="22">
        <f aca="true" t="shared" si="1" ref="K36:K41">SUM(G36:J36)</f>
        <v>40</v>
      </c>
      <c r="L36" s="22"/>
      <c r="M36" s="955"/>
    </row>
    <row r="37" spans="1:13" ht="24">
      <c r="A37" s="916">
        <v>1</v>
      </c>
      <c r="B37" s="886">
        <v>815</v>
      </c>
      <c r="C37" s="1010" t="s">
        <v>31</v>
      </c>
      <c r="D37" s="1010" t="s">
        <v>748</v>
      </c>
      <c r="E37" s="1011" t="s">
        <v>736</v>
      </c>
      <c r="F37" s="993" t="s">
        <v>667</v>
      </c>
      <c r="G37" s="1012">
        <v>6</v>
      </c>
      <c r="H37" s="1012">
        <v>0</v>
      </c>
      <c r="I37" s="1012">
        <v>0</v>
      </c>
      <c r="J37" s="1012">
        <v>0</v>
      </c>
      <c r="K37" s="1009">
        <f t="shared" si="1"/>
        <v>6</v>
      </c>
      <c r="L37" s="881" t="s">
        <v>920</v>
      </c>
      <c r="M37" s="955"/>
    </row>
    <row r="38" spans="1:13" ht="15">
      <c r="A38" s="916">
        <v>2</v>
      </c>
      <c r="B38" s="886">
        <v>801</v>
      </c>
      <c r="C38" s="881" t="s">
        <v>681</v>
      </c>
      <c r="D38" s="881" t="s">
        <v>1237</v>
      </c>
      <c r="E38" s="992" t="s">
        <v>1076</v>
      </c>
      <c r="F38" s="993" t="s">
        <v>663</v>
      </c>
      <c r="G38" s="1012">
        <v>4</v>
      </c>
      <c r="H38" s="1012">
        <v>0</v>
      </c>
      <c r="I38" s="1012">
        <v>0</v>
      </c>
      <c r="J38" s="1012">
        <v>0</v>
      </c>
      <c r="K38" s="1009">
        <f t="shared" si="1"/>
        <v>4</v>
      </c>
      <c r="L38" s="916" t="s">
        <v>1103</v>
      </c>
      <c r="M38" s="955"/>
    </row>
    <row r="39" spans="1:13" ht="15">
      <c r="A39" s="916">
        <v>2</v>
      </c>
      <c r="B39" s="886">
        <v>806</v>
      </c>
      <c r="C39" s="881" t="s">
        <v>2080</v>
      </c>
      <c r="D39" s="881" t="s">
        <v>1562</v>
      </c>
      <c r="E39" s="992" t="s">
        <v>725</v>
      </c>
      <c r="F39" s="993" t="s">
        <v>675</v>
      </c>
      <c r="G39" s="1012">
        <v>3</v>
      </c>
      <c r="H39" s="1012">
        <v>0</v>
      </c>
      <c r="I39" s="1012">
        <v>1</v>
      </c>
      <c r="J39" s="1012">
        <v>0</v>
      </c>
      <c r="K39" s="1009">
        <f t="shared" si="1"/>
        <v>4</v>
      </c>
      <c r="L39" s="916" t="s">
        <v>1103</v>
      </c>
      <c r="M39" s="955"/>
    </row>
    <row r="40" spans="1:13" ht="24">
      <c r="A40" s="916">
        <v>2</v>
      </c>
      <c r="B40" s="886">
        <v>818</v>
      </c>
      <c r="C40" s="995" t="s">
        <v>1010</v>
      </c>
      <c r="D40" s="995" t="s">
        <v>933</v>
      </c>
      <c r="E40" s="1013" t="s">
        <v>965</v>
      </c>
      <c r="F40" s="882" t="s">
        <v>664</v>
      </c>
      <c r="G40" s="1012">
        <v>2</v>
      </c>
      <c r="H40" s="1012">
        <v>0</v>
      </c>
      <c r="I40" s="1012">
        <v>0</v>
      </c>
      <c r="J40" s="1012">
        <v>2</v>
      </c>
      <c r="K40" s="1009">
        <f t="shared" si="1"/>
        <v>4</v>
      </c>
      <c r="L40" s="916" t="s">
        <v>1103</v>
      </c>
      <c r="M40" s="955"/>
    </row>
    <row r="41" spans="1:13" ht="15">
      <c r="A41" s="561">
        <v>5</v>
      </c>
      <c r="B41" s="958">
        <v>816</v>
      </c>
      <c r="C41" s="961" t="s">
        <v>682</v>
      </c>
      <c r="D41" s="961" t="s">
        <v>1138</v>
      </c>
      <c r="E41" s="962" t="s">
        <v>1076</v>
      </c>
      <c r="F41" s="874" t="s">
        <v>663</v>
      </c>
      <c r="G41" s="959">
        <v>3</v>
      </c>
      <c r="H41" s="959">
        <v>0</v>
      </c>
      <c r="I41" s="959">
        <v>0</v>
      </c>
      <c r="J41" s="959">
        <v>0</v>
      </c>
      <c r="K41" s="960">
        <f t="shared" si="1"/>
        <v>3</v>
      </c>
      <c r="L41" s="561"/>
      <c r="M41" s="955"/>
    </row>
    <row r="42" spans="1:13" ht="15">
      <c r="A42" s="561">
        <v>5</v>
      </c>
      <c r="B42" s="958">
        <v>813</v>
      </c>
      <c r="C42" s="873" t="s">
        <v>1015</v>
      </c>
      <c r="D42" s="873" t="s">
        <v>805</v>
      </c>
      <c r="E42" s="937" t="s">
        <v>743</v>
      </c>
      <c r="F42" s="938" t="s">
        <v>683</v>
      </c>
      <c r="G42" s="959">
        <v>3</v>
      </c>
      <c r="H42" s="959">
        <v>0</v>
      </c>
      <c r="I42" s="959">
        <v>0</v>
      </c>
      <c r="J42" s="959">
        <v>0</v>
      </c>
      <c r="K42" s="960">
        <v>3</v>
      </c>
      <c r="L42" s="561"/>
      <c r="M42" s="955"/>
    </row>
    <row r="43" spans="1:13" ht="19.5" customHeight="1">
      <c r="A43" s="561">
        <v>5</v>
      </c>
      <c r="B43" s="958">
        <v>802</v>
      </c>
      <c r="C43" s="873" t="s">
        <v>2113</v>
      </c>
      <c r="D43" s="873" t="s">
        <v>2076</v>
      </c>
      <c r="E43" s="937" t="s">
        <v>732</v>
      </c>
      <c r="F43" s="938" t="s">
        <v>684</v>
      </c>
      <c r="G43" s="959">
        <v>3</v>
      </c>
      <c r="H43" s="959">
        <v>0</v>
      </c>
      <c r="I43" s="959">
        <v>0</v>
      </c>
      <c r="J43" s="959">
        <v>0</v>
      </c>
      <c r="K43" s="960">
        <f aca="true" t="shared" si="2" ref="K43:K52">SUM(G43:J43)</f>
        <v>3</v>
      </c>
      <c r="L43" s="561"/>
      <c r="M43" s="955"/>
    </row>
    <row r="44" spans="1:13" ht="24">
      <c r="A44" s="561">
        <v>5</v>
      </c>
      <c r="B44" s="958">
        <v>810</v>
      </c>
      <c r="C44" s="873" t="s">
        <v>685</v>
      </c>
      <c r="D44" s="873" t="s">
        <v>686</v>
      </c>
      <c r="E44" s="937" t="s">
        <v>774</v>
      </c>
      <c r="F44" s="938" t="s">
        <v>687</v>
      </c>
      <c r="G44" s="959">
        <v>3</v>
      </c>
      <c r="H44" s="959">
        <v>0</v>
      </c>
      <c r="I44" s="959">
        <v>0</v>
      </c>
      <c r="J44" s="959">
        <v>0</v>
      </c>
      <c r="K44" s="960">
        <f t="shared" si="2"/>
        <v>3</v>
      </c>
      <c r="L44" s="561"/>
      <c r="M44" s="955"/>
    </row>
    <row r="45" spans="1:13" ht="15">
      <c r="A45" s="561">
        <v>5</v>
      </c>
      <c r="B45" s="958">
        <v>817</v>
      </c>
      <c r="C45" s="963" t="s">
        <v>1208</v>
      </c>
      <c r="D45" s="963" t="s">
        <v>1285</v>
      </c>
      <c r="E45" s="937" t="s">
        <v>732</v>
      </c>
      <c r="F45" s="938" t="s">
        <v>684</v>
      </c>
      <c r="G45" s="959">
        <v>0</v>
      </c>
      <c r="H45" s="959">
        <v>0</v>
      </c>
      <c r="I45" s="959">
        <v>1</v>
      </c>
      <c r="J45" s="959">
        <v>2</v>
      </c>
      <c r="K45" s="960">
        <f t="shared" si="2"/>
        <v>3</v>
      </c>
      <c r="L45" s="561"/>
      <c r="M45" s="955"/>
    </row>
    <row r="46" spans="1:13" ht="24">
      <c r="A46" s="561">
        <v>10</v>
      </c>
      <c r="B46" s="958">
        <v>807</v>
      </c>
      <c r="C46" s="873" t="s">
        <v>688</v>
      </c>
      <c r="D46" s="873" t="s">
        <v>828</v>
      </c>
      <c r="E46" s="937" t="s">
        <v>750</v>
      </c>
      <c r="F46" s="938" t="s">
        <v>689</v>
      </c>
      <c r="G46" s="959">
        <v>2</v>
      </c>
      <c r="H46" s="959">
        <v>0</v>
      </c>
      <c r="I46" s="959">
        <v>0</v>
      </c>
      <c r="J46" s="959">
        <v>0</v>
      </c>
      <c r="K46" s="960">
        <f t="shared" si="2"/>
        <v>2</v>
      </c>
      <c r="L46" s="561"/>
      <c r="M46" s="955"/>
    </row>
    <row r="47" spans="1:13" ht="15">
      <c r="A47" s="561">
        <v>16</v>
      </c>
      <c r="B47" s="958">
        <v>803</v>
      </c>
      <c r="C47" s="873" t="s">
        <v>1827</v>
      </c>
      <c r="D47" s="873" t="s">
        <v>805</v>
      </c>
      <c r="E47" s="937" t="s">
        <v>764</v>
      </c>
      <c r="F47" s="938" t="s">
        <v>690</v>
      </c>
      <c r="G47" s="959">
        <v>0</v>
      </c>
      <c r="H47" s="959">
        <v>0</v>
      </c>
      <c r="I47" s="959">
        <v>0</v>
      </c>
      <c r="J47" s="959">
        <v>0</v>
      </c>
      <c r="K47" s="960">
        <f t="shared" si="2"/>
        <v>0</v>
      </c>
      <c r="L47" s="561"/>
      <c r="M47" s="955"/>
    </row>
    <row r="48" spans="1:13" ht="15">
      <c r="A48" s="561">
        <v>16</v>
      </c>
      <c r="B48" s="958">
        <v>804</v>
      </c>
      <c r="C48" s="954" t="s">
        <v>691</v>
      </c>
      <c r="D48" s="954" t="s">
        <v>1097</v>
      </c>
      <c r="E48" s="944" t="s">
        <v>770</v>
      </c>
      <c r="F48" s="945" t="s">
        <v>668</v>
      </c>
      <c r="G48" s="959">
        <v>0</v>
      </c>
      <c r="H48" s="959">
        <v>0</v>
      </c>
      <c r="I48" s="959">
        <v>0</v>
      </c>
      <c r="J48" s="959">
        <v>0</v>
      </c>
      <c r="K48" s="960">
        <f t="shared" si="2"/>
        <v>0</v>
      </c>
      <c r="L48" s="561"/>
      <c r="M48" s="955"/>
    </row>
    <row r="49" spans="1:13" ht="15">
      <c r="A49" s="561">
        <v>16</v>
      </c>
      <c r="B49" s="958">
        <v>805</v>
      </c>
      <c r="C49" s="873" t="s">
        <v>1017</v>
      </c>
      <c r="D49" s="937" t="s">
        <v>1018</v>
      </c>
      <c r="E49" s="937" t="s">
        <v>757</v>
      </c>
      <c r="F49" s="938" t="s">
        <v>670</v>
      </c>
      <c r="G49" s="959">
        <v>0</v>
      </c>
      <c r="H49" s="959">
        <v>0</v>
      </c>
      <c r="I49" s="959">
        <v>0</v>
      </c>
      <c r="J49" s="959">
        <v>0</v>
      </c>
      <c r="K49" s="960">
        <f t="shared" si="2"/>
        <v>0</v>
      </c>
      <c r="L49" s="561"/>
      <c r="M49" s="955"/>
    </row>
    <row r="50" spans="1:13" ht="15">
      <c r="A50" s="561">
        <v>16</v>
      </c>
      <c r="B50" s="958">
        <v>808</v>
      </c>
      <c r="C50" s="873" t="s">
        <v>692</v>
      </c>
      <c r="D50" s="873" t="s">
        <v>748</v>
      </c>
      <c r="E50" s="937" t="s">
        <v>969</v>
      </c>
      <c r="F50" s="938" t="s">
        <v>693</v>
      </c>
      <c r="G50" s="959">
        <v>0</v>
      </c>
      <c r="H50" s="959">
        <v>0</v>
      </c>
      <c r="I50" s="959">
        <v>0</v>
      </c>
      <c r="J50" s="959">
        <v>0</v>
      </c>
      <c r="K50" s="960">
        <f t="shared" si="2"/>
        <v>0</v>
      </c>
      <c r="L50" s="561"/>
      <c r="M50" s="955"/>
    </row>
    <row r="51" spans="1:13" ht="15">
      <c r="A51" s="561">
        <v>16</v>
      </c>
      <c r="B51" s="958">
        <v>809</v>
      </c>
      <c r="C51" s="954" t="s">
        <v>694</v>
      </c>
      <c r="D51" s="954" t="s">
        <v>748</v>
      </c>
      <c r="E51" s="937" t="s">
        <v>938</v>
      </c>
      <c r="F51" s="945" t="s">
        <v>669</v>
      </c>
      <c r="G51" s="959">
        <v>0</v>
      </c>
      <c r="H51" s="959">
        <v>0</v>
      </c>
      <c r="I51" s="959">
        <v>0</v>
      </c>
      <c r="J51" s="959">
        <v>0</v>
      </c>
      <c r="K51" s="960">
        <f t="shared" si="2"/>
        <v>0</v>
      </c>
      <c r="L51" s="561"/>
      <c r="M51" s="955"/>
    </row>
    <row r="52" spans="1:13" ht="15">
      <c r="A52" s="561">
        <v>16</v>
      </c>
      <c r="B52" s="958">
        <v>814</v>
      </c>
      <c r="C52" s="873" t="s">
        <v>695</v>
      </c>
      <c r="D52" s="873" t="s">
        <v>738</v>
      </c>
      <c r="E52" s="937" t="s">
        <v>1128</v>
      </c>
      <c r="F52" s="938" t="s">
        <v>516</v>
      </c>
      <c r="G52" s="959">
        <v>0</v>
      </c>
      <c r="H52" s="959">
        <v>0</v>
      </c>
      <c r="I52" s="959">
        <v>0</v>
      </c>
      <c r="J52" s="959">
        <v>0</v>
      </c>
      <c r="K52" s="960">
        <f t="shared" si="2"/>
        <v>0</v>
      </c>
      <c r="L52" s="561"/>
      <c r="M52" s="955"/>
    </row>
    <row r="53" spans="1:13" ht="15">
      <c r="A53" s="561"/>
      <c r="B53" s="958">
        <v>811</v>
      </c>
      <c r="C53" s="873" t="s">
        <v>1189</v>
      </c>
      <c r="D53" s="873" t="s">
        <v>1190</v>
      </c>
      <c r="E53" s="964" t="s">
        <v>833</v>
      </c>
      <c r="F53" s="938" t="s">
        <v>474</v>
      </c>
      <c r="G53" s="1039" t="s">
        <v>270</v>
      </c>
      <c r="H53" s="1040"/>
      <c r="I53" s="1040"/>
      <c r="J53" s="1040"/>
      <c r="K53" s="1041"/>
      <c r="L53" s="561"/>
      <c r="M53" s="955"/>
    </row>
    <row r="54" spans="1:13" ht="15">
      <c r="A54" s="561"/>
      <c r="B54" s="958">
        <v>812</v>
      </c>
      <c r="C54" s="873" t="s">
        <v>1160</v>
      </c>
      <c r="D54" s="873" t="s">
        <v>993</v>
      </c>
      <c r="E54" s="944" t="s">
        <v>801</v>
      </c>
      <c r="F54" s="945" t="s">
        <v>677</v>
      </c>
      <c r="G54" s="1039" t="s">
        <v>270</v>
      </c>
      <c r="H54" s="1040"/>
      <c r="I54" s="1040"/>
      <c r="J54" s="1040"/>
      <c r="K54" s="1041"/>
      <c r="L54" s="561"/>
      <c r="M54" s="955"/>
    </row>
    <row r="55" spans="1:2" ht="15">
      <c r="A55" s="1042" t="s">
        <v>1207</v>
      </c>
      <c r="B55" s="1042"/>
    </row>
    <row r="56" spans="1:13" ht="54">
      <c r="A56" s="549" t="s">
        <v>781</v>
      </c>
      <c r="B56" s="549" t="s">
        <v>911</v>
      </c>
      <c r="C56" s="22" t="s">
        <v>721</v>
      </c>
      <c r="D56" s="22" t="s">
        <v>722</v>
      </c>
      <c r="E56" s="563" t="s">
        <v>720</v>
      </c>
      <c r="F56" s="935" t="s">
        <v>724</v>
      </c>
      <c r="G56" s="22" t="s">
        <v>433</v>
      </c>
      <c r="H56" s="22" t="s">
        <v>434</v>
      </c>
      <c r="I56" s="22" t="s">
        <v>435</v>
      </c>
      <c r="J56" s="22" t="s">
        <v>436</v>
      </c>
      <c r="K56" s="22" t="s">
        <v>437</v>
      </c>
      <c r="L56" s="22" t="s">
        <v>916</v>
      </c>
      <c r="M56" s="22" t="s">
        <v>660</v>
      </c>
    </row>
    <row r="57" spans="1:13" ht="15">
      <c r="A57" s="549"/>
      <c r="B57" s="549"/>
      <c r="C57" s="740"/>
      <c r="D57" s="740"/>
      <c r="E57" s="563"/>
      <c r="F57" s="935"/>
      <c r="G57" s="22">
        <v>10</v>
      </c>
      <c r="H57" s="22">
        <v>10</v>
      </c>
      <c r="I57" s="22">
        <v>10</v>
      </c>
      <c r="J57" s="22">
        <v>10</v>
      </c>
      <c r="K57" s="22">
        <v>10</v>
      </c>
      <c r="L57" s="22">
        <f aca="true" t="shared" si="3" ref="L57:L68">SUM(G57:K57)</f>
        <v>50</v>
      </c>
      <c r="M57" s="22"/>
    </row>
    <row r="58" spans="1:13" ht="15">
      <c r="A58" s="916">
        <v>1</v>
      </c>
      <c r="B58" s="990">
        <v>903</v>
      </c>
      <c r="C58" s="991" t="s">
        <v>733</v>
      </c>
      <c r="D58" s="991" t="s">
        <v>734</v>
      </c>
      <c r="E58" s="992" t="s">
        <v>732</v>
      </c>
      <c r="F58" s="993" t="s">
        <v>684</v>
      </c>
      <c r="G58" s="916">
        <v>1</v>
      </c>
      <c r="H58" s="916">
        <v>5</v>
      </c>
      <c r="I58" s="916">
        <v>3</v>
      </c>
      <c r="J58" s="916">
        <v>0</v>
      </c>
      <c r="K58" s="916">
        <v>3</v>
      </c>
      <c r="L58" s="886">
        <f t="shared" si="3"/>
        <v>12</v>
      </c>
      <c r="M58" s="994" t="s">
        <v>1933</v>
      </c>
    </row>
    <row r="59" spans="1:13" ht="24">
      <c r="A59" s="916">
        <v>2</v>
      </c>
      <c r="B59" s="990">
        <v>906</v>
      </c>
      <c r="C59" s="995" t="s">
        <v>698</v>
      </c>
      <c r="D59" s="995" t="s">
        <v>1153</v>
      </c>
      <c r="E59" s="996" t="s">
        <v>750</v>
      </c>
      <c r="F59" s="997" t="s">
        <v>689</v>
      </c>
      <c r="G59" s="916">
        <v>0</v>
      </c>
      <c r="H59" s="916">
        <v>0</v>
      </c>
      <c r="I59" s="916">
        <v>10</v>
      </c>
      <c r="J59" s="916">
        <v>0</v>
      </c>
      <c r="K59" s="916">
        <v>0</v>
      </c>
      <c r="L59" s="886">
        <f t="shared" si="3"/>
        <v>10</v>
      </c>
      <c r="M59" s="998" t="s">
        <v>1103</v>
      </c>
    </row>
    <row r="60" spans="1:13" ht="15">
      <c r="A60" s="916">
        <v>3</v>
      </c>
      <c r="B60" s="990">
        <v>901</v>
      </c>
      <c r="C60" s="995" t="s">
        <v>740</v>
      </c>
      <c r="D60" s="995" t="s">
        <v>741</v>
      </c>
      <c r="E60" s="996" t="s">
        <v>732</v>
      </c>
      <c r="F60" s="997" t="s">
        <v>684</v>
      </c>
      <c r="G60" s="916">
        <v>1</v>
      </c>
      <c r="H60" s="916">
        <v>1</v>
      </c>
      <c r="I60" s="916">
        <v>2</v>
      </c>
      <c r="J60" s="916">
        <v>0</v>
      </c>
      <c r="K60" s="916">
        <v>5</v>
      </c>
      <c r="L60" s="886">
        <f t="shared" si="3"/>
        <v>9</v>
      </c>
      <c r="M60" s="998" t="s">
        <v>1103</v>
      </c>
    </row>
    <row r="61" spans="1:13" ht="24">
      <c r="A61" s="916">
        <v>4</v>
      </c>
      <c r="B61" s="990">
        <v>902</v>
      </c>
      <c r="C61" s="999" t="s">
        <v>737</v>
      </c>
      <c r="D61" s="999" t="s">
        <v>738</v>
      </c>
      <c r="E61" s="1000" t="s">
        <v>736</v>
      </c>
      <c r="F61" s="997" t="s">
        <v>667</v>
      </c>
      <c r="G61" s="916">
        <v>1</v>
      </c>
      <c r="H61" s="916">
        <v>2</v>
      </c>
      <c r="I61" s="916">
        <v>3</v>
      </c>
      <c r="J61" s="916">
        <v>0</v>
      </c>
      <c r="K61" s="916">
        <v>2</v>
      </c>
      <c r="L61" s="886">
        <f t="shared" si="3"/>
        <v>8</v>
      </c>
      <c r="M61" s="998" t="s">
        <v>1103</v>
      </c>
    </row>
    <row r="62" spans="1:13" ht="24">
      <c r="A62" s="561">
        <v>5</v>
      </c>
      <c r="B62" s="569">
        <v>908</v>
      </c>
      <c r="C62" s="961" t="s">
        <v>699</v>
      </c>
      <c r="D62" s="961" t="s">
        <v>1523</v>
      </c>
      <c r="E62" s="939" t="s">
        <v>774</v>
      </c>
      <c r="F62" s="940" t="s">
        <v>687</v>
      </c>
      <c r="G62" s="561">
        <v>1</v>
      </c>
      <c r="H62" s="561">
        <v>0</v>
      </c>
      <c r="I62" s="561">
        <v>3</v>
      </c>
      <c r="J62" s="561">
        <v>0</v>
      </c>
      <c r="K62" s="561">
        <v>0</v>
      </c>
      <c r="L62" s="22">
        <f t="shared" si="3"/>
        <v>4</v>
      </c>
      <c r="M62" s="965"/>
    </row>
    <row r="63" spans="1:13" ht="24">
      <c r="A63" s="561">
        <v>6</v>
      </c>
      <c r="B63" s="569">
        <v>917</v>
      </c>
      <c r="C63" s="961" t="s">
        <v>700</v>
      </c>
      <c r="D63" s="961" t="s">
        <v>556</v>
      </c>
      <c r="E63" s="939" t="s">
        <v>750</v>
      </c>
      <c r="F63" s="940" t="s">
        <v>689</v>
      </c>
      <c r="G63" s="561">
        <v>2</v>
      </c>
      <c r="H63" s="561">
        <v>0</v>
      </c>
      <c r="I63" s="561">
        <v>0</v>
      </c>
      <c r="J63" s="561">
        <v>0</v>
      </c>
      <c r="K63" s="561">
        <v>0</v>
      </c>
      <c r="L63" s="22">
        <f t="shared" si="3"/>
        <v>2</v>
      </c>
      <c r="M63" s="965"/>
    </row>
    <row r="64" spans="1:13" ht="15">
      <c r="A64" s="561">
        <v>7</v>
      </c>
      <c r="B64" s="569">
        <v>905</v>
      </c>
      <c r="C64" s="954" t="s">
        <v>1229</v>
      </c>
      <c r="D64" s="954" t="s">
        <v>1067</v>
      </c>
      <c r="E64" s="944" t="s">
        <v>770</v>
      </c>
      <c r="F64" s="945" t="s">
        <v>668</v>
      </c>
      <c r="G64" s="561">
        <v>1</v>
      </c>
      <c r="H64" s="561">
        <v>0</v>
      </c>
      <c r="I64" s="561">
        <v>0</v>
      </c>
      <c r="J64" s="561">
        <v>0</v>
      </c>
      <c r="K64" s="561">
        <v>0</v>
      </c>
      <c r="L64" s="22">
        <f t="shared" si="3"/>
        <v>1</v>
      </c>
      <c r="M64" s="965"/>
    </row>
    <row r="65" spans="1:13" ht="15">
      <c r="A65" s="561">
        <v>7</v>
      </c>
      <c r="B65" s="569">
        <v>910</v>
      </c>
      <c r="C65" s="873" t="s">
        <v>1851</v>
      </c>
      <c r="D65" s="873" t="s">
        <v>1025</v>
      </c>
      <c r="E65" s="937" t="s">
        <v>725</v>
      </c>
      <c r="F65" s="938" t="s">
        <v>675</v>
      </c>
      <c r="G65" s="561">
        <v>1</v>
      </c>
      <c r="H65" s="561">
        <v>0</v>
      </c>
      <c r="I65" s="561">
        <v>0</v>
      </c>
      <c r="J65" s="561">
        <v>0</v>
      </c>
      <c r="K65" s="561">
        <v>0</v>
      </c>
      <c r="L65" s="22">
        <f t="shared" si="3"/>
        <v>1</v>
      </c>
      <c r="M65" s="965"/>
    </row>
    <row r="66" spans="1:13" ht="15">
      <c r="A66" s="561">
        <v>7</v>
      </c>
      <c r="B66" s="569">
        <v>912</v>
      </c>
      <c r="C66" s="966" t="s">
        <v>585</v>
      </c>
      <c r="D66" s="966" t="s">
        <v>745</v>
      </c>
      <c r="E66" s="964" t="s">
        <v>833</v>
      </c>
      <c r="F66" s="938" t="s">
        <v>474</v>
      </c>
      <c r="G66" s="561">
        <v>1</v>
      </c>
      <c r="H66" s="561">
        <v>0</v>
      </c>
      <c r="I66" s="561">
        <v>0</v>
      </c>
      <c r="J66" s="561">
        <v>0</v>
      </c>
      <c r="K66" s="561">
        <v>0</v>
      </c>
      <c r="L66" s="22">
        <f t="shared" si="3"/>
        <v>1</v>
      </c>
      <c r="M66" s="965"/>
    </row>
    <row r="67" spans="1:13" ht="15">
      <c r="A67" s="561">
        <v>7</v>
      </c>
      <c r="B67" s="569">
        <v>913</v>
      </c>
      <c r="C67" s="873" t="s">
        <v>1219</v>
      </c>
      <c r="D67" s="873" t="s">
        <v>730</v>
      </c>
      <c r="E67" s="937" t="s">
        <v>743</v>
      </c>
      <c r="F67" s="938" t="s">
        <v>683</v>
      </c>
      <c r="G67" s="561">
        <v>1</v>
      </c>
      <c r="H67" s="561">
        <v>0</v>
      </c>
      <c r="I67" s="561">
        <v>0</v>
      </c>
      <c r="J67" s="561">
        <v>0</v>
      </c>
      <c r="K67" s="561">
        <v>0</v>
      </c>
      <c r="L67" s="22">
        <f t="shared" si="3"/>
        <v>1</v>
      </c>
      <c r="M67" s="965"/>
    </row>
    <row r="68" spans="1:13" ht="15">
      <c r="A68" s="561">
        <v>16</v>
      </c>
      <c r="B68" s="569">
        <v>904</v>
      </c>
      <c r="C68" s="873" t="s">
        <v>1588</v>
      </c>
      <c r="D68" s="873" t="s">
        <v>1589</v>
      </c>
      <c r="E68" s="937" t="s">
        <v>764</v>
      </c>
      <c r="F68" s="938" t="s">
        <v>690</v>
      </c>
      <c r="G68" s="561">
        <v>0</v>
      </c>
      <c r="H68" s="561">
        <v>0</v>
      </c>
      <c r="I68" s="561">
        <v>0</v>
      </c>
      <c r="J68" s="561">
        <v>0</v>
      </c>
      <c r="K68" s="561">
        <v>0</v>
      </c>
      <c r="L68" s="22">
        <f t="shared" si="3"/>
        <v>0</v>
      </c>
      <c r="M68" s="965"/>
    </row>
    <row r="69" spans="1:13" ht="15">
      <c r="A69" s="561">
        <v>16</v>
      </c>
      <c r="B69" s="569">
        <v>907</v>
      </c>
      <c r="C69" s="954" t="s">
        <v>701</v>
      </c>
      <c r="D69" s="954" t="s">
        <v>805</v>
      </c>
      <c r="E69" s="937" t="s">
        <v>938</v>
      </c>
      <c r="F69" s="945" t="s">
        <v>669</v>
      </c>
      <c r="G69" s="561">
        <v>1</v>
      </c>
      <c r="H69" s="561">
        <v>0</v>
      </c>
      <c r="I69" s="561">
        <v>0</v>
      </c>
      <c r="J69" s="561">
        <v>0</v>
      </c>
      <c r="K69" s="561">
        <v>0</v>
      </c>
      <c r="L69" s="22">
        <v>0</v>
      </c>
      <c r="M69" s="965"/>
    </row>
    <row r="70" spans="1:13" ht="15">
      <c r="A70" s="561">
        <v>16</v>
      </c>
      <c r="B70" s="569">
        <v>909</v>
      </c>
      <c r="C70" s="873" t="s">
        <v>1586</v>
      </c>
      <c r="D70" s="873" t="s">
        <v>822</v>
      </c>
      <c r="E70" s="937" t="s">
        <v>1076</v>
      </c>
      <c r="F70" s="938" t="s">
        <v>663</v>
      </c>
      <c r="G70" s="561">
        <v>0</v>
      </c>
      <c r="H70" s="561">
        <v>0</v>
      </c>
      <c r="I70" s="561">
        <v>0</v>
      </c>
      <c r="J70" s="561">
        <v>0</v>
      </c>
      <c r="K70" s="561">
        <v>0</v>
      </c>
      <c r="L70" s="22">
        <f>SUM(G70:K70)</f>
        <v>0</v>
      </c>
      <c r="M70" s="965"/>
    </row>
    <row r="71" spans="1:13" ht="15">
      <c r="A71" s="561">
        <v>16</v>
      </c>
      <c r="B71" s="569">
        <v>911</v>
      </c>
      <c r="C71" s="963" t="s">
        <v>1856</v>
      </c>
      <c r="D71" s="963" t="s">
        <v>1857</v>
      </c>
      <c r="E71" s="937" t="s">
        <v>807</v>
      </c>
      <c r="F71" s="938" t="s">
        <v>661</v>
      </c>
      <c r="G71" s="561">
        <v>0</v>
      </c>
      <c r="H71" s="561">
        <v>0</v>
      </c>
      <c r="I71" s="561">
        <v>0</v>
      </c>
      <c r="J71" s="561">
        <v>0</v>
      </c>
      <c r="K71" s="561">
        <v>0</v>
      </c>
      <c r="L71" s="22">
        <f>SUM(G71:K71)</f>
        <v>0</v>
      </c>
      <c r="M71" s="965"/>
    </row>
    <row r="72" spans="1:13" ht="15">
      <c r="A72" s="561">
        <v>16</v>
      </c>
      <c r="B72" s="569">
        <v>914</v>
      </c>
      <c r="C72" s="873" t="s">
        <v>1586</v>
      </c>
      <c r="D72" s="873" t="s">
        <v>590</v>
      </c>
      <c r="E72" s="937" t="s">
        <v>1991</v>
      </c>
      <c r="F72" s="938" t="s">
        <v>679</v>
      </c>
      <c r="G72" s="561">
        <v>0</v>
      </c>
      <c r="H72" s="561">
        <v>0</v>
      </c>
      <c r="I72" s="561">
        <v>0</v>
      </c>
      <c r="J72" s="561">
        <v>0</v>
      </c>
      <c r="K72" s="561">
        <v>0</v>
      </c>
      <c r="L72" s="22">
        <f>SUM(G72:K72)</f>
        <v>0</v>
      </c>
      <c r="M72" s="965"/>
    </row>
    <row r="73" spans="1:13" ht="15">
      <c r="A73" s="561">
        <v>16</v>
      </c>
      <c r="B73" s="569">
        <v>915</v>
      </c>
      <c r="C73" s="873" t="s">
        <v>765</v>
      </c>
      <c r="D73" s="873" t="s">
        <v>748</v>
      </c>
      <c r="E73" s="937" t="s">
        <v>764</v>
      </c>
      <c r="F73" s="938" t="s">
        <v>690</v>
      </c>
      <c r="G73" s="561">
        <v>0</v>
      </c>
      <c r="H73" s="561">
        <v>0</v>
      </c>
      <c r="I73" s="561">
        <v>0</v>
      </c>
      <c r="J73" s="561">
        <v>0</v>
      </c>
      <c r="K73" s="561">
        <v>0</v>
      </c>
      <c r="L73" s="22">
        <f>SUM(G73:K73)</f>
        <v>0</v>
      </c>
      <c r="M73" s="965"/>
    </row>
    <row r="74" spans="1:13" ht="15">
      <c r="A74" s="561"/>
      <c r="B74" s="569">
        <v>916</v>
      </c>
      <c r="C74" s="873" t="s">
        <v>702</v>
      </c>
      <c r="D74" s="873" t="s">
        <v>1153</v>
      </c>
      <c r="E74" s="937" t="s">
        <v>826</v>
      </c>
      <c r="F74" s="938" t="s">
        <v>537</v>
      </c>
      <c r="G74" s="1043" t="s">
        <v>270</v>
      </c>
      <c r="H74" s="1044"/>
      <c r="I74" s="1044"/>
      <c r="J74" s="1044"/>
      <c r="K74" s="1045"/>
      <c r="L74" s="22"/>
      <c r="M74" s="965"/>
    </row>
    <row r="75" spans="1:2" ht="15">
      <c r="A75" s="1046" t="s">
        <v>1236</v>
      </c>
      <c r="B75" s="1046"/>
    </row>
    <row r="76" spans="1:13" ht="54">
      <c r="A76" s="549" t="s">
        <v>781</v>
      </c>
      <c r="B76" s="549" t="s">
        <v>911</v>
      </c>
      <c r="C76" s="563" t="s">
        <v>721</v>
      </c>
      <c r="D76" s="22" t="s">
        <v>722</v>
      </c>
      <c r="E76" s="22" t="s">
        <v>720</v>
      </c>
      <c r="F76" s="935" t="s">
        <v>724</v>
      </c>
      <c r="G76" s="22" t="s">
        <v>433</v>
      </c>
      <c r="H76" s="22" t="s">
        <v>434</v>
      </c>
      <c r="I76" s="22" t="s">
        <v>435</v>
      </c>
      <c r="J76" s="22" t="s">
        <v>436</v>
      </c>
      <c r="K76" s="22" t="s">
        <v>437</v>
      </c>
      <c r="L76" s="22" t="s">
        <v>916</v>
      </c>
      <c r="M76" s="22" t="s">
        <v>660</v>
      </c>
    </row>
    <row r="77" spans="1:13" ht="15">
      <c r="A77" s="549"/>
      <c r="B77" s="549"/>
      <c r="C77" s="563"/>
      <c r="D77" s="22"/>
      <c r="E77" s="563"/>
      <c r="F77" s="935"/>
      <c r="G77" s="22">
        <v>10</v>
      </c>
      <c r="H77" s="22">
        <v>10</v>
      </c>
      <c r="I77" s="22">
        <v>10</v>
      </c>
      <c r="J77" s="22">
        <v>10</v>
      </c>
      <c r="K77" s="22">
        <v>10</v>
      </c>
      <c r="L77" s="22">
        <f aca="true" t="shared" si="4" ref="L77:L91">SUM(G77:K77)</f>
        <v>50</v>
      </c>
      <c r="M77" s="22"/>
    </row>
    <row r="78" spans="1:13" ht="15">
      <c r="A78" s="884">
        <v>1</v>
      </c>
      <c r="B78" s="1001">
        <v>1005</v>
      </c>
      <c r="C78" s="1002" t="s">
        <v>813</v>
      </c>
      <c r="D78" s="880" t="s">
        <v>814</v>
      </c>
      <c r="E78" s="1002" t="s">
        <v>798</v>
      </c>
      <c r="F78" s="1003" t="s">
        <v>476</v>
      </c>
      <c r="G78" s="880">
        <v>10</v>
      </c>
      <c r="H78" s="880">
        <v>5</v>
      </c>
      <c r="I78" s="880">
        <v>0</v>
      </c>
      <c r="J78" s="880">
        <v>0</v>
      </c>
      <c r="K78" s="1004">
        <v>0</v>
      </c>
      <c r="L78" s="886">
        <f t="shared" si="4"/>
        <v>15</v>
      </c>
      <c r="M78" s="1004" t="s">
        <v>920</v>
      </c>
    </row>
    <row r="79" spans="1:13" ht="15">
      <c r="A79" s="884">
        <v>2</v>
      </c>
      <c r="B79" s="1001">
        <v>1001</v>
      </c>
      <c r="C79" s="1002" t="s">
        <v>1068</v>
      </c>
      <c r="D79" s="880" t="s">
        <v>1237</v>
      </c>
      <c r="E79" s="1002" t="s">
        <v>732</v>
      </c>
      <c r="F79" s="1003" t="s">
        <v>703</v>
      </c>
      <c r="G79" s="880">
        <v>1</v>
      </c>
      <c r="H79" s="880">
        <v>1</v>
      </c>
      <c r="I79" s="880">
        <v>10</v>
      </c>
      <c r="J79" s="880">
        <v>0</v>
      </c>
      <c r="K79" s="1004">
        <v>0</v>
      </c>
      <c r="L79" s="886">
        <f t="shared" si="4"/>
        <v>12</v>
      </c>
      <c r="M79" s="1004" t="s">
        <v>1103</v>
      </c>
    </row>
    <row r="80" spans="1:13" ht="15">
      <c r="A80" s="884">
        <v>3</v>
      </c>
      <c r="B80" s="1001">
        <v>1014</v>
      </c>
      <c r="C80" s="1005" t="s">
        <v>704</v>
      </c>
      <c r="D80" s="1006" t="s">
        <v>1143</v>
      </c>
      <c r="E80" s="1005" t="s">
        <v>826</v>
      </c>
      <c r="F80" s="1007" t="s">
        <v>537</v>
      </c>
      <c r="G80" s="880">
        <v>0</v>
      </c>
      <c r="H80" s="880">
        <v>0</v>
      </c>
      <c r="I80" s="880">
        <v>10</v>
      </c>
      <c r="J80" s="880">
        <v>0</v>
      </c>
      <c r="K80" s="1004">
        <v>0</v>
      </c>
      <c r="L80" s="886">
        <f t="shared" si="4"/>
        <v>10</v>
      </c>
      <c r="M80" s="1004" t="s">
        <v>1103</v>
      </c>
    </row>
    <row r="81" spans="1:13" ht="25.5">
      <c r="A81" s="967">
        <v>4</v>
      </c>
      <c r="B81" s="968">
        <v>1006</v>
      </c>
      <c r="C81" s="972" t="s">
        <v>705</v>
      </c>
      <c r="D81" s="973" t="s">
        <v>1067</v>
      </c>
      <c r="E81" s="972" t="s">
        <v>774</v>
      </c>
      <c r="F81" s="974" t="s">
        <v>687</v>
      </c>
      <c r="G81" s="287">
        <v>2</v>
      </c>
      <c r="H81" s="287">
        <v>4</v>
      </c>
      <c r="I81" s="287">
        <v>1</v>
      </c>
      <c r="J81" s="287">
        <v>0</v>
      </c>
      <c r="K81" s="971">
        <v>0</v>
      </c>
      <c r="L81" s="22">
        <f t="shared" si="4"/>
        <v>7</v>
      </c>
      <c r="M81" s="971"/>
    </row>
    <row r="82" spans="1:13" ht="25.5">
      <c r="A82" s="967">
        <v>4</v>
      </c>
      <c r="B82" s="968">
        <v>1012</v>
      </c>
      <c r="C82" s="969" t="s">
        <v>808</v>
      </c>
      <c r="D82" s="872" t="s">
        <v>748</v>
      </c>
      <c r="E82" s="969" t="s">
        <v>807</v>
      </c>
      <c r="F82" s="970" t="s">
        <v>661</v>
      </c>
      <c r="G82" s="287">
        <v>4</v>
      </c>
      <c r="H82" s="287">
        <v>2</v>
      </c>
      <c r="I82" s="287">
        <v>0</v>
      </c>
      <c r="J82" s="287">
        <v>0</v>
      </c>
      <c r="K82" s="971">
        <v>1</v>
      </c>
      <c r="L82" s="22">
        <f t="shared" si="4"/>
        <v>7</v>
      </c>
      <c r="M82" s="971"/>
    </row>
    <row r="83" spans="1:13" ht="15">
      <c r="A83" s="967">
        <v>6</v>
      </c>
      <c r="B83" s="968">
        <v>1008</v>
      </c>
      <c r="C83" s="969" t="s">
        <v>1059</v>
      </c>
      <c r="D83" s="872" t="s">
        <v>411</v>
      </c>
      <c r="E83" s="969" t="s">
        <v>732</v>
      </c>
      <c r="F83" s="970" t="s">
        <v>703</v>
      </c>
      <c r="G83" s="287">
        <v>0</v>
      </c>
      <c r="H83" s="287">
        <v>0</v>
      </c>
      <c r="I83" s="287">
        <v>0</v>
      </c>
      <c r="J83" s="287">
        <v>5</v>
      </c>
      <c r="K83" s="971">
        <v>0</v>
      </c>
      <c r="L83" s="22">
        <f t="shared" si="4"/>
        <v>5</v>
      </c>
      <c r="M83" s="971"/>
    </row>
    <row r="84" spans="1:13" ht="20.25" customHeight="1">
      <c r="A84" s="967">
        <v>7</v>
      </c>
      <c r="B84" s="968">
        <v>1002</v>
      </c>
      <c r="C84" s="969" t="s">
        <v>816</v>
      </c>
      <c r="D84" s="872" t="s">
        <v>738</v>
      </c>
      <c r="E84" s="969" t="s">
        <v>725</v>
      </c>
      <c r="F84" s="970" t="s">
        <v>675</v>
      </c>
      <c r="G84" s="287">
        <v>1</v>
      </c>
      <c r="H84" s="287">
        <v>0</v>
      </c>
      <c r="I84" s="287">
        <v>3</v>
      </c>
      <c r="J84" s="287">
        <v>0</v>
      </c>
      <c r="K84" s="971">
        <v>0</v>
      </c>
      <c r="L84" s="22">
        <f t="shared" si="4"/>
        <v>4</v>
      </c>
      <c r="M84" s="971"/>
    </row>
    <row r="85" spans="1:13" ht="25.5">
      <c r="A85" s="967">
        <v>7</v>
      </c>
      <c r="B85" s="968">
        <v>1015</v>
      </c>
      <c r="C85" s="969" t="s">
        <v>1530</v>
      </c>
      <c r="D85" s="872" t="s">
        <v>960</v>
      </c>
      <c r="E85" s="969" t="s">
        <v>774</v>
      </c>
      <c r="F85" s="970" t="s">
        <v>687</v>
      </c>
      <c r="G85" s="287">
        <v>2</v>
      </c>
      <c r="H85" s="287">
        <v>0</v>
      </c>
      <c r="I85" s="287">
        <v>2</v>
      </c>
      <c r="J85" s="287">
        <v>0</v>
      </c>
      <c r="K85" s="971">
        <v>0</v>
      </c>
      <c r="L85" s="22">
        <f t="shared" si="4"/>
        <v>4</v>
      </c>
      <c r="M85" s="971"/>
    </row>
    <row r="86" spans="1:13" ht="25.5">
      <c r="A86" s="967">
        <v>9</v>
      </c>
      <c r="B86" s="968">
        <v>1009</v>
      </c>
      <c r="C86" s="969" t="s">
        <v>706</v>
      </c>
      <c r="D86" s="872" t="s">
        <v>769</v>
      </c>
      <c r="E86" s="969" t="s">
        <v>750</v>
      </c>
      <c r="F86" s="970" t="s">
        <v>689</v>
      </c>
      <c r="G86" s="287">
        <v>0</v>
      </c>
      <c r="H86" s="287">
        <v>3</v>
      </c>
      <c r="I86" s="287">
        <v>0</v>
      </c>
      <c r="J86" s="287">
        <v>0</v>
      </c>
      <c r="K86" s="971">
        <v>0</v>
      </c>
      <c r="L86" s="22">
        <f t="shared" si="4"/>
        <v>3</v>
      </c>
      <c r="M86" s="971"/>
    </row>
    <row r="87" spans="1:13" ht="25.5">
      <c r="A87" s="967">
        <v>9</v>
      </c>
      <c r="B87" s="968">
        <v>1011</v>
      </c>
      <c r="C87" s="969" t="s">
        <v>1540</v>
      </c>
      <c r="D87" s="872" t="s">
        <v>948</v>
      </c>
      <c r="E87" s="969" t="s">
        <v>743</v>
      </c>
      <c r="F87" s="970" t="s">
        <v>683</v>
      </c>
      <c r="G87" s="287">
        <v>0</v>
      </c>
      <c r="H87" s="287">
        <v>1</v>
      </c>
      <c r="I87" s="287">
        <v>2</v>
      </c>
      <c r="J87" s="287">
        <v>0</v>
      </c>
      <c r="K87" s="971">
        <v>0</v>
      </c>
      <c r="L87" s="22">
        <f t="shared" si="4"/>
        <v>3</v>
      </c>
      <c r="M87" s="971"/>
    </row>
    <row r="88" spans="1:13" ht="15">
      <c r="A88" s="967">
        <v>11</v>
      </c>
      <c r="B88" s="968">
        <v>1007</v>
      </c>
      <c r="C88" s="969" t="s">
        <v>610</v>
      </c>
      <c r="D88" s="872" t="s">
        <v>794</v>
      </c>
      <c r="E88" s="969" t="s">
        <v>1076</v>
      </c>
      <c r="F88" s="970" t="s">
        <v>663</v>
      </c>
      <c r="G88" s="287">
        <v>0</v>
      </c>
      <c r="H88" s="287">
        <v>2</v>
      </c>
      <c r="I88" s="287">
        <v>0</v>
      </c>
      <c r="J88" s="287">
        <v>0</v>
      </c>
      <c r="K88" s="971">
        <v>0</v>
      </c>
      <c r="L88" s="22">
        <f t="shared" si="4"/>
        <v>2</v>
      </c>
      <c r="M88" s="971"/>
    </row>
    <row r="89" spans="1:13" ht="25.5">
      <c r="A89" s="967">
        <v>12</v>
      </c>
      <c r="B89" s="968">
        <v>1004</v>
      </c>
      <c r="C89" s="975" t="s">
        <v>54</v>
      </c>
      <c r="D89" s="976" t="s">
        <v>1562</v>
      </c>
      <c r="E89" s="969" t="s">
        <v>938</v>
      </c>
      <c r="F89" s="977" t="s">
        <v>669</v>
      </c>
      <c r="G89" s="287">
        <v>0</v>
      </c>
      <c r="H89" s="287">
        <v>0</v>
      </c>
      <c r="I89" s="287">
        <v>0</v>
      </c>
      <c r="J89" s="287">
        <v>0</v>
      </c>
      <c r="K89" s="971">
        <v>1</v>
      </c>
      <c r="L89" s="22">
        <f t="shared" si="4"/>
        <v>1</v>
      </c>
      <c r="M89" s="971"/>
    </row>
    <row r="90" spans="1:13" ht="15">
      <c r="A90" s="967">
        <v>14</v>
      </c>
      <c r="B90" s="968">
        <v>1013</v>
      </c>
      <c r="C90" s="978" t="s">
        <v>1259</v>
      </c>
      <c r="D90" s="979" t="s">
        <v>843</v>
      </c>
      <c r="E90" s="978" t="s">
        <v>770</v>
      </c>
      <c r="F90" s="980" t="s">
        <v>668</v>
      </c>
      <c r="G90" s="287">
        <v>0</v>
      </c>
      <c r="H90" s="287">
        <v>0</v>
      </c>
      <c r="I90" s="287">
        <v>0</v>
      </c>
      <c r="J90" s="287">
        <v>0</v>
      </c>
      <c r="K90" s="971">
        <v>0</v>
      </c>
      <c r="L90" s="22">
        <f t="shared" si="4"/>
        <v>0</v>
      </c>
      <c r="M90" s="971"/>
    </row>
    <row r="91" spans="1:13" ht="15">
      <c r="A91" s="967">
        <v>14</v>
      </c>
      <c r="B91" s="968">
        <v>1016</v>
      </c>
      <c r="C91" s="969" t="s">
        <v>1872</v>
      </c>
      <c r="D91" s="872" t="s">
        <v>993</v>
      </c>
      <c r="E91" s="969" t="s">
        <v>1076</v>
      </c>
      <c r="F91" s="970" t="s">
        <v>707</v>
      </c>
      <c r="G91" s="287">
        <v>0</v>
      </c>
      <c r="H91" s="287">
        <v>0</v>
      </c>
      <c r="I91" s="287">
        <v>0</v>
      </c>
      <c r="J91" s="287">
        <v>0</v>
      </c>
      <c r="K91" s="971">
        <v>0</v>
      </c>
      <c r="L91" s="22">
        <f t="shared" si="4"/>
        <v>0</v>
      </c>
      <c r="M91" s="971"/>
    </row>
    <row r="92" spans="1:13" ht="15">
      <c r="A92" s="967"/>
      <c r="B92" s="968">
        <v>1003</v>
      </c>
      <c r="C92" s="981" t="s">
        <v>1535</v>
      </c>
      <c r="D92" s="982" t="s">
        <v>822</v>
      </c>
      <c r="E92" s="981" t="s">
        <v>764</v>
      </c>
      <c r="F92" s="983" t="s">
        <v>690</v>
      </c>
      <c r="G92" s="287" t="s">
        <v>879</v>
      </c>
      <c r="H92" s="287"/>
      <c r="I92" s="287"/>
      <c r="J92" s="287"/>
      <c r="K92" s="971"/>
      <c r="L92" s="22"/>
      <c r="M92" s="971"/>
    </row>
    <row r="93" spans="1:13" ht="15">
      <c r="A93" s="967"/>
      <c r="B93" s="968">
        <v>1010</v>
      </c>
      <c r="C93" s="969" t="s">
        <v>795</v>
      </c>
      <c r="D93" s="872" t="s">
        <v>796</v>
      </c>
      <c r="E93" s="969" t="s">
        <v>725</v>
      </c>
      <c r="F93" s="970" t="s">
        <v>675</v>
      </c>
      <c r="G93" s="287" t="s">
        <v>879</v>
      </c>
      <c r="H93" s="287"/>
      <c r="I93" s="287"/>
      <c r="J93" s="287"/>
      <c r="K93" s="971"/>
      <c r="L93" s="22"/>
      <c r="M93" s="971"/>
    </row>
    <row r="94" spans="1:3" ht="15.75">
      <c r="A94" s="1047" t="s">
        <v>1265</v>
      </c>
      <c r="B94" s="1047"/>
      <c r="C94" s="1047"/>
    </row>
    <row r="95" spans="1:13" ht="54">
      <c r="A95" s="549" t="s">
        <v>781</v>
      </c>
      <c r="B95" s="549" t="s">
        <v>911</v>
      </c>
      <c r="C95" s="22" t="s">
        <v>721</v>
      </c>
      <c r="D95" s="22" t="s">
        <v>722</v>
      </c>
      <c r="E95" s="22" t="s">
        <v>720</v>
      </c>
      <c r="F95" s="22" t="s">
        <v>724</v>
      </c>
      <c r="G95" s="22" t="s">
        <v>433</v>
      </c>
      <c r="H95" s="22" t="s">
        <v>434</v>
      </c>
      <c r="I95" s="22" t="s">
        <v>435</v>
      </c>
      <c r="J95" s="22" t="s">
        <v>436</v>
      </c>
      <c r="K95" s="22" t="s">
        <v>437</v>
      </c>
      <c r="L95" s="22" t="s">
        <v>916</v>
      </c>
      <c r="M95" s="22" t="s">
        <v>660</v>
      </c>
    </row>
    <row r="96" spans="1:13" ht="15">
      <c r="A96" s="984"/>
      <c r="B96" s="984"/>
      <c r="C96" s="960"/>
      <c r="D96" s="960"/>
      <c r="E96" s="960"/>
      <c r="F96" s="960"/>
      <c r="G96" s="22">
        <v>10</v>
      </c>
      <c r="H96" s="22">
        <v>10</v>
      </c>
      <c r="I96" s="22">
        <v>10</v>
      </c>
      <c r="J96" s="22">
        <v>10</v>
      </c>
      <c r="K96" s="22">
        <v>10</v>
      </c>
      <c r="L96" s="22">
        <f aca="true" t="shared" si="5" ref="L96:L105">SUM(G96:K96)</f>
        <v>50</v>
      </c>
      <c r="M96" s="960"/>
    </row>
    <row r="97" spans="1:13" ht="22.5" customHeight="1">
      <c r="A97" s="884">
        <v>1</v>
      </c>
      <c r="B97" s="1001">
        <v>1104</v>
      </c>
      <c r="C97" s="1004" t="s">
        <v>816</v>
      </c>
      <c r="D97" s="1004" t="s">
        <v>805</v>
      </c>
      <c r="E97" s="880" t="s">
        <v>732</v>
      </c>
      <c r="F97" s="889" t="s">
        <v>684</v>
      </c>
      <c r="G97" s="1008">
        <v>2</v>
      </c>
      <c r="H97" s="1008">
        <v>7</v>
      </c>
      <c r="I97" s="1008">
        <v>3</v>
      </c>
      <c r="J97" s="1008">
        <v>0</v>
      </c>
      <c r="K97" s="1008">
        <v>0</v>
      </c>
      <c r="L97" s="1009">
        <f t="shared" si="5"/>
        <v>12</v>
      </c>
      <c r="M97" s="884" t="s">
        <v>920</v>
      </c>
    </row>
    <row r="98" spans="1:13" ht="22.5" customHeight="1">
      <c r="A98" s="884">
        <v>2</v>
      </c>
      <c r="B98" s="1001">
        <v>1113</v>
      </c>
      <c r="C98" s="1019" t="s">
        <v>65</v>
      </c>
      <c r="D98" s="1019" t="s">
        <v>66</v>
      </c>
      <c r="E98" s="880" t="s">
        <v>774</v>
      </c>
      <c r="F98" s="1020" t="s">
        <v>687</v>
      </c>
      <c r="G98" s="1008">
        <v>3</v>
      </c>
      <c r="H98" s="1008">
        <v>2</v>
      </c>
      <c r="I98" s="1008">
        <v>4</v>
      </c>
      <c r="J98" s="1008">
        <v>0</v>
      </c>
      <c r="K98" s="1008">
        <v>0</v>
      </c>
      <c r="L98" s="1009">
        <v>9</v>
      </c>
      <c r="M98" s="884" t="s">
        <v>1103</v>
      </c>
    </row>
    <row r="99" spans="1:13" ht="23.25" customHeight="1">
      <c r="A99" s="967">
        <v>2</v>
      </c>
      <c r="B99" s="968">
        <v>1109</v>
      </c>
      <c r="C99" s="985" t="s">
        <v>837</v>
      </c>
      <c r="D99" s="985" t="s">
        <v>776</v>
      </c>
      <c r="E99" s="872" t="s">
        <v>798</v>
      </c>
      <c r="F99" s="877" t="s">
        <v>476</v>
      </c>
      <c r="G99" s="986">
        <v>1</v>
      </c>
      <c r="H99" s="986">
        <v>0</v>
      </c>
      <c r="I99" s="986">
        <v>2</v>
      </c>
      <c r="J99" s="986">
        <v>0</v>
      </c>
      <c r="K99" s="986">
        <v>0</v>
      </c>
      <c r="L99" s="960">
        <f t="shared" si="5"/>
        <v>3</v>
      </c>
      <c r="M99" s="967"/>
    </row>
    <row r="100" spans="1:13" ht="25.5">
      <c r="A100" s="967">
        <v>10</v>
      </c>
      <c r="B100" s="968">
        <v>1101</v>
      </c>
      <c r="C100" s="985" t="s">
        <v>2074</v>
      </c>
      <c r="D100" s="985" t="s">
        <v>831</v>
      </c>
      <c r="E100" s="872" t="s">
        <v>750</v>
      </c>
      <c r="F100" s="877" t="s">
        <v>689</v>
      </c>
      <c r="G100" s="986">
        <v>0</v>
      </c>
      <c r="H100" s="986">
        <v>0</v>
      </c>
      <c r="I100" s="986">
        <v>0</v>
      </c>
      <c r="J100" s="986">
        <v>0</v>
      </c>
      <c r="K100" s="986">
        <v>0</v>
      </c>
      <c r="L100" s="960">
        <f t="shared" si="5"/>
        <v>0</v>
      </c>
      <c r="M100" s="967"/>
    </row>
    <row r="101" spans="1:13" ht="15">
      <c r="A101" s="967">
        <v>10</v>
      </c>
      <c r="B101" s="968">
        <v>1102</v>
      </c>
      <c r="C101" s="985" t="s">
        <v>708</v>
      </c>
      <c r="D101" s="985" t="s">
        <v>948</v>
      </c>
      <c r="E101" s="872" t="s">
        <v>764</v>
      </c>
      <c r="F101" s="877" t="s">
        <v>690</v>
      </c>
      <c r="G101" s="986">
        <v>0</v>
      </c>
      <c r="H101" s="986">
        <v>0</v>
      </c>
      <c r="I101" s="986">
        <v>0</v>
      </c>
      <c r="J101" s="986">
        <v>0</v>
      </c>
      <c r="K101" s="986">
        <v>0</v>
      </c>
      <c r="L101" s="960">
        <f t="shared" si="5"/>
        <v>0</v>
      </c>
      <c r="M101" s="967"/>
    </row>
    <row r="102" spans="1:13" ht="25.5">
      <c r="A102" s="967">
        <v>10</v>
      </c>
      <c r="B102" s="968">
        <v>1105</v>
      </c>
      <c r="C102" s="985" t="s">
        <v>709</v>
      </c>
      <c r="D102" s="985" t="s">
        <v>1685</v>
      </c>
      <c r="E102" s="872" t="s">
        <v>750</v>
      </c>
      <c r="F102" s="877" t="s">
        <v>689</v>
      </c>
      <c r="G102" s="986">
        <v>0</v>
      </c>
      <c r="H102" s="986">
        <v>0</v>
      </c>
      <c r="I102" s="986">
        <v>0</v>
      </c>
      <c r="J102" s="986">
        <v>0</v>
      </c>
      <c r="K102" s="986">
        <v>0</v>
      </c>
      <c r="L102" s="960">
        <f t="shared" si="5"/>
        <v>0</v>
      </c>
      <c r="M102" s="967"/>
    </row>
    <row r="103" spans="1:13" ht="15">
      <c r="A103" s="967">
        <v>10</v>
      </c>
      <c r="B103" s="968">
        <v>1107</v>
      </c>
      <c r="C103" s="985" t="s">
        <v>317</v>
      </c>
      <c r="D103" s="985" t="s">
        <v>745</v>
      </c>
      <c r="E103" s="872" t="s">
        <v>764</v>
      </c>
      <c r="F103" s="877" t="s">
        <v>690</v>
      </c>
      <c r="G103" s="986">
        <v>0</v>
      </c>
      <c r="H103" s="986">
        <v>0</v>
      </c>
      <c r="I103" s="986">
        <v>0</v>
      </c>
      <c r="J103" s="986">
        <v>0</v>
      </c>
      <c r="K103" s="986">
        <v>0</v>
      </c>
      <c r="L103" s="960">
        <f t="shared" si="5"/>
        <v>0</v>
      </c>
      <c r="M103" s="967"/>
    </row>
    <row r="104" spans="1:13" ht="15">
      <c r="A104" s="967">
        <v>10</v>
      </c>
      <c r="B104" s="968">
        <v>1110</v>
      </c>
      <c r="C104" s="987" t="s">
        <v>1090</v>
      </c>
      <c r="D104" s="987" t="s">
        <v>941</v>
      </c>
      <c r="E104" s="976" t="s">
        <v>770</v>
      </c>
      <c r="F104" s="988" t="s">
        <v>668</v>
      </c>
      <c r="G104" s="986">
        <v>0</v>
      </c>
      <c r="H104" s="986">
        <v>0</v>
      </c>
      <c r="I104" s="986">
        <v>0</v>
      </c>
      <c r="J104" s="986">
        <v>0</v>
      </c>
      <c r="K104" s="986">
        <v>0</v>
      </c>
      <c r="L104" s="960">
        <f t="shared" si="5"/>
        <v>0</v>
      </c>
      <c r="M104" s="967"/>
    </row>
    <row r="105" spans="1:13" ht="15">
      <c r="A105" s="967">
        <v>10</v>
      </c>
      <c r="B105" s="968">
        <v>1111</v>
      </c>
      <c r="C105" s="985" t="s">
        <v>1570</v>
      </c>
      <c r="D105" s="985" t="s">
        <v>1237</v>
      </c>
      <c r="E105" s="872" t="s">
        <v>1076</v>
      </c>
      <c r="F105" s="877" t="s">
        <v>663</v>
      </c>
      <c r="G105" s="986">
        <v>0</v>
      </c>
      <c r="H105" s="986">
        <v>0</v>
      </c>
      <c r="I105" s="986">
        <v>0</v>
      </c>
      <c r="J105" s="986">
        <v>0</v>
      </c>
      <c r="K105" s="986">
        <v>0</v>
      </c>
      <c r="L105" s="960">
        <f t="shared" si="5"/>
        <v>0</v>
      </c>
      <c r="M105" s="967"/>
    </row>
    <row r="106" spans="1:13" ht="15">
      <c r="A106" s="967">
        <v>10</v>
      </c>
      <c r="B106" s="968">
        <v>1112</v>
      </c>
      <c r="C106" s="987" t="s">
        <v>710</v>
      </c>
      <c r="D106" s="987" t="s">
        <v>1153</v>
      </c>
      <c r="E106" s="976" t="s">
        <v>770</v>
      </c>
      <c r="F106" s="988" t="s">
        <v>668</v>
      </c>
      <c r="G106" s="986">
        <v>0</v>
      </c>
      <c r="H106" s="986">
        <v>0</v>
      </c>
      <c r="I106" s="986">
        <v>0</v>
      </c>
      <c r="J106" s="986">
        <v>0</v>
      </c>
      <c r="K106" s="986">
        <v>0</v>
      </c>
      <c r="L106" s="960">
        <v>0</v>
      </c>
      <c r="M106" s="967"/>
    </row>
    <row r="107" spans="1:13" ht="15">
      <c r="A107" s="967"/>
      <c r="B107" s="968">
        <v>1106</v>
      </c>
      <c r="C107" s="989" t="s">
        <v>821</v>
      </c>
      <c r="D107" s="989" t="s">
        <v>822</v>
      </c>
      <c r="E107" s="872" t="s">
        <v>725</v>
      </c>
      <c r="F107" s="877" t="s">
        <v>675</v>
      </c>
      <c r="G107" s="1036" t="s">
        <v>270</v>
      </c>
      <c r="H107" s="1037"/>
      <c r="I107" s="1037"/>
      <c r="J107" s="1037"/>
      <c r="K107" s="1037"/>
      <c r="L107" s="1038"/>
      <c r="M107" s="967"/>
    </row>
    <row r="108" spans="1:13" ht="15">
      <c r="A108" s="967"/>
      <c r="B108" s="968">
        <v>1103</v>
      </c>
      <c r="C108" s="985" t="s">
        <v>315</v>
      </c>
      <c r="D108" s="985" t="s">
        <v>820</v>
      </c>
      <c r="E108" s="872" t="s">
        <v>1076</v>
      </c>
      <c r="F108" s="877" t="s">
        <v>663</v>
      </c>
      <c r="G108" s="1036" t="s">
        <v>270</v>
      </c>
      <c r="H108" s="1037"/>
      <c r="I108" s="1037"/>
      <c r="J108" s="1037"/>
      <c r="K108" s="1037"/>
      <c r="L108" s="1038"/>
      <c r="M108" s="967"/>
    </row>
    <row r="109" spans="1:13" ht="26.25" customHeight="1">
      <c r="A109" s="967"/>
      <c r="B109" s="968">
        <v>1108</v>
      </c>
      <c r="C109" s="872" t="s">
        <v>1483</v>
      </c>
      <c r="D109" s="872" t="s">
        <v>825</v>
      </c>
      <c r="E109" s="872" t="s">
        <v>807</v>
      </c>
      <c r="F109" s="877" t="s">
        <v>661</v>
      </c>
      <c r="G109" s="1036" t="s">
        <v>270</v>
      </c>
      <c r="H109" s="1037"/>
      <c r="I109" s="1037"/>
      <c r="J109" s="1037"/>
      <c r="K109" s="1037"/>
      <c r="L109" s="1038"/>
      <c r="M109" s="967"/>
    </row>
  </sheetData>
  <sheetProtection/>
  <mergeCells count="20">
    <mergeCell ref="A34:B34"/>
    <mergeCell ref="A16:B16"/>
    <mergeCell ref="G53:K53"/>
    <mergeCell ref="A1:L1"/>
    <mergeCell ref="A2:L2"/>
    <mergeCell ref="A4:O4"/>
    <mergeCell ref="A13:D13"/>
    <mergeCell ref="G29:K29"/>
    <mergeCell ref="G30:K30"/>
    <mergeCell ref="G31:K31"/>
    <mergeCell ref="G32:K32"/>
    <mergeCell ref="G33:K33"/>
    <mergeCell ref="G108:L108"/>
    <mergeCell ref="G109:L109"/>
    <mergeCell ref="G54:K54"/>
    <mergeCell ref="A55:B55"/>
    <mergeCell ref="G74:K74"/>
    <mergeCell ref="A75:B75"/>
    <mergeCell ref="A94:C94"/>
    <mergeCell ref="G107:L1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customWidth="1"/>
    <col min="2" max="2" width="11.7109375" style="0" customWidth="1"/>
    <col min="4" max="4" width="17.8515625" style="0" customWidth="1"/>
    <col min="5" max="5" width="11.57421875" style="0" customWidth="1"/>
    <col min="6" max="6" width="9.7109375" style="0" customWidth="1"/>
    <col min="8" max="8" width="9.8515625" style="0" customWidth="1"/>
    <col min="11" max="11" width="10.28125" style="0" customWidth="1"/>
    <col min="12" max="13" width="11.28125" style="0" customWidth="1"/>
    <col min="14" max="14" width="16.8515625" style="0" customWidth="1"/>
  </cols>
  <sheetData>
    <row r="1" spans="1:22" ht="15">
      <c r="A1" s="1034" t="s">
        <v>154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729"/>
      <c r="P1" s="729"/>
      <c r="Q1" s="729"/>
      <c r="R1" s="729"/>
      <c r="S1" s="729"/>
      <c r="T1" s="729"/>
      <c r="U1" s="729"/>
      <c r="V1" s="729"/>
    </row>
    <row r="2" spans="1:22" ht="36" customHeight="1">
      <c r="A2" s="1035" t="s">
        <v>153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745"/>
      <c r="P2" s="745"/>
      <c r="Q2" s="745"/>
      <c r="R2" s="745"/>
      <c r="S2" s="745"/>
      <c r="T2" s="745"/>
      <c r="U2" s="745"/>
      <c r="V2" s="745"/>
    </row>
    <row r="3" spans="1:14" ht="37.5" customHeight="1">
      <c r="A3" s="1082" t="s">
        <v>155</v>
      </c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</row>
    <row r="4" ht="15">
      <c r="A4" s="746" t="s">
        <v>156</v>
      </c>
    </row>
    <row r="5" ht="15">
      <c r="A5" s="746" t="s">
        <v>157</v>
      </c>
    </row>
    <row r="6" ht="18.75" customHeight="1">
      <c r="A6" t="s">
        <v>158</v>
      </c>
    </row>
    <row r="7" spans="1:14" ht="20.25" customHeight="1">
      <c r="A7" s="92"/>
      <c r="B7" s="22"/>
      <c r="C7" s="22"/>
      <c r="D7" s="23"/>
      <c r="E7" s="22"/>
      <c r="F7" s="22"/>
      <c r="G7" s="1031" t="s">
        <v>150</v>
      </c>
      <c r="H7" s="1032"/>
      <c r="I7" s="1032"/>
      <c r="J7" s="1032"/>
      <c r="K7" s="1081"/>
      <c r="L7" s="22"/>
      <c r="M7" s="22"/>
      <c r="N7" s="22"/>
    </row>
    <row r="8" spans="1:14" ht="50.25" customHeight="1">
      <c r="A8" s="22" t="s">
        <v>781</v>
      </c>
      <c r="B8" s="22" t="s">
        <v>721</v>
      </c>
      <c r="C8" s="22" t="s">
        <v>722</v>
      </c>
      <c r="D8" s="22" t="s">
        <v>149</v>
      </c>
      <c r="E8" s="22" t="s">
        <v>14</v>
      </c>
      <c r="F8" s="22" t="s">
        <v>148</v>
      </c>
      <c r="G8" s="22">
        <v>1</v>
      </c>
      <c r="H8" s="22">
        <v>2</v>
      </c>
      <c r="I8" s="22">
        <v>3</v>
      </c>
      <c r="J8" s="22">
        <v>4</v>
      </c>
      <c r="K8" s="22">
        <v>5</v>
      </c>
      <c r="L8" s="22" t="s">
        <v>151</v>
      </c>
      <c r="M8" s="22" t="s">
        <v>152</v>
      </c>
      <c r="N8" s="22" t="s">
        <v>724</v>
      </c>
    </row>
    <row r="9" spans="1:14" ht="22.5" customHeight="1">
      <c r="A9" s="92"/>
      <c r="B9" s="740"/>
      <c r="C9" s="740"/>
      <c r="D9" s="22"/>
      <c r="E9" s="22"/>
      <c r="F9" s="22">
        <v>70</v>
      </c>
      <c r="G9" s="22">
        <v>20</v>
      </c>
      <c r="H9" s="22">
        <v>20</v>
      </c>
      <c r="I9" s="22">
        <v>15</v>
      </c>
      <c r="J9" s="22">
        <v>10</v>
      </c>
      <c r="K9" s="22">
        <v>15</v>
      </c>
      <c r="L9" s="22">
        <f aca="true" t="shared" si="0" ref="L9:L22">SUM(F9:K9)</f>
        <v>150</v>
      </c>
      <c r="M9" s="22"/>
      <c r="N9" s="22"/>
    </row>
    <row r="10" spans="1:14" ht="38.25">
      <c r="A10" s="743">
        <v>1</v>
      </c>
      <c r="B10" s="735" t="s">
        <v>144</v>
      </c>
      <c r="C10" s="735" t="s">
        <v>794</v>
      </c>
      <c r="D10" s="730" t="s">
        <v>1076</v>
      </c>
      <c r="E10" s="730">
        <v>11</v>
      </c>
      <c r="F10" s="730">
        <v>29</v>
      </c>
      <c r="G10" s="741">
        <v>10</v>
      </c>
      <c r="H10" s="741">
        <v>0</v>
      </c>
      <c r="I10" s="741">
        <v>0</v>
      </c>
      <c r="J10" s="741">
        <v>0</v>
      </c>
      <c r="K10" s="741">
        <v>1</v>
      </c>
      <c r="L10" s="22">
        <f t="shared" si="0"/>
        <v>40</v>
      </c>
      <c r="M10" s="744" t="s">
        <v>920</v>
      </c>
      <c r="N10" s="730" t="s">
        <v>145</v>
      </c>
    </row>
    <row r="11" spans="1:14" ht="25.5">
      <c r="A11" s="743">
        <v>2</v>
      </c>
      <c r="B11" s="733" t="s">
        <v>1330</v>
      </c>
      <c r="C11" s="733" t="s">
        <v>1331</v>
      </c>
      <c r="D11" s="730" t="s">
        <v>732</v>
      </c>
      <c r="E11" s="731">
        <v>9</v>
      </c>
      <c r="F11" s="731">
        <v>18</v>
      </c>
      <c r="G11" s="741">
        <v>0</v>
      </c>
      <c r="H11" s="741">
        <v>0</v>
      </c>
      <c r="I11" s="741">
        <v>15</v>
      </c>
      <c r="J11" s="741">
        <v>0</v>
      </c>
      <c r="K11" s="741">
        <v>0</v>
      </c>
      <c r="L11" s="22">
        <f t="shared" si="0"/>
        <v>33</v>
      </c>
      <c r="M11" s="744" t="s">
        <v>1103</v>
      </c>
      <c r="N11" s="730" t="s">
        <v>136</v>
      </c>
    </row>
    <row r="12" spans="1:14" ht="25.5">
      <c r="A12" s="743">
        <v>3</v>
      </c>
      <c r="B12" s="732" t="s">
        <v>1096</v>
      </c>
      <c r="C12" s="732" t="s">
        <v>1097</v>
      </c>
      <c r="D12" s="734" t="s">
        <v>736</v>
      </c>
      <c r="E12" s="730">
        <v>11</v>
      </c>
      <c r="F12" s="730">
        <v>21</v>
      </c>
      <c r="G12" s="741">
        <v>0</v>
      </c>
      <c r="H12" s="741">
        <v>1</v>
      </c>
      <c r="I12" s="741">
        <v>10</v>
      </c>
      <c r="J12" s="741">
        <v>0</v>
      </c>
      <c r="K12" s="741">
        <v>0</v>
      </c>
      <c r="L12" s="22">
        <f t="shared" si="0"/>
        <v>32</v>
      </c>
      <c r="M12" s="744" t="s">
        <v>1103</v>
      </c>
      <c r="N12" s="730" t="s">
        <v>1906</v>
      </c>
    </row>
    <row r="13" spans="1:14" ht="29.25" customHeight="1">
      <c r="A13" s="743">
        <v>4</v>
      </c>
      <c r="B13" s="742" t="s">
        <v>1903</v>
      </c>
      <c r="C13" s="742" t="s">
        <v>741</v>
      </c>
      <c r="D13" s="730" t="s">
        <v>774</v>
      </c>
      <c r="E13" s="735">
        <v>11</v>
      </c>
      <c r="F13" s="735">
        <v>20</v>
      </c>
      <c r="G13" s="741">
        <v>4</v>
      </c>
      <c r="H13" s="741">
        <v>0</v>
      </c>
      <c r="I13" s="741">
        <v>5</v>
      </c>
      <c r="J13" s="741">
        <v>0</v>
      </c>
      <c r="K13" s="741">
        <v>0</v>
      </c>
      <c r="L13" s="22">
        <f t="shared" si="0"/>
        <v>29</v>
      </c>
      <c r="M13" s="739"/>
      <c r="N13" s="730" t="s">
        <v>140</v>
      </c>
    </row>
    <row r="14" spans="1:14" ht="25.5">
      <c r="A14" s="743">
        <v>5</v>
      </c>
      <c r="B14" s="732" t="s">
        <v>138</v>
      </c>
      <c r="C14" s="732" t="s">
        <v>741</v>
      </c>
      <c r="D14" s="730" t="s">
        <v>826</v>
      </c>
      <c r="E14" s="730">
        <v>10</v>
      </c>
      <c r="F14" s="730">
        <v>21</v>
      </c>
      <c r="G14" s="741">
        <v>2</v>
      </c>
      <c r="H14" s="741">
        <v>0</v>
      </c>
      <c r="I14" s="741">
        <v>5</v>
      </c>
      <c r="J14" s="741">
        <v>0</v>
      </c>
      <c r="K14" s="741">
        <v>0</v>
      </c>
      <c r="L14" s="22">
        <f t="shared" si="0"/>
        <v>28</v>
      </c>
      <c r="M14" s="739"/>
      <c r="N14" s="730" t="s">
        <v>139</v>
      </c>
    </row>
    <row r="15" spans="1:14" ht="25.5">
      <c r="A15" s="743">
        <v>6</v>
      </c>
      <c r="B15" s="733" t="s">
        <v>137</v>
      </c>
      <c r="C15" s="733" t="s">
        <v>1237</v>
      </c>
      <c r="D15" s="730" t="s">
        <v>732</v>
      </c>
      <c r="E15" s="731">
        <v>10</v>
      </c>
      <c r="F15" s="731">
        <v>12</v>
      </c>
      <c r="G15" s="741">
        <v>0</v>
      </c>
      <c r="H15" s="741">
        <v>0</v>
      </c>
      <c r="I15" s="741">
        <v>15</v>
      </c>
      <c r="J15" s="741">
        <v>0</v>
      </c>
      <c r="K15" s="741">
        <v>0</v>
      </c>
      <c r="L15" s="22">
        <f t="shared" si="0"/>
        <v>27</v>
      </c>
      <c r="M15" s="739"/>
      <c r="N15" s="730" t="s">
        <v>136</v>
      </c>
    </row>
    <row r="16" spans="1:14" ht="25.5">
      <c r="A16" s="743">
        <v>7</v>
      </c>
      <c r="B16" s="732" t="s">
        <v>146</v>
      </c>
      <c r="C16" s="732" t="s">
        <v>1370</v>
      </c>
      <c r="D16" s="730" t="s">
        <v>826</v>
      </c>
      <c r="E16" s="730">
        <v>11</v>
      </c>
      <c r="F16" s="730">
        <v>20</v>
      </c>
      <c r="G16" s="741">
        <v>0</v>
      </c>
      <c r="H16" s="741">
        <v>0</v>
      </c>
      <c r="I16" s="741">
        <v>0</v>
      </c>
      <c r="J16" s="741">
        <v>0</v>
      </c>
      <c r="K16" s="741">
        <v>0</v>
      </c>
      <c r="L16" s="22">
        <f t="shared" si="0"/>
        <v>20</v>
      </c>
      <c r="M16" s="739"/>
      <c r="N16" s="730" t="s">
        <v>139</v>
      </c>
    </row>
    <row r="17" spans="1:14" ht="25.5">
      <c r="A17" s="743">
        <v>8</v>
      </c>
      <c r="B17" s="732" t="s">
        <v>147</v>
      </c>
      <c r="C17" s="732" t="s">
        <v>769</v>
      </c>
      <c r="D17" s="730" t="s">
        <v>826</v>
      </c>
      <c r="E17" s="730">
        <v>11</v>
      </c>
      <c r="F17" s="730">
        <v>15</v>
      </c>
      <c r="G17" s="741">
        <v>4</v>
      </c>
      <c r="H17" s="741">
        <v>0</v>
      </c>
      <c r="I17" s="741">
        <v>0</v>
      </c>
      <c r="J17" s="741">
        <v>0</v>
      </c>
      <c r="K17" s="741">
        <v>0</v>
      </c>
      <c r="L17" s="22">
        <f t="shared" si="0"/>
        <v>19</v>
      </c>
      <c r="M17" s="739"/>
      <c r="N17" s="730" t="s">
        <v>139</v>
      </c>
    </row>
    <row r="18" spans="1:14" ht="25.5">
      <c r="A18" s="743">
        <v>9</v>
      </c>
      <c r="B18" s="736" t="s">
        <v>1271</v>
      </c>
      <c r="C18" s="736" t="s">
        <v>933</v>
      </c>
      <c r="D18" s="730" t="s">
        <v>774</v>
      </c>
      <c r="E18" s="732">
        <v>11</v>
      </c>
      <c r="F18" s="732">
        <v>9</v>
      </c>
      <c r="G18" s="741">
        <v>8</v>
      </c>
      <c r="H18" s="741">
        <v>0</v>
      </c>
      <c r="I18" s="741">
        <v>0</v>
      </c>
      <c r="J18" s="741">
        <v>0</v>
      </c>
      <c r="K18" s="741">
        <v>0</v>
      </c>
      <c r="L18" s="22">
        <f t="shared" si="0"/>
        <v>17</v>
      </c>
      <c r="M18" s="739"/>
      <c r="N18" s="730" t="s">
        <v>140</v>
      </c>
    </row>
    <row r="19" spans="1:14" ht="38.25">
      <c r="A19" s="743">
        <v>9</v>
      </c>
      <c r="B19" s="732" t="s">
        <v>1525</v>
      </c>
      <c r="C19" s="732" t="s">
        <v>796</v>
      </c>
      <c r="D19" s="730" t="s">
        <v>1076</v>
      </c>
      <c r="E19" s="730">
        <v>11</v>
      </c>
      <c r="F19" s="730">
        <v>17</v>
      </c>
      <c r="G19" s="741">
        <v>0</v>
      </c>
      <c r="H19" s="741">
        <v>0</v>
      </c>
      <c r="I19" s="741">
        <v>0</v>
      </c>
      <c r="J19" s="741">
        <v>0</v>
      </c>
      <c r="K19" s="741">
        <v>0</v>
      </c>
      <c r="L19" s="22">
        <f t="shared" si="0"/>
        <v>17</v>
      </c>
      <c r="M19" s="739"/>
      <c r="N19" s="730" t="s">
        <v>145</v>
      </c>
    </row>
    <row r="20" spans="1:14" ht="25.5">
      <c r="A20" s="743">
        <v>11</v>
      </c>
      <c r="B20" s="732" t="s">
        <v>1068</v>
      </c>
      <c r="C20" s="732" t="s">
        <v>822</v>
      </c>
      <c r="D20" s="734" t="s">
        <v>736</v>
      </c>
      <c r="E20" s="730">
        <v>10</v>
      </c>
      <c r="F20" s="730">
        <v>13</v>
      </c>
      <c r="G20" s="741">
        <v>0</v>
      </c>
      <c r="H20" s="741">
        <v>0</v>
      </c>
      <c r="I20" s="741">
        <v>0</v>
      </c>
      <c r="J20" s="741">
        <v>0</v>
      </c>
      <c r="K20" s="741">
        <v>0</v>
      </c>
      <c r="L20" s="22">
        <f t="shared" si="0"/>
        <v>13</v>
      </c>
      <c r="M20" s="739"/>
      <c r="N20" s="730" t="s">
        <v>1906</v>
      </c>
    </row>
    <row r="21" spans="1:14" ht="25.5">
      <c r="A21" s="743">
        <v>11</v>
      </c>
      <c r="B21" s="738" t="s">
        <v>1277</v>
      </c>
      <c r="C21" s="738" t="s">
        <v>1278</v>
      </c>
      <c r="D21" s="737" t="s">
        <v>743</v>
      </c>
      <c r="E21" s="730">
        <v>11</v>
      </c>
      <c r="F21" s="730">
        <v>11</v>
      </c>
      <c r="G21" s="741">
        <v>0</v>
      </c>
      <c r="H21" s="741">
        <v>0</v>
      </c>
      <c r="I21" s="741">
        <v>0</v>
      </c>
      <c r="J21" s="741">
        <v>0</v>
      </c>
      <c r="K21" s="741">
        <v>2</v>
      </c>
      <c r="L21" s="22">
        <f t="shared" si="0"/>
        <v>13</v>
      </c>
      <c r="M21" s="739"/>
      <c r="N21" s="737" t="s">
        <v>143</v>
      </c>
    </row>
    <row r="22" spans="1:14" ht="25.5">
      <c r="A22" s="743">
        <v>13</v>
      </c>
      <c r="B22" s="736" t="s">
        <v>141</v>
      </c>
      <c r="C22" s="736" t="s">
        <v>142</v>
      </c>
      <c r="D22" s="730" t="s">
        <v>774</v>
      </c>
      <c r="E22" s="730">
        <v>11</v>
      </c>
      <c r="F22" s="730">
        <v>5</v>
      </c>
      <c r="G22" s="741">
        <v>0</v>
      </c>
      <c r="H22" s="741">
        <v>0</v>
      </c>
      <c r="I22" s="741">
        <v>0</v>
      </c>
      <c r="J22" s="741">
        <v>0</v>
      </c>
      <c r="K22" s="741">
        <v>0</v>
      </c>
      <c r="L22" s="22">
        <f t="shared" si="0"/>
        <v>5</v>
      </c>
      <c r="M22" s="739"/>
      <c r="N22" s="730" t="s">
        <v>140</v>
      </c>
    </row>
    <row r="23" spans="1:14" ht="1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</sheetData>
  <sheetProtection/>
  <mergeCells count="4">
    <mergeCell ref="G7:K7"/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0">
      <selection activeCell="O11" sqref="O11"/>
    </sheetView>
  </sheetViews>
  <sheetFormatPr defaultColWidth="9.140625" defaultRowHeight="15"/>
  <cols>
    <col min="1" max="1" width="6.28125" style="0" customWidth="1"/>
    <col min="2" max="2" width="10.7109375" style="0" customWidth="1"/>
    <col min="3" max="3" width="9.28125" style="0" customWidth="1"/>
    <col min="4" max="4" width="22.140625" style="0" customWidth="1"/>
    <col min="5" max="5" width="24.140625" style="0" customWidth="1"/>
    <col min="6" max="6" width="6.140625" style="0" customWidth="1"/>
    <col min="7" max="7" width="7.421875" style="0" customWidth="1"/>
    <col min="8" max="8" width="6.140625" style="0" customWidth="1"/>
    <col min="9" max="9" width="6.00390625" style="0" customWidth="1"/>
    <col min="10" max="10" width="6.421875" style="0" customWidth="1"/>
    <col min="11" max="11" width="8.140625" style="0" customWidth="1"/>
    <col min="12" max="12" width="10.7109375" style="0" customWidth="1"/>
  </cols>
  <sheetData>
    <row r="1" spans="1:12" ht="15.75" customHeight="1">
      <c r="A1" s="1048" t="s">
        <v>134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</row>
    <row r="2" spans="1:12" ht="15.75" customHeight="1">
      <c r="A2" s="1048" t="s">
        <v>135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</row>
    <row r="3" ht="15">
      <c r="A3" s="298" t="s">
        <v>888</v>
      </c>
    </row>
    <row r="4" ht="16.5">
      <c r="A4" s="296"/>
    </row>
    <row r="5" ht="15">
      <c r="A5" s="297" t="s">
        <v>132</v>
      </c>
    </row>
    <row r="6" ht="15">
      <c r="A6" s="297" t="s">
        <v>113</v>
      </c>
    </row>
    <row r="7" ht="15">
      <c r="A7" s="297" t="s">
        <v>114</v>
      </c>
    </row>
    <row r="8" ht="15">
      <c r="A8" s="297"/>
    </row>
    <row r="9" ht="16.5">
      <c r="A9" s="296" t="s">
        <v>1766</v>
      </c>
    </row>
    <row r="10" ht="15">
      <c r="A10" s="297" t="s">
        <v>1767</v>
      </c>
    </row>
    <row r="11" ht="15">
      <c r="A11" s="297" t="s">
        <v>1768</v>
      </c>
    </row>
    <row r="13" ht="15.75" thickBot="1"/>
    <row r="14" spans="1:12" ht="87">
      <c r="A14" s="304" t="s">
        <v>719</v>
      </c>
      <c r="B14" s="306" t="s">
        <v>721</v>
      </c>
      <c r="C14" s="306" t="s">
        <v>722</v>
      </c>
      <c r="D14" s="306" t="s">
        <v>1303</v>
      </c>
      <c r="E14" s="306" t="s">
        <v>1499</v>
      </c>
      <c r="F14" s="703" t="s">
        <v>115</v>
      </c>
      <c r="G14" s="703" t="s">
        <v>116</v>
      </c>
      <c r="H14" s="703" t="s">
        <v>117</v>
      </c>
      <c r="I14" s="703" t="s">
        <v>118</v>
      </c>
      <c r="J14" s="703" t="s">
        <v>119</v>
      </c>
      <c r="K14" s="639" t="s">
        <v>120</v>
      </c>
      <c r="L14" s="704" t="s">
        <v>789</v>
      </c>
    </row>
    <row r="15" spans="1:12" ht="15.75" thickBot="1">
      <c r="A15" s="705" t="s">
        <v>121</v>
      </c>
      <c r="B15" s="706"/>
      <c r="C15" s="706"/>
      <c r="D15" s="706"/>
      <c r="E15" s="706"/>
      <c r="F15" s="707">
        <v>17</v>
      </c>
      <c r="G15" s="707">
        <v>25</v>
      </c>
      <c r="H15" s="707">
        <v>5</v>
      </c>
      <c r="I15" s="707">
        <v>25</v>
      </c>
      <c r="J15" s="707">
        <v>25</v>
      </c>
      <c r="K15" s="707">
        <f>F15+G15+H15+I15+J15</f>
        <v>97</v>
      </c>
      <c r="L15" s="708"/>
    </row>
    <row r="16" spans="1:12" ht="15">
      <c r="A16" s="709">
        <v>701</v>
      </c>
      <c r="B16" s="710" t="s">
        <v>122</v>
      </c>
      <c r="C16" s="710" t="s">
        <v>1363</v>
      </c>
      <c r="D16" s="710" t="s">
        <v>750</v>
      </c>
      <c r="E16" s="711" t="s">
        <v>123</v>
      </c>
      <c r="F16" s="712">
        <v>6</v>
      </c>
      <c r="G16" s="712">
        <v>9</v>
      </c>
      <c r="H16" s="712">
        <v>1</v>
      </c>
      <c r="I16" s="712">
        <v>0</v>
      </c>
      <c r="J16" s="712">
        <v>17</v>
      </c>
      <c r="K16" s="713">
        <f>F16+G16+H16+I16+J16</f>
        <v>33</v>
      </c>
      <c r="L16" s="714"/>
    </row>
    <row r="17" spans="1:12" ht="15.75" thickBot="1">
      <c r="A17" s="715">
        <v>702</v>
      </c>
      <c r="B17" s="678" t="s">
        <v>124</v>
      </c>
      <c r="C17" s="678" t="s">
        <v>933</v>
      </c>
      <c r="D17" s="678" t="s">
        <v>125</v>
      </c>
      <c r="E17" s="679" t="s">
        <v>126</v>
      </c>
      <c r="F17" s="716">
        <v>3</v>
      </c>
      <c r="G17" s="716">
        <v>6</v>
      </c>
      <c r="H17" s="716">
        <v>3</v>
      </c>
      <c r="I17" s="716">
        <v>0</v>
      </c>
      <c r="J17" s="716">
        <v>11</v>
      </c>
      <c r="K17" s="717">
        <f>F17+G17+H17+I17+J17</f>
        <v>23</v>
      </c>
      <c r="L17" s="621"/>
    </row>
    <row r="18" spans="1:12" ht="87">
      <c r="A18" s="709" t="s">
        <v>719</v>
      </c>
      <c r="B18" s="718"/>
      <c r="C18" s="718"/>
      <c r="D18" s="718"/>
      <c r="E18" s="718"/>
      <c r="F18" s="703" t="s">
        <v>115</v>
      </c>
      <c r="G18" s="703" t="s">
        <v>116</v>
      </c>
      <c r="H18" s="703" t="s">
        <v>118</v>
      </c>
      <c r="I18" s="703" t="s">
        <v>119</v>
      </c>
      <c r="J18" s="710" t="s">
        <v>120</v>
      </c>
      <c r="K18" s="710" t="s">
        <v>789</v>
      </c>
      <c r="L18" s="704" t="s">
        <v>1778</v>
      </c>
    </row>
    <row r="19" spans="1:12" ht="15.75" thickBot="1">
      <c r="A19" s="705" t="s">
        <v>121</v>
      </c>
      <c r="B19" s="706"/>
      <c r="C19" s="706"/>
      <c r="D19" s="706"/>
      <c r="E19" s="706"/>
      <c r="F19" s="707">
        <v>16</v>
      </c>
      <c r="G19" s="707">
        <v>25</v>
      </c>
      <c r="H19" s="707">
        <v>30</v>
      </c>
      <c r="I19" s="707">
        <v>30</v>
      </c>
      <c r="J19" s="707">
        <f>F19+G19+H19+I19</f>
        <v>101</v>
      </c>
      <c r="K19" s="706"/>
      <c r="L19" s="708"/>
    </row>
    <row r="20" spans="1:12" ht="15">
      <c r="A20" s="719">
        <v>901</v>
      </c>
      <c r="B20" s="720" t="s">
        <v>127</v>
      </c>
      <c r="C20" s="720" t="s">
        <v>752</v>
      </c>
      <c r="D20" s="720" t="s">
        <v>750</v>
      </c>
      <c r="E20" s="721" t="s">
        <v>123</v>
      </c>
      <c r="F20" s="722">
        <v>7</v>
      </c>
      <c r="G20" s="722">
        <v>9</v>
      </c>
      <c r="H20" s="722">
        <v>10</v>
      </c>
      <c r="I20" s="722">
        <v>22</v>
      </c>
      <c r="J20" s="723">
        <f>F20+G20+H20+I20</f>
        <v>48</v>
      </c>
      <c r="K20" s="724" t="s">
        <v>861</v>
      </c>
      <c r="L20" s="725"/>
    </row>
    <row r="21" spans="1:12" ht="15">
      <c r="A21" s="726">
        <v>1101</v>
      </c>
      <c r="B21" s="673" t="s">
        <v>128</v>
      </c>
      <c r="C21" s="673" t="s">
        <v>1153</v>
      </c>
      <c r="D21" s="673" t="s">
        <v>826</v>
      </c>
      <c r="E21" s="674" t="s">
        <v>129</v>
      </c>
      <c r="F21" s="727">
        <v>5</v>
      </c>
      <c r="G21" s="727">
        <v>10</v>
      </c>
      <c r="H21" s="727">
        <v>20</v>
      </c>
      <c r="I21" s="727">
        <v>10.2</v>
      </c>
      <c r="J21" s="728">
        <f>F21+G21+H21+I21</f>
        <v>45.2</v>
      </c>
      <c r="K21" s="92"/>
      <c r="L21" s="616"/>
    </row>
    <row r="22" spans="1:12" ht="15.75" thickBot="1">
      <c r="A22" s="715">
        <v>1102</v>
      </c>
      <c r="B22" s="678" t="s">
        <v>130</v>
      </c>
      <c r="C22" s="678" t="s">
        <v>131</v>
      </c>
      <c r="D22" s="678" t="s">
        <v>826</v>
      </c>
      <c r="E22" s="679" t="s">
        <v>129</v>
      </c>
      <c r="F22" s="716">
        <v>5</v>
      </c>
      <c r="G22" s="716">
        <v>7</v>
      </c>
      <c r="H22" s="716">
        <v>10</v>
      </c>
      <c r="I22" s="716">
        <v>20.6</v>
      </c>
      <c r="J22" s="717">
        <f>F22+G22+H22+I22</f>
        <v>42.6</v>
      </c>
      <c r="K22" s="620"/>
      <c r="L22" s="621"/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25">
      <selection activeCell="A1" sqref="A1:Q1"/>
    </sheetView>
  </sheetViews>
  <sheetFormatPr defaultColWidth="9.140625" defaultRowHeight="15"/>
  <cols>
    <col min="1" max="1" width="4.57421875" style="0" customWidth="1"/>
    <col min="2" max="2" width="6.57421875" style="0" customWidth="1"/>
    <col min="5" max="5" width="22.00390625" style="0" customWidth="1"/>
    <col min="6" max="6" width="26.140625" style="0" customWidth="1"/>
    <col min="7" max="14" width="6.7109375" style="0" customWidth="1"/>
    <col min="15" max="15" width="7.421875" style="0" customWidth="1"/>
    <col min="16" max="16" width="9.7109375" style="0" customWidth="1"/>
  </cols>
  <sheetData>
    <row r="1" spans="1:17" ht="15.75" customHeight="1">
      <c r="A1" s="1048" t="s">
        <v>133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</row>
    <row r="2" spans="1:4" ht="15.75">
      <c r="A2" s="298" t="s">
        <v>80</v>
      </c>
      <c r="B2" s="295"/>
      <c r="C2" s="295"/>
      <c r="D2" s="295"/>
    </row>
    <row r="3" ht="15">
      <c r="A3" s="298" t="s">
        <v>888</v>
      </c>
    </row>
    <row r="4" ht="15">
      <c r="A4" s="297" t="s">
        <v>81</v>
      </c>
    </row>
    <row r="5" ht="15">
      <c r="A5" s="297" t="s">
        <v>82</v>
      </c>
    </row>
    <row r="6" ht="15">
      <c r="A6" s="297" t="s">
        <v>83</v>
      </c>
    </row>
    <row r="7" ht="15">
      <c r="A7" s="297" t="s">
        <v>84</v>
      </c>
    </row>
    <row r="8" ht="15">
      <c r="A8" s="297" t="s">
        <v>85</v>
      </c>
    </row>
    <row r="9" ht="15">
      <c r="A9" s="297" t="s">
        <v>86</v>
      </c>
    </row>
    <row r="10" ht="15">
      <c r="A10" s="298" t="s">
        <v>1766</v>
      </c>
    </row>
    <row r="11" ht="15">
      <c r="A11" s="297" t="s">
        <v>1767</v>
      </c>
    </row>
    <row r="12" ht="15">
      <c r="A12" s="297" t="s">
        <v>1768</v>
      </c>
    </row>
    <row r="13" ht="15">
      <c r="A13" s="297"/>
    </row>
    <row r="14" spans="1:2" ht="15">
      <c r="A14" s="297"/>
      <c r="B14" s="298" t="s">
        <v>87</v>
      </c>
    </row>
    <row r="15" ht="12.75" customHeight="1" thickBot="1"/>
    <row r="16" spans="1:17" ht="46.5" customHeight="1">
      <c r="A16" s="578" t="s">
        <v>88</v>
      </c>
      <c r="B16" s="306" t="s">
        <v>719</v>
      </c>
      <c r="C16" s="306" t="s">
        <v>721</v>
      </c>
      <c r="D16" s="306" t="s">
        <v>722</v>
      </c>
      <c r="E16" s="306" t="s">
        <v>1303</v>
      </c>
      <c r="F16" s="306" t="s">
        <v>1499</v>
      </c>
      <c r="G16" s="306">
        <v>1</v>
      </c>
      <c r="H16" s="306">
        <v>2</v>
      </c>
      <c r="I16" s="306">
        <v>3</v>
      </c>
      <c r="J16" s="306">
        <v>4</v>
      </c>
      <c r="K16" s="306">
        <v>5</v>
      </c>
      <c r="L16" s="306">
        <v>6</v>
      </c>
      <c r="M16" s="306">
        <v>7</v>
      </c>
      <c r="N16" s="306">
        <v>8</v>
      </c>
      <c r="O16" s="306" t="s">
        <v>788</v>
      </c>
      <c r="P16" s="378" t="s">
        <v>1777</v>
      </c>
      <c r="Q16" s="379" t="s">
        <v>1778</v>
      </c>
    </row>
    <row r="17" spans="1:17" ht="15.75" thickBot="1">
      <c r="A17" s="662"/>
      <c r="B17" s="358"/>
      <c r="C17" s="358"/>
      <c r="D17" s="358"/>
      <c r="E17" s="358"/>
      <c r="F17" s="358"/>
      <c r="G17" s="358">
        <v>24</v>
      </c>
      <c r="H17" s="358">
        <v>8</v>
      </c>
      <c r="I17" s="358">
        <v>6</v>
      </c>
      <c r="J17" s="358">
        <v>10</v>
      </c>
      <c r="K17" s="358">
        <v>6</v>
      </c>
      <c r="L17" s="358">
        <v>12</v>
      </c>
      <c r="M17" s="358">
        <v>6</v>
      </c>
      <c r="N17" s="358">
        <v>2</v>
      </c>
      <c r="O17" s="358">
        <f aca="true" t="shared" si="0" ref="O17:O22">G17+H17+I17+J17+K17+L17+M17+N17</f>
        <v>74</v>
      </c>
      <c r="P17" s="579"/>
      <c r="Q17" s="663"/>
    </row>
    <row r="18" spans="1:17" ht="15" customHeight="1">
      <c r="A18" s="664">
        <v>1</v>
      </c>
      <c r="B18" s="665">
        <v>903</v>
      </c>
      <c r="C18" s="666" t="s">
        <v>737</v>
      </c>
      <c r="D18" s="666" t="s">
        <v>738</v>
      </c>
      <c r="E18" s="667" t="s">
        <v>736</v>
      </c>
      <c r="F18" s="668" t="s">
        <v>1906</v>
      </c>
      <c r="G18" s="669">
        <v>14</v>
      </c>
      <c r="H18" s="669">
        <v>2</v>
      </c>
      <c r="I18" s="669">
        <v>0</v>
      </c>
      <c r="J18" s="669">
        <v>8</v>
      </c>
      <c r="K18" s="669">
        <v>4</v>
      </c>
      <c r="L18" s="669">
        <v>6</v>
      </c>
      <c r="M18" s="669">
        <v>2</v>
      </c>
      <c r="N18" s="668">
        <v>0</v>
      </c>
      <c r="O18" s="670">
        <f t="shared" si="0"/>
        <v>36</v>
      </c>
      <c r="P18" s="668" t="s">
        <v>861</v>
      </c>
      <c r="Q18" s="671"/>
    </row>
    <row r="19" spans="1:17" ht="15" customHeight="1">
      <c r="A19" s="672">
        <v>2</v>
      </c>
      <c r="B19" s="347">
        <v>901</v>
      </c>
      <c r="C19" s="386" t="s">
        <v>771</v>
      </c>
      <c r="D19" s="386" t="s">
        <v>752</v>
      </c>
      <c r="E19" s="673" t="s">
        <v>1409</v>
      </c>
      <c r="F19" s="674" t="s">
        <v>89</v>
      </c>
      <c r="G19" s="675">
        <v>11</v>
      </c>
      <c r="H19" s="675">
        <v>2</v>
      </c>
      <c r="I19" s="675">
        <v>0</v>
      </c>
      <c r="J19" s="675">
        <v>4</v>
      </c>
      <c r="K19" s="675">
        <v>2</v>
      </c>
      <c r="L19" s="675">
        <v>10</v>
      </c>
      <c r="M19" s="675">
        <v>2</v>
      </c>
      <c r="N19" s="674">
        <v>2</v>
      </c>
      <c r="O19" s="344">
        <f t="shared" si="0"/>
        <v>33</v>
      </c>
      <c r="P19" s="92"/>
      <c r="Q19" s="616"/>
    </row>
    <row r="20" spans="1:17" ht="15" customHeight="1">
      <c r="A20" s="672">
        <v>3</v>
      </c>
      <c r="B20" s="347">
        <v>908</v>
      </c>
      <c r="C20" s="386" t="s">
        <v>90</v>
      </c>
      <c r="D20" s="386" t="s">
        <v>822</v>
      </c>
      <c r="E20" s="673" t="s">
        <v>732</v>
      </c>
      <c r="F20" s="674" t="s">
        <v>1808</v>
      </c>
      <c r="G20" s="675">
        <v>7</v>
      </c>
      <c r="H20" s="675">
        <v>4</v>
      </c>
      <c r="I20" s="675">
        <v>2</v>
      </c>
      <c r="J20" s="675">
        <v>6</v>
      </c>
      <c r="K20" s="675">
        <v>2</v>
      </c>
      <c r="L20" s="675">
        <v>6</v>
      </c>
      <c r="M20" s="675">
        <v>0</v>
      </c>
      <c r="N20" s="674">
        <v>0</v>
      </c>
      <c r="O20" s="344">
        <f t="shared" si="0"/>
        <v>27</v>
      </c>
      <c r="P20" s="92"/>
      <c r="Q20" s="616"/>
    </row>
    <row r="21" spans="1:17" ht="15" customHeight="1">
      <c r="A21" s="672">
        <v>4</v>
      </c>
      <c r="B21" s="347">
        <v>909</v>
      </c>
      <c r="C21" s="386" t="s">
        <v>91</v>
      </c>
      <c r="D21" s="386" t="s">
        <v>769</v>
      </c>
      <c r="E21" s="673" t="s">
        <v>732</v>
      </c>
      <c r="F21" s="674" t="s">
        <v>1808</v>
      </c>
      <c r="G21" s="675">
        <v>12</v>
      </c>
      <c r="H21" s="675">
        <v>2</v>
      </c>
      <c r="I21" s="675">
        <v>4</v>
      </c>
      <c r="J21" s="675">
        <v>6</v>
      </c>
      <c r="K21" s="675">
        <v>0</v>
      </c>
      <c r="L21" s="675">
        <v>2</v>
      </c>
      <c r="M21" s="675">
        <v>0</v>
      </c>
      <c r="N21" s="674">
        <v>0</v>
      </c>
      <c r="O21" s="344">
        <f t="shared" si="0"/>
        <v>26</v>
      </c>
      <c r="P21" s="92"/>
      <c r="Q21" s="616"/>
    </row>
    <row r="22" spans="1:17" ht="15" customHeight="1" thickBot="1">
      <c r="A22" s="676">
        <v>5</v>
      </c>
      <c r="B22" s="617">
        <v>904</v>
      </c>
      <c r="C22" s="677" t="s">
        <v>92</v>
      </c>
      <c r="D22" s="677" t="s">
        <v>748</v>
      </c>
      <c r="E22" s="678" t="s">
        <v>736</v>
      </c>
      <c r="F22" s="679" t="s">
        <v>1906</v>
      </c>
      <c r="G22" s="680">
        <v>7</v>
      </c>
      <c r="H22" s="680">
        <v>0</v>
      </c>
      <c r="I22" s="680">
        <v>4</v>
      </c>
      <c r="J22" s="680">
        <v>6</v>
      </c>
      <c r="K22" s="680">
        <v>1</v>
      </c>
      <c r="L22" s="680">
        <v>6</v>
      </c>
      <c r="M22" s="680">
        <v>0</v>
      </c>
      <c r="N22" s="679">
        <v>0</v>
      </c>
      <c r="O22" s="454">
        <f t="shared" si="0"/>
        <v>24</v>
      </c>
      <c r="P22" s="620"/>
      <c r="Q22" s="621"/>
    </row>
    <row r="23" spans="1:17" ht="15" customHeight="1">
      <c r="A23" s="681"/>
      <c r="B23" s="339">
        <v>902</v>
      </c>
      <c r="C23" s="682" t="s">
        <v>1856</v>
      </c>
      <c r="D23" s="682" t="s">
        <v>1857</v>
      </c>
      <c r="E23" s="683" t="s">
        <v>807</v>
      </c>
      <c r="F23" s="684" t="s">
        <v>1789</v>
      </c>
      <c r="G23" s="685" t="s">
        <v>879</v>
      </c>
      <c r="H23" s="685"/>
      <c r="I23" s="685"/>
      <c r="J23" s="685"/>
      <c r="K23" s="685"/>
      <c r="L23" s="685"/>
      <c r="M23" s="685"/>
      <c r="N23" s="684"/>
      <c r="O23" s="509"/>
      <c r="P23" s="681"/>
      <c r="Q23" s="681"/>
    </row>
    <row r="24" spans="1:17" ht="15" customHeight="1">
      <c r="A24" s="92"/>
      <c r="B24" s="347">
        <v>905</v>
      </c>
      <c r="C24" s="386" t="s">
        <v>93</v>
      </c>
      <c r="D24" s="386" t="s">
        <v>948</v>
      </c>
      <c r="E24" s="673" t="s">
        <v>807</v>
      </c>
      <c r="F24" s="674" t="s">
        <v>1789</v>
      </c>
      <c r="G24" s="675" t="s">
        <v>879</v>
      </c>
      <c r="H24" s="675"/>
      <c r="I24" s="675"/>
      <c r="J24" s="675"/>
      <c r="K24" s="675"/>
      <c r="L24" s="675"/>
      <c r="M24" s="675"/>
      <c r="N24" s="674"/>
      <c r="O24" s="344"/>
      <c r="P24" s="92"/>
      <c r="Q24" s="92"/>
    </row>
    <row r="25" spans="1:17" ht="15" customHeight="1">
      <c r="A25" s="92"/>
      <c r="B25" s="347">
        <v>906</v>
      </c>
      <c r="C25" s="386" t="s">
        <v>2099</v>
      </c>
      <c r="D25" s="386" t="s">
        <v>1138</v>
      </c>
      <c r="E25" s="673" t="s">
        <v>1459</v>
      </c>
      <c r="F25" s="674" t="s">
        <v>1802</v>
      </c>
      <c r="G25" s="675" t="s">
        <v>879</v>
      </c>
      <c r="H25" s="675"/>
      <c r="I25" s="675"/>
      <c r="J25" s="675"/>
      <c r="K25" s="675"/>
      <c r="L25" s="675"/>
      <c r="M25" s="675"/>
      <c r="N25" s="674"/>
      <c r="O25" s="344"/>
      <c r="P25" s="92"/>
      <c r="Q25" s="92"/>
    </row>
    <row r="26" spans="1:17" ht="15" customHeight="1">
      <c r="A26" s="92"/>
      <c r="B26" s="347">
        <v>907</v>
      </c>
      <c r="C26" s="386" t="s">
        <v>94</v>
      </c>
      <c r="D26" s="386" t="s">
        <v>730</v>
      </c>
      <c r="E26" s="673" t="s">
        <v>1459</v>
      </c>
      <c r="F26" s="674" t="s">
        <v>1802</v>
      </c>
      <c r="G26" s="675" t="s">
        <v>879</v>
      </c>
      <c r="H26" s="675"/>
      <c r="I26" s="675"/>
      <c r="J26" s="675"/>
      <c r="K26" s="675"/>
      <c r="L26" s="675"/>
      <c r="M26" s="675"/>
      <c r="N26" s="674"/>
      <c r="O26" s="344"/>
      <c r="P26" s="92"/>
      <c r="Q26" s="92"/>
    </row>
    <row r="28" ht="15">
      <c r="B28" s="298" t="s">
        <v>95</v>
      </c>
    </row>
    <row r="29" ht="15.75" thickBot="1"/>
    <row r="30" spans="1:17" ht="39.75">
      <c r="A30" s="686" t="s">
        <v>88</v>
      </c>
      <c r="B30" s="687" t="s">
        <v>719</v>
      </c>
      <c r="C30" s="364" t="s">
        <v>721</v>
      </c>
      <c r="D30" s="364" t="s">
        <v>722</v>
      </c>
      <c r="E30" s="364" t="s">
        <v>1303</v>
      </c>
      <c r="F30" s="364" t="s">
        <v>1499</v>
      </c>
      <c r="G30" s="364">
        <v>1</v>
      </c>
      <c r="H30" s="364">
        <v>2</v>
      </c>
      <c r="I30" s="364">
        <v>3</v>
      </c>
      <c r="J30" s="364">
        <v>4</v>
      </c>
      <c r="K30" s="364">
        <v>5</v>
      </c>
      <c r="L30" s="364">
        <v>6</v>
      </c>
      <c r="M30" s="364">
        <v>7</v>
      </c>
      <c r="N30" s="364">
        <v>8</v>
      </c>
      <c r="O30" s="364" t="s">
        <v>788</v>
      </c>
      <c r="P30" s="400" t="s">
        <v>1777</v>
      </c>
      <c r="Q30" s="401" t="s">
        <v>1931</v>
      </c>
    </row>
    <row r="31" spans="1:17" ht="15">
      <c r="A31" s="662"/>
      <c r="B31" s="344"/>
      <c r="C31" s="344"/>
      <c r="D31" s="344"/>
      <c r="E31" s="344"/>
      <c r="F31" s="344"/>
      <c r="G31" s="344">
        <v>24</v>
      </c>
      <c r="H31" s="344">
        <v>8</v>
      </c>
      <c r="I31" s="344">
        <v>6</v>
      </c>
      <c r="J31" s="344">
        <v>10</v>
      </c>
      <c r="K31" s="344">
        <v>6</v>
      </c>
      <c r="L31" s="344">
        <v>12</v>
      </c>
      <c r="M31" s="344">
        <v>6</v>
      </c>
      <c r="N31" s="344">
        <v>2</v>
      </c>
      <c r="O31" s="344">
        <f aca="true" t="shared" si="1" ref="O31:O45">G31+H31+I31+J31+K31+L31+M31+N31</f>
        <v>74</v>
      </c>
      <c r="P31" s="688"/>
      <c r="Q31" s="689"/>
    </row>
    <row r="32" spans="1:17" ht="15" customHeight="1">
      <c r="A32" s="690">
        <v>1</v>
      </c>
      <c r="B32" s="691">
        <v>1001</v>
      </c>
      <c r="C32" s="692" t="s">
        <v>808</v>
      </c>
      <c r="D32" s="692" t="s">
        <v>748</v>
      </c>
      <c r="E32" s="693" t="s">
        <v>807</v>
      </c>
      <c r="F32" s="693" t="s">
        <v>1789</v>
      </c>
      <c r="G32" s="694">
        <v>12</v>
      </c>
      <c r="H32" s="694">
        <v>6</v>
      </c>
      <c r="I32" s="694">
        <v>4</v>
      </c>
      <c r="J32" s="694">
        <v>10</v>
      </c>
      <c r="K32" s="694">
        <v>1</v>
      </c>
      <c r="L32" s="694">
        <v>6</v>
      </c>
      <c r="M32" s="694">
        <v>4</v>
      </c>
      <c r="N32" s="693">
        <v>2</v>
      </c>
      <c r="O32" s="695">
        <f t="shared" si="1"/>
        <v>45</v>
      </c>
      <c r="P32" s="693" t="s">
        <v>920</v>
      </c>
      <c r="Q32" s="693" t="s">
        <v>96</v>
      </c>
    </row>
    <row r="33" spans="1:17" ht="15" customHeight="1">
      <c r="A33" s="690">
        <v>2</v>
      </c>
      <c r="B33" s="691">
        <v>1006</v>
      </c>
      <c r="C33" s="692" t="s">
        <v>97</v>
      </c>
      <c r="D33" s="692" t="s">
        <v>794</v>
      </c>
      <c r="E33" s="693" t="s">
        <v>1409</v>
      </c>
      <c r="F33" s="693" t="s">
        <v>1883</v>
      </c>
      <c r="G33" s="694">
        <v>11</v>
      </c>
      <c r="H33" s="694">
        <v>2</v>
      </c>
      <c r="I33" s="694">
        <v>2</v>
      </c>
      <c r="J33" s="694">
        <v>8</v>
      </c>
      <c r="K33" s="694">
        <v>1</v>
      </c>
      <c r="L33" s="694">
        <v>8</v>
      </c>
      <c r="M33" s="694">
        <v>4</v>
      </c>
      <c r="N33" s="693">
        <v>0</v>
      </c>
      <c r="O33" s="695">
        <f t="shared" si="1"/>
        <v>36</v>
      </c>
      <c r="P33" s="693" t="s">
        <v>861</v>
      </c>
      <c r="Q33" s="696"/>
    </row>
    <row r="34" spans="1:17" ht="15" customHeight="1">
      <c r="A34" s="690">
        <v>3</v>
      </c>
      <c r="B34" s="691">
        <v>1003</v>
      </c>
      <c r="C34" s="692" t="s">
        <v>98</v>
      </c>
      <c r="D34" s="692" t="s">
        <v>1138</v>
      </c>
      <c r="E34" s="693" t="s">
        <v>774</v>
      </c>
      <c r="F34" s="693" t="s">
        <v>1861</v>
      </c>
      <c r="G34" s="694">
        <v>12</v>
      </c>
      <c r="H34" s="694">
        <v>0</v>
      </c>
      <c r="I34" s="694">
        <v>4</v>
      </c>
      <c r="J34" s="694">
        <v>6</v>
      </c>
      <c r="K34" s="694">
        <v>2</v>
      </c>
      <c r="L34" s="694">
        <v>4</v>
      </c>
      <c r="M34" s="694">
        <v>4</v>
      </c>
      <c r="N34" s="693">
        <v>2</v>
      </c>
      <c r="O34" s="695">
        <f t="shared" si="1"/>
        <v>34</v>
      </c>
      <c r="P34" s="693" t="s">
        <v>96</v>
      </c>
      <c r="Q34" s="696"/>
    </row>
    <row r="35" spans="1:17" ht="15" customHeight="1">
      <c r="A35" s="690">
        <v>3</v>
      </c>
      <c r="B35" s="691">
        <v>1007</v>
      </c>
      <c r="C35" s="692" t="s">
        <v>99</v>
      </c>
      <c r="D35" s="692" t="s">
        <v>794</v>
      </c>
      <c r="E35" s="693" t="s">
        <v>774</v>
      </c>
      <c r="F35" s="693" t="s">
        <v>1861</v>
      </c>
      <c r="G35" s="694">
        <v>17</v>
      </c>
      <c r="H35" s="694">
        <v>0</v>
      </c>
      <c r="I35" s="694">
        <v>2</v>
      </c>
      <c r="J35" s="694">
        <v>4</v>
      </c>
      <c r="K35" s="694">
        <v>1</v>
      </c>
      <c r="L35" s="694">
        <v>4</v>
      </c>
      <c r="M35" s="694">
        <v>6</v>
      </c>
      <c r="N35" s="693">
        <v>0</v>
      </c>
      <c r="O35" s="695">
        <f t="shared" si="1"/>
        <v>34</v>
      </c>
      <c r="P35" s="693" t="s">
        <v>861</v>
      </c>
      <c r="Q35" s="696"/>
    </row>
    <row r="36" spans="1:17" ht="15" customHeight="1">
      <c r="A36" s="672">
        <v>5</v>
      </c>
      <c r="B36" s="347">
        <v>1011</v>
      </c>
      <c r="C36" s="386" t="s">
        <v>100</v>
      </c>
      <c r="D36" s="386" t="s">
        <v>752</v>
      </c>
      <c r="E36" s="674" t="s">
        <v>826</v>
      </c>
      <c r="F36" s="674" t="s">
        <v>101</v>
      </c>
      <c r="G36" s="675">
        <v>9</v>
      </c>
      <c r="H36" s="675">
        <v>2</v>
      </c>
      <c r="I36" s="675">
        <v>0</v>
      </c>
      <c r="J36" s="675">
        <v>8</v>
      </c>
      <c r="K36" s="675">
        <v>2</v>
      </c>
      <c r="L36" s="675">
        <v>6</v>
      </c>
      <c r="M36" s="675">
        <v>4</v>
      </c>
      <c r="N36" s="674">
        <v>2</v>
      </c>
      <c r="O36" s="344">
        <f t="shared" si="1"/>
        <v>33</v>
      </c>
      <c r="P36" s="92"/>
      <c r="Q36" s="616"/>
    </row>
    <row r="37" spans="1:17" ht="15" customHeight="1">
      <c r="A37" s="672">
        <v>6</v>
      </c>
      <c r="B37" s="347">
        <v>1010</v>
      </c>
      <c r="C37" s="386" t="s">
        <v>1071</v>
      </c>
      <c r="D37" s="386" t="s">
        <v>730</v>
      </c>
      <c r="E37" s="674" t="s">
        <v>826</v>
      </c>
      <c r="F37" s="674" t="s">
        <v>101</v>
      </c>
      <c r="G37" s="675">
        <v>8</v>
      </c>
      <c r="H37" s="675">
        <v>4</v>
      </c>
      <c r="I37" s="675">
        <v>4</v>
      </c>
      <c r="J37" s="675">
        <v>6</v>
      </c>
      <c r="K37" s="675">
        <v>2</v>
      </c>
      <c r="L37" s="675">
        <v>2</v>
      </c>
      <c r="M37" s="675">
        <v>4</v>
      </c>
      <c r="N37" s="674">
        <v>2</v>
      </c>
      <c r="O37" s="344">
        <f t="shared" si="1"/>
        <v>32</v>
      </c>
      <c r="P37" s="92"/>
      <c r="Q37" s="616"/>
    </row>
    <row r="38" spans="1:17" ht="15" customHeight="1">
      <c r="A38" s="672">
        <v>7</v>
      </c>
      <c r="B38" s="347">
        <v>1002</v>
      </c>
      <c r="C38" s="386" t="s">
        <v>1876</v>
      </c>
      <c r="D38" s="386" t="s">
        <v>738</v>
      </c>
      <c r="E38" s="674" t="s">
        <v>807</v>
      </c>
      <c r="F38" s="674" t="s">
        <v>1789</v>
      </c>
      <c r="G38" s="675">
        <v>10</v>
      </c>
      <c r="H38" s="675">
        <v>0</v>
      </c>
      <c r="I38" s="675">
        <v>4</v>
      </c>
      <c r="J38" s="675">
        <v>6</v>
      </c>
      <c r="K38" s="675">
        <v>1</v>
      </c>
      <c r="L38" s="675">
        <v>4</v>
      </c>
      <c r="M38" s="675">
        <v>4</v>
      </c>
      <c r="N38" s="674">
        <v>2</v>
      </c>
      <c r="O38" s="344">
        <f t="shared" si="1"/>
        <v>31</v>
      </c>
      <c r="P38" s="92"/>
      <c r="Q38" s="616"/>
    </row>
    <row r="39" spans="1:17" ht="15" customHeight="1">
      <c r="A39" s="672">
        <v>8</v>
      </c>
      <c r="B39" s="347">
        <v>1004</v>
      </c>
      <c r="C39" s="386" t="s">
        <v>102</v>
      </c>
      <c r="D39" s="386" t="s">
        <v>820</v>
      </c>
      <c r="E39" s="674" t="s">
        <v>736</v>
      </c>
      <c r="F39" s="674" t="s">
        <v>1906</v>
      </c>
      <c r="G39" s="675">
        <v>12</v>
      </c>
      <c r="H39" s="675">
        <v>2</v>
      </c>
      <c r="I39" s="675">
        <v>4</v>
      </c>
      <c r="J39" s="675">
        <v>6</v>
      </c>
      <c r="K39" s="675">
        <v>1</v>
      </c>
      <c r="L39" s="675">
        <v>1</v>
      </c>
      <c r="M39" s="675">
        <v>2</v>
      </c>
      <c r="N39" s="674">
        <v>2</v>
      </c>
      <c r="O39" s="344">
        <f t="shared" si="1"/>
        <v>30</v>
      </c>
      <c r="P39" s="92"/>
      <c r="Q39" s="616"/>
    </row>
    <row r="40" spans="1:17" ht="15" customHeight="1">
      <c r="A40" s="672">
        <v>9</v>
      </c>
      <c r="B40" s="347">
        <v>1016</v>
      </c>
      <c r="C40" s="386" t="s">
        <v>947</v>
      </c>
      <c r="D40" s="386" t="s">
        <v>769</v>
      </c>
      <c r="E40" s="674" t="s">
        <v>753</v>
      </c>
      <c r="F40" s="674" t="s">
        <v>1997</v>
      </c>
      <c r="G40" s="675">
        <v>14</v>
      </c>
      <c r="H40" s="675">
        <v>0</v>
      </c>
      <c r="I40" s="675">
        <v>0</v>
      </c>
      <c r="J40" s="675">
        <v>6</v>
      </c>
      <c r="K40" s="675">
        <v>1</v>
      </c>
      <c r="L40" s="675">
        <v>3</v>
      </c>
      <c r="M40" s="675">
        <v>4</v>
      </c>
      <c r="N40" s="674">
        <v>0</v>
      </c>
      <c r="O40" s="344">
        <f t="shared" si="1"/>
        <v>28</v>
      </c>
      <c r="P40" s="92"/>
      <c r="Q40" s="616"/>
    </row>
    <row r="41" spans="1:17" ht="15" customHeight="1">
      <c r="A41" s="672">
        <v>10</v>
      </c>
      <c r="B41" s="347">
        <v>1008</v>
      </c>
      <c r="C41" s="386" t="s">
        <v>103</v>
      </c>
      <c r="D41" s="386" t="s">
        <v>843</v>
      </c>
      <c r="E41" s="674" t="s">
        <v>1409</v>
      </c>
      <c r="F41" s="674" t="s">
        <v>1883</v>
      </c>
      <c r="G41" s="675">
        <v>10</v>
      </c>
      <c r="H41" s="675">
        <v>2</v>
      </c>
      <c r="I41" s="675">
        <v>4</v>
      </c>
      <c r="J41" s="675">
        <v>2</v>
      </c>
      <c r="K41" s="675">
        <v>1</v>
      </c>
      <c r="L41" s="675">
        <v>5</v>
      </c>
      <c r="M41" s="675">
        <v>2</v>
      </c>
      <c r="N41" s="674">
        <v>0</v>
      </c>
      <c r="O41" s="344">
        <f t="shared" si="1"/>
        <v>26</v>
      </c>
      <c r="P41" s="92"/>
      <c r="Q41" s="616"/>
    </row>
    <row r="42" spans="1:17" ht="15" customHeight="1">
      <c r="A42" s="672">
        <v>10</v>
      </c>
      <c r="B42" s="347">
        <v>1014</v>
      </c>
      <c r="C42" s="386" t="s">
        <v>1869</v>
      </c>
      <c r="D42" s="386" t="s">
        <v>990</v>
      </c>
      <c r="E42" s="674" t="s">
        <v>732</v>
      </c>
      <c r="F42" s="674" t="s">
        <v>1808</v>
      </c>
      <c r="G42" s="675">
        <v>9</v>
      </c>
      <c r="H42" s="675">
        <v>2</v>
      </c>
      <c r="I42" s="675">
        <v>2</v>
      </c>
      <c r="J42" s="675">
        <v>4</v>
      </c>
      <c r="K42" s="675">
        <v>1</v>
      </c>
      <c r="L42" s="675">
        <v>4</v>
      </c>
      <c r="M42" s="675">
        <v>4</v>
      </c>
      <c r="N42" s="674">
        <v>0</v>
      </c>
      <c r="O42" s="344">
        <f t="shared" si="1"/>
        <v>26</v>
      </c>
      <c r="P42" s="92"/>
      <c r="Q42" s="616"/>
    </row>
    <row r="43" spans="1:17" ht="15" customHeight="1">
      <c r="A43" s="672">
        <v>12</v>
      </c>
      <c r="B43" s="347">
        <v>1013</v>
      </c>
      <c r="C43" s="386" t="s">
        <v>799</v>
      </c>
      <c r="D43" s="386" t="s">
        <v>752</v>
      </c>
      <c r="E43" s="674" t="s">
        <v>1459</v>
      </c>
      <c r="F43" s="674" t="s">
        <v>1802</v>
      </c>
      <c r="G43" s="675">
        <v>11</v>
      </c>
      <c r="H43" s="675">
        <v>0</v>
      </c>
      <c r="I43" s="675">
        <v>2</v>
      </c>
      <c r="J43" s="675">
        <v>8</v>
      </c>
      <c r="K43" s="675">
        <v>1</v>
      </c>
      <c r="L43" s="675">
        <v>0</v>
      </c>
      <c r="M43" s="675">
        <v>2</v>
      </c>
      <c r="N43" s="674">
        <v>0</v>
      </c>
      <c r="O43" s="344">
        <f t="shared" si="1"/>
        <v>24</v>
      </c>
      <c r="P43" s="92"/>
      <c r="Q43" s="616"/>
    </row>
    <row r="44" spans="1:17" ht="15" customHeight="1">
      <c r="A44" s="672">
        <v>13</v>
      </c>
      <c r="B44" s="347">
        <v>1012</v>
      </c>
      <c r="C44" s="386" t="s">
        <v>2003</v>
      </c>
      <c r="D44" s="386" t="s">
        <v>820</v>
      </c>
      <c r="E44" s="674" t="s">
        <v>1459</v>
      </c>
      <c r="F44" s="674" t="s">
        <v>1802</v>
      </c>
      <c r="G44" s="675">
        <v>13</v>
      </c>
      <c r="H44" s="675">
        <v>0</v>
      </c>
      <c r="I44" s="675">
        <v>2</v>
      </c>
      <c r="J44" s="675">
        <v>2</v>
      </c>
      <c r="K44" s="675">
        <v>1</v>
      </c>
      <c r="L44" s="675">
        <v>0</v>
      </c>
      <c r="M44" s="675">
        <v>4</v>
      </c>
      <c r="N44" s="674">
        <v>0</v>
      </c>
      <c r="O44" s="344">
        <f t="shared" si="1"/>
        <v>22</v>
      </c>
      <c r="P44" s="92"/>
      <c r="Q44" s="616"/>
    </row>
    <row r="45" spans="1:17" ht="15" customHeight="1" thickBot="1">
      <c r="A45" s="676">
        <v>14</v>
      </c>
      <c r="B45" s="617">
        <v>1009</v>
      </c>
      <c r="C45" s="677" t="s">
        <v>1068</v>
      </c>
      <c r="D45" s="677" t="s">
        <v>822</v>
      </c>
      <c r="E45" s="679" t="s">
        <v>736</v>
      </c>
      <c r="F45" s="679" t="s">
        <v>1906</v>
      </c>
      <c r="G45" s="680">
        <v>9</v>
      </c>
      <c r="H45" s="680">
        <v>2</v>
      </c>
      <c r="I45" s="680">
        <v>2</v>
      </c>
      <c r="J45" s="680">
        <v>4</v>
      </c>
      <c r="K45" s="680">
        <v>1</v>
      </c>
      <c r="L45" s="680">
        <v>1</v>
      </c>
      <c r="M45" s="680">
        <v>2</v>
      </c>
      <c r="N45" s="679">
        <v>0</v>
      </c>
      <c r="O45" s="454">
        <f t="shared" si="1"/>
        <v>21</v>
      </c>
      <c r="P45" s="620"/>
      <c r="Q45" s="621"/>
    </row>
    <row r="46" spans="1:17" ht="15" customHeight="1">
      <c r="A46" s="697"/>
      <c r="B46" s="339">
        <v>1005</v>
      </c>
      <c r="C46" s="682" t="s">
        <v>1871</v>
      </c>
      <c r="D46" s="682" t="s">
        <v>752</v>
      </c>
      <c r="E46" s="684" t="s">
        <v>743</v>
      </c>
      <c r="F46" s="684" t="s">
        <v>1870</v>
      </c>
      <c r="G46" s="685" t="s">
        <v>879</v>
      </c>
      <c r="H46" s="685"/>
      <c r="I46" s="685"/>
      <c r="J46" s="685"/>
      <c r="K46" s="685"/>
      <c r="L46" s="685"/>
      <c r="M46" s="685"/>
      <c r="N46" s="684"/>
      <c r="O46" s="509"/>
      <c r="P46" s="681"/>
      <c r="Q46" s="698"/>
    </row>
    <row r="47" spans="1:17" ht="15" customHeight="1" thickBot="1">
      <c r="A47" s="619"/>
      <c r="B47" s="617">
        <v>1015</v>
      </c>
      <c r="C47" s="677" t="s">
        <v>104</v>
      </c>
      <c r="D47" s="677" t="s">
        <v>803</v>
      </c>
      <c r="E47" s="679" t="s">
        <v>732</v>
      </c>
      <c r="F47" s="679" t="s">
        <v>1808</v>
      </c>
      <c r="G47" s="680" t="s">
        <v>879</v>
      </c>
      <c r="H47" s="680"/>
      <c r="I47" s="680"/>
      <c r="J47" s="680"/>
      <c r="K47" s="680"/>
      <c r="L47" s="680"/>
      <c r="M47" s="680"/>
      <c r="N47" s="679"/>
      <c r="O47" s="454"/>
      <c r="P47" s="620"/>
      <c r="Q47" s="621"/>
    </row>
    <row r="49" spans="1:2" ht="15">
      <c r="A49" s="298"/>
      <c r="B49" s="298" t="s">
        <v>105</v>
      </c>
    </row>
    <row r="50" ht="15.75" thickBot="1"/>
    <row r="51" spans="1:17" ht="39.75">
      <c r="A51" s="686" t="s">
        <v>88</v>
      </c>
      <c r="B51" s="687" t="s">
        <v>719</v>
      </c>
      <c r="C51" s="364" t="s">
        <v>721</v>
      </c>
      <c r="D51" s="364" t="s">
        <v>722</v>
      </c>
      <c r="E51" s="364" t="s">
        <v>1303</v>
      </c>
      <c r="F51" s="364" t="s">
        <v>1499</v>
      </c>
      <c r="G51" s="364">
        <v>1</v>
      </c>
      <c r="H51" s="364">
        <v>2</v>
      </c>
      <c r="I51" s="364">
        <v>3</v>
      </c>
      <c r="J51" s="364">
        <v>4</v>
      </c>
      <c r="K51" s="364">
        <v>5</v>
      </c>
      <c r="L51" s="364">
        <v>6</v>
      </c>
      <c r="M51" s="364">
        <v>7</v>
      </c>
      <c r="N51" s="364">
        <v>8</v>
      </c>
      <c r="O51" s="364" t="s">
        <v>788</v>
      </c>
      <c r="P51" s="400" t="s">
        <v>1777</v>
      </c>
      <c r="Q51" s="401" t="s">
        <v>1778</v>
      </c>
    </row>
    <row r="52" spans="1:17" ht="15.75" thickBot="1">
      <c r="A52" s="699"/>
      <c r="B52" s="358"/>
      <c r="C52" s="358"/>
      <c r="D52" s="358"/>
      <c r="E52" s="358"/>
      <c r="F52" s="358"/>
      <c r="G52" s="358">
        <v>24</v>
      </c>
      <c r="H52" s="358">
        <v>8</v>
      </c>
      <c r="I52" s="358">
        <v>6</v>
      </c>
      <c r="J52" s="358">
        <v>10</v>
      </c>
      <c r="K52" s="358">
        <v>6</v>
      </c>
      <c r="L52" s="358">
        <v>12</v>
      </c>
      <c r="M52" s="358">
        <v>6</v>
      </c>
      <c r="N52" s="358">
        <v>2</v>
      </c>
      <c r="O52" s="358">
        <f aca="true" t="shared" si="2" ref="O52:O62">G52+H52+I52+J52+K52+L52+M52+N52</f>
        <v>74</v>
      </c>
      <c r="P52" s="579"/>
      <c r="Q52" s="579"/>
    </row>
    <row r="53" spans="1:17" ht="15" customHeight="1">
      <c r="A53" s="664">
        <v>1</v>
      </c>
      <c r="B53" s="665">
        <v>1103</v>
      </c>
      <c r="C53" s="666" t="s">
        <v>1090</v>
      </c>
      <c r="D53" s="666" t="s">
        <v>941</v>
      </c>
      <c r="E53" s="668" t="s">
        <v>770</v>
      </c>
      <c r="F53" s="668" t="s">
        <v>89</v>
      </c>
      <c r="G53" s="669">
        <v>11</v>
      </c>
      <c r="H53" s="669">
        <v>4</v>
      </c>
      <c r="I53" s="669">
        <v>2</v>
      </c>
      <c r="J53" s="669">
        <v>8</v>
      </c>
      <c r="K53" s="669">
        <v>1</v>
      </c>
      <c r="L53" s="669">
        <v>9</v>
      </c>
      <c r="M53" s="669">
        <v>0</v>
      </c>
      <c r="N53" s="668">
        <v>0</v>
      </c>
      <c r="O53" s="670">
        <f t="shared" si="2"/>
        <v>35</v>
      </c>
      <c r="P53" s="668" t="s">
        <v>920</v>
      </c>
      <c r="Q53" s="700" t="s">
        <v>861</v>
      </c>
    </row>
    <row r="54" spans="1:17" ht="15" customHeight="1">
      <c r="A54" s="690">
        <v>2</v>
      </c>
      <c r="B54" s="691">
        <v>1114</v>
      </c>
      <c r="C54" s="692" t="s">
        <v>1004</v>
      </c>
      <c r="D54" s="692" t="s">
        <v>106</v>
      </c>
      <c r="E54" s="693" t="s">
        <v>753</v>
      </c>
      <c r="F54" s="693" t="s">
        <v>1997</v>
      </c>
      <c r="G54" s="694">
        <v>9</v>
      </c>
      <c r="H54" s="694">
        <v>4</v>
      </c>
      <c r="I54" s="694">
        <v>2</v>
      </c>
      <c r="J54" s="694">
        <v>8</v>
      </c>
      <c r="K54" s="694">
        <v>2</v>
      </c>
      <c r="L54" s="694">
        <v>7</v>
      </c>
      <c r="M54" s="694">
        <v>0</v>
      </c>
      <c r="N54" s="693">
        <v>2</v>
      </c>
      <c r="O54" s="695">
        <f t="shared" si="2"/>
        <v>34</v>
      </c>
      <c r="P54" s="693" t="s">
        <v>861</v>
      </c>
      <c r="Q54" s="696"/>
    </row>
    <row r="55" spans="1:17" ht="15" customHeight="1">
      <c r="A55" s="672">
        <v>3</v>
      </c>
      <c r="B55" s="347">
        <v>1109</v>
      </c>
      <c r="C55" s="386" t="s">
        <v>1293</v>
      </c>
      <c r="D55" s="386" t="s">
        <v>759</v>
      </c>
      <c r="E55" s="674" t="s">
        <v>1409</v>
      </c>
      <c r="F55" s="674" t="s">
        <v>1784</v>
      </c>
      <c r="G55" s="675">
        <v>10</v>
      </c>
      <c r="H55" s="675">
        <v>0</v>
      </c>
      <c r="I55" s="675">
        <v>6</v>
      </c>
      <c r="J55" s="675">
        <v>6</v>
      </c>
      <c r="K55" s="675">
        <v>1</v>
      </c>
      <c r="L55" s="675">
        <v>7</v>
      </c>
      <c r="M55" s="675">
        <v>0</v>
      </c>
      <c r="N55" s="674">
        <v>0</v>
      </c>
      <c r="O55" s="344">
        <f t="shared" si="2"/>
        <v>30</v>
      </c>
      <c r="P55" s="92"/>
      <c r="Q55" s="616"/>
    </row>
    <row r="56" spans="1:17" ht="15" customHeight="1">
      <c r="A56" s="672">
        <v>4</v>
      </c>
      <c r="B56" s="347">
        <v>1104</v>
      </c>
      <c r="C56" s="386" t="s">
        <v>1280</v>
      </c>
      <c r="D56" s="386" t="s">
        <v>926</v>
      </c>
      <c r="E56" s="674" t="s">
        <v>807</v>
      </c>
      <c r="F56" s="674" t="s">
        <v>1789</v>
      </c>
      <c r="G56" s="675">
        <v>10</v>
      </c>
      <c r="H56" s="675">
        <v>0</v>
      </c>
      <c r="I56" s="675">
        <v>2</v>
      </c>
      <c r="J56" s="675">
        <v>4</v>
      </c>
      <c r="K56" s="675">
        <v>2</v>
      </c>
      <c r="L56" s="675">
        <v>9</v>
      </c>
      <c r="M56" s="675">
        <v>2</v>
      </c>
      <c r="N56" s="674">
        <v>0</v>
      </c>
      <c r="O56" s="344">
        <f t="shared" si="2"/>
        <v>29</v>
      </c>
      <c r="P56" s="92"/>
      <c r="Q56" s="616"/>
    </row>
    <row r="57" spans="1:17" ht="15" customHeight="1">
      <c r="A57" s="672">
        <v>5</v>
      </c>
      <c r="B57" s="347">
        <v>1108</v>
      </c>
      <c r="C57" s="386" t="s">
        <v>107</v>
      </c>
      <c r="D57" s="386" t="s">
        <v>752</v>
      </c>
      <c r="E57" s="674" t="s">
        <v>736</v>
      </c>
      <c r="F57" s="674" t="s">
        <v>1906</v>
      </c>
      <c r="G57" s="675">
        <v>10</v>
      </c>
      <c r="H57" s="675">
        <v>2</v>
      </c>
      <c r="I57" s="675">
        <v>2</v>
      </c>
      <c r="J57" s="675">
        <v>4</v>
      </c>
      <c r="K57" s="675">
        <v>2</v>
      </c>
      <c r="L57" s="675">
        <v>6</v>
      </c>
      <c r="M57" s="675">
        <v>0</v>
      </c>
      <c r="N57" s="674">
        <v>0</v>
      </c>
      <c r="O57" s="344">
        <f t="shared" si="2"/>
        <v>26</v>
      </c>
      <c r="P57" s="92"/>
      <c r="Q57" s="616"/>
    </row>
    <row r="58" spans="1:17" ht="15" customHeight="1">
      <c r="A58" s="672">
        <v>6</v>
      </c>
      <c r="B58" s="347">
        <v>1113</v>
      </c>
      <c r="C58" s="386" t="s">
        <v>1561</v>
      </c>
      <c r="D58" s="386" t="s">
        <v>1562</v>
      </c>
      <c r="E58" s="674" t="s">
        <v>732</v>
      </c>
      <c r="F58" s="674" t="s">
        <v>1898</v>
      </c>
      <c r="G58" s="675">
        <v>9</v>
      </c>
      <c r="H58" s="675">
        <v>4</v>
      </c>
      <c r="I58" s="675">
        <v>2</v>
      </c>
      <c r="J58" s="675">
        <v>6</v>
      </c>
      <c r="K58" s="675">
        <v>1</v>
      </c>
      <c r="L58" s="675">
        <v>3</v>
      </c>
      <c r="M58" s="675">
        <v>0</v>
      </c>
      <c r="N58" s="674">
        <v>0</v>
      </c>
      <c r="O58" s="344">
        <f t="shared" si="2"/>
        <v>25</v>
      </c>
      <c r="P58" s="92"/>
      <c r="Q58" s="616"/>
    </row>
    <row r="59" spans="1:17" ht="15" customHeight="1">
      <c r="A59" s="672">
        <v>7</v>
      </c>
      <c r="B59" s="347">
        <v>1110</v>
      </c>
      <c r="C59" s="386" t="s">
        <v>2016</v>
      </c>
      <c r="D59" s="386" t="s">
        <v>108</v>
      </c>
      <c r="E59" s="674" t="s">
        <v>1076</v>
      </c>
      <c r="F59" s="674" t="s">
        <v>1805</v>
      </c>
      <c r="G59" s="675">
        <v>6</v>
      </c>
      <c r="H59" s="675">
        <v>6</v>
      </c>
      <c r="I59" s="675">
        <v>4</v>
      </c>
      <c r="J59" s="675">
        <v>2</v>
      </c>
      <c r="K59" s="675">
        <v>0</v>
      </c>
      <c r="L59" s="675">
        <v>6</v>
      </c>
      <c r="M59" s="675">
        <v>0</v>
      </c>
      <c r="N59" s="674">
        <v>0</v>
      </c>
      <c r="O59" s="344">
        <f t="shared" si="2"/>
        <v>24</v>
      </c>
      <c r="P59" s="92"/>
      <c r="Q59" s="616"/>
    </row>
    <row r="60" spans="1:17" ht="15" customHeight="1">
      <c r="A60" s="672">
        <v>8</v>
      </c>
      <c r="B60" s="347">
        <v>1106</v>
      </c>
      <c r="C60" s="386" t="s">
        <v>1896</v>
      </c>
      <c r="D60" s="386" t="s">
        <v>763</v>
      </c>
      <c r="E60" s="674" t="s">
        <v>750</v>
      </c>
      <c r="F60" s="674" t="s">
        <v>1950</v>
      </c>
      <c r="G60" s="675">
        <v>7</v>
      </c>
      <c r="H60" s="675">
        <v>4</v>
      </c>
      <c r="I60" s="675">
        <v>4</v>
      </c>
      <c r="J60" s="675">
        <v>4</v>
      </c>
      <c r="K60" s="675">
        <v>1</v>
      </c>
      <c r="L60" s="675">
        <v>2</v>
      </c>
      <c r="M60" s="675">
        <v>0</v>
      </c>
      <c r="N60" s="674">
        <v>0</v>
      </c>
      <c r="O60" s="344">
        <f t="shared" si="2"/>
        <v>22</v>
      </c>
      <c r="P60" s="92"/>
      <c r="Q60" s="701" t="s">
        <v>861</v>
      </c>
    </row>
    <row r="61" spans="1:17" ht="15" customHeight="1">
      <c r="A61" s="672">
        <v>9</v>
      </c>
      <c r="B61" s="347">
        <v>1107</v>
      </c>
      <c r="C61" s="386" t="s">
        <v>109</v>
      </c>
      <c r="D61" s="386" t="s">
        <v>1848</v>
      </c>
      <c r="E61" s="674" t="s">
        <v>774</v>
      </c>
      <c r="F61" s="674" t="s">
        <v>1861</v>
      </c>
      <c r="G61" s="675">
        <v>7</v>
      </c>
      <c r="H61" s="675">
        <v>2</v>
      </c>
      <c r="I61" s="675">
        <v>2</v>
      </c>
      <c r="J61" s="675">
        <v>2</v>
      </c>
      <c r="K61" s="675">
        <v>0</v>
      </c>
      <c r="L61" s="675">
        <v>1</v>
      </c>
      <c r="M61" s="675">
        <v>4</v>
      </c>
      <c r="N61" s="674">
        <v>0</v>
      </c>
      <c r="O61" s="344">
        <f t="shared" si="2"/>
        <v>18</v>
      </c>
      <c r="P61" s="92"/>
      <c r="Q61" s="616"/>
    </row>
    <row r="62" spans="1:17" ht="15" customHeight="1" thickBot="1">
      <c r="A62" s="676">
        <v>10</v>
      </c>
      <c r="B62" s="617">
        <v>1112</v>
      </c>
      <c r="C62" s="677" t="s">
        <v>110</v>
      </c>
      <c r="D62" s="677" t="s">
        <v>111</v>
      </c>
      <c r="E62" s="679" t="s">
        <v>1459</v>
      </c>
      <c r="F62" s="679" t="s">
        <v>1802</v>
      </c>
      <c r="G62" s="680">
        <v>6</v>
      </c>
      <c r="H62" s="680">
        <v>0</v>
      </c>
      <c r="I62" s="680">
        <v>2</v>
      </c>
      <c r="J62" s="680">
        <v>8</v>
      </c>
      <c r="K62" s="680">
        <v>1</v>
      </c>
      <c r="L62" s="680">
        <v>1</v>
      </c>
      <c r="M62" s="680">
        <v>0</v>
      </c>
      <c r="N62" s="679">
        <v>0</v>
      </c>
      <c r="O62" s="454">
        <f t="shared" si="2"/>
        <v>18</v>
      </c>
      <c r="P62" s="620"/>
      <c r="Q62" s="621"/>
    </row>
    <row r="63" spans="1:17" ht="15" customHeight="1">
      <c r="A63" s="697"/>
      <c r="B63" s="339">
        <v>1101</v>
      </c>
      <c r="C63" s="682" t="s">
        <v>112</v>
      </c>
      <c r="D63" s="682" t="s">
        <v>1018</v>
      </c>
      <c r="E63" s="684" t="s">
        <v>1128</v>
      </c>
      <c r="F63" s="684" t="s">
        <v>1826</v>
      </c>
      <c r="G63" s="685" t="s">
        <v>879</v>
      </c>
      <c r="H63" s="685"/>
      <c r="I63" s="685"/>
      <c r="J63" s="685"/>
      <c r="K63" s="685"/>
      <c r="L63" s="685"/>
      <c r="M63" s="685"/>
      <c r="N63" s="684"/>
      <c r="O63" s="509"/>
      <c r="P63" s="681"/>
      <c r="Q63" s="698"/>
    </row>
    <row r="64" spans="1:17" ht="15" customHeight="1">
      <c r="A64" s="702"/>
      <c r="B64" s="347">
        <v>1102</v>
      </c>
      <c r="C64" s="386" t="s">
        <v>1268</v>
      </c>
      <c r="D64" s="386" t="s">
        <v>745</v>
      </c>
      <c r="E64" s="674" t="s">
        <v>1128</v>
      </c>
      <c r="F64" s="674" t="s">
        <v>1826</v>
      </c>
      <c r="G64" s="675" t="s">
        <v>879</v>
      </c>
      <c r="H64" s="675"/>
      <c r="I64" s="675"/>
      <c r="J64" s="675"/>
      <c r="K64" s="675"/>
      <c r="L64" s="675"/>
      <c r="M64" s="675"/>
      <c r="N64" s="674"/>
      <c r="O64" s="344"/>
      <c r="P64" s="92"/>
      <c r="Q64" s="616"/>
    </row>
    <row r="65" spans="1:17" ht="15" customHeight="1">
      <c r="A65" s="702"/>
      <c r="B65" s="347">
        <v>1105</v>
      </c>
      <c r="C65" s="386" t="s">
        <v>1591</v>
      </c>
      <c r="D65" s="386" t="s">
        <v>769</v>
      </c>
      <c r="E65" s="674" t="s">
        <v>826</v>
      </c>
      <c r="F65" s="674" t="s">
        <v>101</v>
      </c>
      <c r="G65" s="675" t="s">
        <v>879</v>
      </c>
      <c r="H65" s="675"/>
      <c r="I65" s="675"/>
      <c r="J65" s="675"/>
      <c r="K65" s="675"/>
      <c r="L65" s="675"/>
      <c r="M65" s="675"/>
      <c r="N65" s="674"/>
      <c r="O65" s="344"/>
      <c r="P65" s="92"/>
      <c r="Q65" s="616"/>
    </row>
    <row r="66" spans="1:17" ht="15" customHeight="1">
      <c r="A66" s="702"/>
      <c r="B66" s="347">
        <v>1111</v>
      </c>
      <c r="C66" s="386" t="s">
        <v>1292</v>
      </c>
      <c r="D66" s="386" t="s">
        <v>828</v>
      </c>
      <c r="E66" s="674" t="s">
        <v>750</v>
      </c>
      <c r="F66" s="674" t="s">
        <v>1950</v>
      </c>
      <c r="G66" s="675" t="s">
        <v>879</v>
      </c>
      <c r="H66" s="675"/>
      <c r="I66" s="675"/>
      <c r="J66" s="675"/>
      <c r="K66" s="675"/>
      <c r="L66" s="675"/>
      <c r="M66" s="675"/>
      <c r="N66" s="674"/>
      <c r="O66" s="344"/>
      <c r="P66" s="92"/>
      <c r="Q66" s="616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55">
      <selection activeCell="L15" sqref="L15"/>
    </sheetView>
  </sheetViews>
  <sheetFormatPr defaultColWidth="9.140625" defaultRowHeight="15"/>
  <cols>
    <col min="1" max="1" width="4.7109375" style="0" customWidth="1"/>
    <col min="2" max="2" width="7.421875" style="0" customWidth="1"/>
    <col min="3" max="3" width="10.57421875" style="0" customWidth="1"/>
    <col min="5" max="5" width="7.00390625" style="0" customWidth="1"/>
    <col min="6" max="6" width="23.28125" style="0" customWidth="1"/>
    <col min="7" max="7" width="28.00390625" style="0" customWidth="1"/>
  </cols>
  <sheetData>
    <row r="1" spans="1:13" ht="15.75" customHeight="1">
      <c r="A1" s="1048" t="s">
        <v>78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</row>
    <row r="2" spans="1:13" ht="15.75" customHeight="1">
      <c r="A2" s="1048" t="s">
        <v>79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</row>
    <row r="3" ht="15">
      <c r="A3" s="298" t="s">
        <v>888</v>
      </c>
    </row>
    <row r="4" ht="15">
      <c r="A4" s="297" t="s">
        <v>2124</v>
      </c>
    </row>
    <row r="5" ht="15">
      <c r="A5" s="297" t="s">
        <v>2125</v>
      </c>
    </row>
    <row r="6" ht="15">
      <c r="A6" s="297" t="s">
        <v>0</v>
      </c>
    </row>
    <row r="7" ht="15">
      <c r="A7" s="297" t="s">
        <v>1</v>
      </c>
    </row>
    <row r="8" ht="15">
      <c r="A8" s="297" t="s">
        <v>2</v>
      </c>
    </row>
    <row r="9" ht="15">
      <c r="A9" s="297" t="s">
        <v>3</v>
      </c>
    </row>
    <row r="10" ht="15">
      <c r="A10" s="297" t="s">
        <v>4</v>
      </c>
    </row>
    <row r="11" ht="15">
      <c r="A11" s="297" t="s">
        <v>5</v>
      </c>
    </row>
    <row r="12" ht="15">
      <c r="A12" s="297" t="s">
        <v>6</v>
      </c>
    </row>
    <row r="13" ht="15">
      <c r="A13" s="297" t="s">
        <v>7</v>
      </c>
    </row>
    <row r="14" ht="15">
      <c r="A14" s="297" t="s">
        <v>8</v>
      </c>
    </row>
    <row r="15" ht="15">
      <c r="A15" s="297" t="s">
        <v>9</v>
      </c>
    </row>
    <row r="16" ht="15">
      <c r="A16" s="297" t="s">
        <v>10</v>
      </c>
    </row>
    <row r="17" ht="15">
      <c r="A17" s="297" t="s">
        <v>11</v>
      </c>
    </row>
    <row r="18" ht="15">
      <c r="A18" s="297" t="s">
        <v>12</v>
      </c>
    </row>
    <row r="19" ht="16.5">
      <c r="A19" s="296" t="s">
        <v>1766</v>
      </c>
    </row>
    <row r="20" ht="15">
      <c r="A20" s="297" t="s">
        <v>1767</v>
      </c>
    </row>
    <row r="21" ht="15">
      <c r="A21" s="297" t="s">
        <v>1768</v>
      </c>
    </row>
    <row r="23" ht="15">
      <c r="B23" s="513" t="s">
        <v>13</v>
      </c>
    </row>
    <row r="24" ht="15.75" thickBot="1"/>
    <row r="25" spans="1:13" ht="39.75">
      <c r="A25" s="578" t="s">
        <v>781</v>
      </c>
      <c r="B25" s="306" t="s">
        <v>719</v>
      </c>
      <c r="C25" s="306" t="s">
        <v>721</v>
      </c>
      <c r="D25" s="306" t="s">
        <v>722</v>
      </c>
      <c r="E25" s="306" t="s">
        <v>14</v>
      </c>
      <c r="F25" s="306" t="s">
        <v>1303</v>
      </c>
      <c r="G25" s="306" t="s">
        <v>1499</v>
      </c>
      <c r="H25" s="306" t="s">
        <v>15</v>
      </c>
      <c r="I25" s="306" t="s">
        <v>16</v>
      </c>
      <c r="J25" s="306" t="s">
        <v>17</v>
      </c>
      <c r="K25" s="306" t="s">
        <v>788</v>
      </c>
      <c r="L25" s="306" t="s">
        <v>1777</v>
      </c>
      <c r="M25" s="306" t="s">
        <v>1778</v>
      </c>
    </row>
    <row r="26" spans="1:13" ht="17.25" thickBot="1">
      <c r="A26" s="536"/>
      <c r="B26" s="579"/>
      <c r="C26" s="537"/>
      <c r="D26" s="537"/>
      <c r="E26" s="358"/>
      <c r="F26" s="537"/>
      <c r="G26" s="537"/>
      <c r="H26" s="358">
        <v>37</v>
      </c>
      <c r="I26" s="358">
        <v>43</v>
      </c>
      <c r="J26" s="358">
        <v>20</v>
      </c>
      <c r="K26" s="358">
        <f aca="true" t="shared" si="0" ref="K26:K51">SUM(H26:J26)</f>
        <v>100</v>
      </c>
      <c r="L26" s="580"/>
      <c r="M26" s="581"/>
    </row>
    <row r="27" spans="1:13" ht="15" customHeight="1">
      <c r="A27" s="582">
        <v>1</v>
      </c>
      <c r="B27" s="583">
        <v>812</v>
      </c>
      <c r="C27" s="584" t="s">
        <v>18</v>
      </c>
      <c r="D27" s="584" t="s">
        <v>933</v>
      </c>
      <c r="E27" s="585">
        <v>8</v>
      </c>
      <c r="F27" s="584" t="s">
        <v>732</v>
      </c>
      <c r="G27" s="586" t="s">
        <v>19</v>
      </c>
      <c r="H27" s="587">
        <v>33</v>
      </c>
      <c r="I27" s="587">
        <v>30</v>
      </c>
      <c r="J27" s="587">
        <v>11</v>
      </c>
      <c r="K27" s="588">
        <f t="shared" si="0"/>
        <v>74</v>
      </c>
      <c r="L27" s="589" t="s">
        <v>1933</v>
      </c>
      <c r="M27" s="590" t="s">
        <v>861</v>
      </c>
    </row>
    <row r="28" spans="1:13" ht="15" customHeight="1">
      <c r="A28" s="591">
        <v>2</v>
      </c>
      <c r="B28" s="592">
        <v>801</v>
      </c>
      <c r="C28" s="593" t="s">
        <v>1838</v>
      </c>
      <c r="D28" s="593" t="s">
        <v>1197</v>
      </c>
      <c r="E28" s="594">
        <v>8</v>
      </c>
      <c r="F28" s="593" t="s">
        <v>750</v>
      </c>
      <c r="G28" s="595" t="s">
        <v>20</v>
      </c>
      <c r="H28" s="596">
        <v>28</v>
      </c>
      <c r="I28" s="596">
        <v>17</v>
      </c>
      <c r="J28" s="596">
        <v>11</v>
      </c>
      <c r="K28" s="597">
        <f t="shared" si="0"/>
        <v>56</v>
      </c>
      <c r="L28" s="598" t="s">
        <v>861</v>
      </c>
      <c r="M28" s="599"/>
    </row>
    <row r="29" spans="1:13" ht="15" customHeight="1">
      <c r="A29" s="591">
        <v>3</v>
      </c>
      <c r="B29" s="592">
        <v>704</v>
      </c>
      <c r="C29" s="593" t="s">
        <v>21</v>
      </c>
      <c r="D29" s="593" t="s">
        <v>22</v>
      </c>
      <c r="E29" s="600">
        <v>7</v>
      </c>
      <c r="F29" s="593" t="s">
        <v>1076</v>
      </c>
      <c r="G29" s="595" t="s">
        <v>23</v>
      </c>
      <c r="H29" s="596">
        <v>25</v>
      </c>
      <c r="I29" s="596">
        <v>30</v>
      </c>
      <c r="J29" s="596">
        <v>0</v>
      </c>
      <c r="K29" s="597">
        <f t="shared" si="0"/>
        <v>55</v>
      </c>
      <c r="L29" s="598" t="s">
        <v>861</v>
      </c>
      <c r="M29" s="599"/>
    </row>
    <row r="30" spans="1:13" ht="15" customHeight="1">
      <c r="A30" s="591">
        <v>4</v>
      </c>
      <c r="B30" s="592">
        <v>807</v>
      </c>
      <c r="C30" s="593" t="s">
        <v>932</v>
      </c>
      <c r="D30" s="593" t="s">
        <v>1018</v>
      </c>
      <c r="E30" s="594">
        <v>8</v>
      </c>
      <c r="F30" s="593" t="s">
        <v>774</v>
      </c>
      <c r="G30" s="595" t="s">
        <v>24</v>
      </c>
      <c r="H30" s="596">
        <v>24</v>
      </c>
      <c r="I30" s="601">
        <v>22</v>
      </c>
      <c r="J30" s="596">
        <v>7</v>
      </c>
      <c r="K30" s="597">
        <f t="shared" si="0"/>
        <v>53</v>
      </c>
      <c r="L30" s="598" t="s">
        <v>861</v>
      </c>
      <c r="M30" s="599"/>
    </row>
    <row r="31" spans="1:13" ht="15" customHeight="1" thickBot="1">
      <c r="A31" s="602">
        <v>5</v>
      </c>
      <c r="B31" s="603">
        <v>708</v>
      </c>
      <c r="C31" s="604" t="s">
        <v>25</v>
      </c>
      <c r="D31" s="604" t="s">
        <v>748</v>
      </c>
      <c r="E31" s="605">
        <v>7</v>
      </c>
      <c r="F31" s="604" t="s">
        <v>965</v>
      </c>
      <c r="G31" s="606" t="s">
        <v>26</v>
      </c>
      <c r="H31" s="607">
        <v>23</v>
      </c>
      <c r="I31" s="607">
        <v>19</v>
      </c>
      <c r="J31" s="607">
        <v>7</v>
      </c>
      <c r="K31" s="608">
        <f t="shared" si="0"/>
        <v>49</v>
      </c>
      <c r="L31" s="609" t="s">
        <v>861</v>
      </c>
      <c r="M31" s="610"/>
    </row>
    <row r="32" spans="1:13" ht="15" customHeight="1">
      <c r="A32" s="482">
        <v>6</v>
      </c>
      <c r="B32" s="339">
        <v>705</v>
      </c>
      <c r="C32" s="484" t="s">
        <v>27</v>
      </c>
      <c r="D32" s="484" t="s">
        <v>1097</v>
      </c>
      <c r="E32" s="611">
        <v>7</v>
      </c>
      <c r="F32" s="484" t="s">
        <v>774</v>
      </c>
      <c r="G32" s="612" t="s">
        <v>24</v>
      </c>
      <c r="H32" s="613">
        <v>12</v>
      </c>
      <c r="I32" s="613">
        <v>27</v>
      </c>
      <c r="J32" s="613">
        <v>8</v>
      </c>
      <c r="K32" s="509">
        <f t="shared" si="0"/>
        <v>47</v>
      </c>
      <c r="L32" s="486"/>
      <c r="M32" s="614"/>
    </row>
    <row r="33" spans="1:13" ht="15" customHeight="1">
      <c r="A33" s="370">
        <v>7</v>
      </c>
      <c r="B33" s="347">
        <v>804</v>
      </c>
      <c r="C33" s="341" t="s">
        <v>1211</v>
      </c>
      <c r="D33" s="341" t="s">
        <v>1848</v>
      </c>
      <c r="E33" s="345">
        <v>8</v>
      </c>
      <c r="F33" s="341" t="s">
        <v>725</v>
      </c>
      <c r="G33" s="615" t="s">
        <v>28</v>
      </c>
      <c r="H33" s="446">
        <v>19</v>
      </c>
      <c r="I33" s="446">
        <v>21</v>
      </c>
      <c r="J33" s="446">
        <v>5</v>
      </c>
      <c r="K33" s="344">
        <f t="shared" si="0"/>
        <v>45</v>
      </c>
      <c r="L33" s="345"/>
      <c r="M33" s="503"/>
    </row>
    <row r="34" spans="1:13" ht="15" customHeight="1">
      <c r="A34" s="370">
        <v>8</v>
      </c>
      <c r="B34" s="347">
        <v>703</v>
      </c>
      <c r="C34" s="341" t="s">
        <v>925</v>
      </c>
      <c r="D34" s="341" t="s">
        <v>926</v>
      </c>
      <c r="E34" s="349">
        <v>7</v>
      </c>
      <c r="F34" s="341" t="s">
        <v>725</v>
      </c>
      <c r="G34" s="615" t="s">
        <v>29</v>
      </c>
      <c r="H34" s="447">
        <v>23</v>
      </c>
      <c r="I34" s="447">
        <v>15</v>
      </c>
      <c r="J34" s="446">
        <v>6</v>
      </c>
      <c r="K34" s="388">
        <f t="shared" si="0"/>
        <v>44</v>
      </c>
      <c r="L34" s="349"/>
      <c r="M34" s="523"/>
    </row>
    <row r="35" spans="1:13" ht="15" customHeight="1">
      <c r="A35" s="370">
        <v>9</v>
      </c>
      <c r="B35" s="347">
        <v>805</v>
      </c>
      <c r="C35" s="341" t="s">
        <v>30</v>
      </c>
      <c r="D35" s="341" t="s">
        <v>769</v>
      </c>
      <c r="E35" s="345">
        <v>8</v>
      </c>
      <c r="F35" s="341" t="s">
        <v>750</v>
      </c>
      <c r="G35" s="615" t="s">
        <v>20</v>
      </c>
      <c r="H35" s="446">
        <v>15</v>
      </c>
      <c r="I35" s="446">
        <v>21</v>
      </c>
      <c r="J35" s="446">
        <v>0</v>
      </c>
      <c r="K35" s="344">
        <f t="shared" si="0"/>
        <v>36</v>
      </c>
      <c r="L35" s="345"/>
      <c r="M35" s="503"/>
    </row>
    <row r="36" spans="1:13" ht="15" customHeight="1">
      <c r="A36" s="370">
        <v>9</v>
      </c>
      <c r="B36" s="347">
        <v>809</v>
      </c>
      <c r="C36" s="341" t="s">
        <v>31</v>
      </c>
      <c r="D36" s="341" t="s">
        <v>748</v>
      </c>
      <c r="E36" s="345">
        <v>8</v>
      </c>
      <c r="F36" s="341" t="s">
        <v>736</v>
      </c>
      <c r="G36" s="615" t="s">
        <v>32</v>
      </c>
      <c r="H36" s="446">
        <v>19</v>
      </c>
      <c r="I36" s="538">
        <v>14</v>
      </c>
      <c r="J36" s="446">
        <v>3</v>
      </c>
      <c r="K36" s="344">
        <f t="shared" si="0"/>
        <v>36</v>
      </c>
      <c r="L36" s="349"/>
      <c r="M36" s="503"/>
    </row>
    <row r="37" spans="1:13" ht="15" customHeight="1">
      <c r="A37" s="370">
        <v>11</v>
      </c>
      <c r="B37" s="347">
        <v>707</v>
      </c>
      <c r="C37" s="341" t="s">
        <v>33</v>
      </c>
      <c r="D37" s="341" t="s">
        <v>763</v>
      </c>
      <c r="E37" s="349">
        <v>7</v>
      </c>
      <c r="F37" s="341" t="s">
        <v>743</v>
      </c>
      <c r="G37" s="615" t="s">
        <v>34</v>
      </c>
      <c r="H37" s="446">
        <v>17</v>
      </c>
      <c r="I37" s="446">
        <v>11</v>
      </c>
      <c r="J37" s="446">
        <v>5</v>
      </c>
      <c r="K37" s="344">
        <f t="shared" si="0"/>
        <v>33</v>
      </c>
      <c r="L37" s="345"/>
      <c r="M37" s="503"/>
    </row>
    <row r="38" spans="1:13" ht="15" customHeight="1">
      <c r="A38" s="370">
        <v>12</v>
      </c>
      <c r="B38" s="347">
        <v>814</v>
      </c>
      <c r="C38" s="341" t="s">
        <v>35</v>
      </c>
      <c r="D38" s="341" t="s">
        <v>993</v>
      </c>
      <c r="E38" s="345">
        <v>8</v>
      </c>
      <c r="F38" s="341" t="s">
        <v>732</v>
      </c>
      <c r="G38" s="615" t="s">
        <v>36</v>
      </c>
      <c r="H38" s="446">
        <v>15</v>
      </c>
      <c r="I38" s="446">
        <v>10</v>
      </c>
      <c r="J38" s="446">
        <v>5</v>
      </c>
      <c r="K38" s="344">
        <f t="shared" si="0"/>
        <v>30</v>
      </c>
      <c r="L38" s="92"/>
      <c r="M38" s="616"/>
    </row>
    <row r="39" spans="1:13" ht="15" customHeight="1">
      <c r="A39" s="370">
        <v>13</v>
      </c>
      <c r="B39" s="347">
        <v>808</v>
      </c>
      <c r="C39" s="341" t="s">
        <v>37</v>
      </c>
      <c r="D39" s="341" t="s">
        <v>1614</v>
      </c>
      <c r="E39" s="345">
        <v>8</v>
      </c>
      <c r="F39" s="341" t="s">
        <v>770</v>
      </c>
      <c r="G39" s="615" t="s">
        <v>38</v>
      </c>
      <c r="H39" s="446">
        <v>9</v>
      </c>
      <c r="I39" s="446">
        <v>11</v>
      </c>
      <c r="J39" s="446">
        <v>6</v>
      </c>
      <c r="K39" s="344">
        <f t="shared" si="0"/>
        <v>26</v>
      </c>
      <c r="L39" s="345"/>
      <c r="M39" s="503"/>
    </row>
    <row r="40" spans="1:13" ht="15" customHeight="1">
      <c r="A40" s="370">
        <v>14</v>
      </c>
      <c r="B40" s="347">
        <v>816</v>
      </c>
      <c r="C40" s="341" t="s">
        <v>39</v>
      </c>
      <c r="D40" s="341" t="s">
        <v>741</v>
      </c>
      <c r="E40" s="345">
        <v>8</v>
      </c>
      <c r="F40" s="341" t="s">
        <v>1128</v>
      </c>
      <c r="G40" s="615" t="s">
        <v>40</v>
      </c>
      <c r="H40" s="446">
        <v>0</v>
      </c>
      <c r="I40" s="446">
        <v>20</v>
      </c>
      <c r="J40" s="446">
        <v>4</v>
      </c>
      <c r="K40" s="344">
        <f t="shared" si="0"/>
        <v>24</v>
      </c>
      <c r="L40" s="92"/>
      <c r="M40" s="616"/>
    </row>
    <row r="41" spans="1:13" ht="15" customHeight="1">
      <c r="A41" s="370">
        <v>15</v>
      </c>
      <c r="B41" s="347">
        <v>806</v>
      </c>
      <c r="C41" s="341" t="s">
        <v>1631</v>
      </c>
      <c r="D41" s="341" t="s">
        <v>776</v>
      </c>
      <c r="E41" s="345">
        <v>8</v>
      </c>
      <c r="F41" s="341" t="s">
        <v>1002</v>
      </c>
      <c r="G41" s="615" t="s">
        <v>41</v>
      </c>
      <c r="H41" s="446">
        <v>8</v>
      </c>
      <c r="I41" s="446">
        <v>12</v>
      </c>
      <c r="J41" s="446">
        <v>0</v>
      </c>
      <c r="K41" s="344">
        <f t="shared" si="0"/>
        <v>20</v>
      </c>
      <c r="L41" s="345"/>
      <c r="M41" s="503"/>
    </row>
    <row r="42" spans="1:13" ht="15" customHeight="1">
      <c r="A42" s="370">
        <v>16</v>
      </c>
      <c r="B42" s="347">
        <v>701</v>
      </c>
      <c r="C42" s="341" t="s">
        <v>42</v>
      </c>
      <c r="D42" s="341" t="s">
        <v>730</v>
      </c>
      <c r="E42" s="349">
        <v>7</v>
      </c>
      <c r="F42" s="341" t="s">
        <v>826</v>
      </c>
      <c r="G42" s="615" t="s">
        <v>43</v>
      </c>
      <c r="H42" s="446">
        <v>10</v>
      </c>
      <c r="I42" s="446">
        <v>9</v>
      </c>
      <c r="J42" s="446">
        <v>0</v>
      </c>
      <c r="K42" s="344">
        <f t="shared" si="0"/>
        <v>19</v>
      </c>
      <c r="L42" s="344"/>
      <c r="M42" s="503"/>
    </row>
    <row r="43" spans="1:13" ht="15" customHeight="1">
      <c r="A43" s="370">
        <v>16</v>
      </c>
      <c r="B43" s="347">
        <v>702</v>
      </c>
      <c r="C43" s="341" t="s">
        <v>44</v>
      </c>
      <c r="D43" s="341" t="s">
        <v>1057</v>
      </c>
      <c r="E43" s="349">
        <v>7</v>
      </c>
      <c r="F43" s="341" t="s">
        <v>807</v>
      </c>
      <c r="G43" s="615" t="s">
        <v>45</v>
      </c>
      <c r="H43" s="447">
        <v>9</v>
      </c>
      <c r="I43" s="447">
        <v>10</v>
      </c>
      <c r="J43" s="446">
        <v>0</v>
      </c>
      <c r="K43" s="388">
        <f t="shared" si="0"/>
        <v>19</v>
      </c>
      <c r="L43" s="349"/>
      <c r="M43" s="523"/>
    </row>
    <row r="44" spans="1:13" ht="15" customHeight="1">
      <c r="A44" s="370">
        <v>16</v>
      </c>
      <c r="B44" s="347">
        <v>811</v>
      </c>
      <c r="C44" s="341" t="s">
        <v>46</v>
      </c>
      <c r="D44" s="341" t="s">
        <v>1614</v>
      </c>
      <c r="E44" s="345">
        <v>8</v>
      </c>
      <c r="F44" s="341" t="s">
        <v>1459</v>
      </c>
      <c r="G44" s="615" t="s">
        <v>47</v>
      </c>
      <c r="H44" s="446">
        <v>8</v>
      </c>
      <c r="I44" s="446">
        <v>11</v>
      </c>
      <c r="J44" s="446">
        <v>0</v>
      </c>
      <c r="K44" s="344">
        <f t="shared" si="0"/>
        <v>19</v>
      </c>
      <c r="L44" s="345"/>
      <c r="M44" s="503"/>
    </row>
    <row r="45" spans="1:13" ht="15" customHeight="1">
      <c r="A45" s="370">
        <v>19</v>
      </c>
      <c r="B45" s="347">
        <v>706</v>
      </c>
      <c r="C45" s="341" t="s">
        <v>1117</v>
      </c>
      <c r="D45" s="341" t="s">
        <v>730</v>
      </c>
      <c r="E45" s="349">
        <v>7</v>
      </c>
      <c r="F45" s="341" t="s">
        <v>1118</v>
      </c>
      <c r="G45" s="615" t="s">
        <v>48</v>
      </c>
      <c r="H45" s="446">
        <v>8</v>
      </c>
      <c r="I45" s="446">
        <v>8</v>
      </c>
      <c r="J45" s="446">
        <v>0</v>
      </c>
      <c r="K45" s="344">
        <f t="shared" si="0"/>
        <v>16</v>
      </c>
      <c r="L45" s="345"/>
      <c r="M45" s="503"/>
    </row>
    <row r="46" spans="1:13" ht="15" customHeight="1">
      <c r="A46" s="370">
        <v>20</v>
      </c>
      <c r="B46" s="347">
        <v>815</v>
      </c>
      <c r="C46" s="341" t="s">
        <v>2087</v>
      </c>
      <c r="D46" s="341" t="s">
        <v>769</v>
      </c>
      <c r="E46" s="345">
        <v>8</v>
      </c>
      <c r="F46" s="341" t="s">
        <v>2088</v>
      </c>
      <c r="G46" s="615" t="s">
        <v>49</v>
      </c>
      <c r="H46" s="446">
        <v>9</v>
      </c>
      <c r="I46" s="446">
        <v>6</v>
      </c>
      <c r="J46" s="446">
        <v>0</v>
      </c>
      <c r="K46" s="344">
        <f t="shared" si="0"/>
        <v>15</v>
      </c>
      <c r="L46" s="92"/>
      <c r="M46" s="616"/>
    </row>
    <row r="47" spans="1:13" ht="15" customHeight="1" thickBot="1">
      <c r="A47" s="490">
        <v>21</v>
      </c>
      <c r="B47" s="617">
        <v>802</v>
      </c>
      <c r="C47" s="452" t="s">
        <v>1341</v>
      </c>
      <c r="D47" s="452" t="s">
        <v>1138</v>
      </c>
      <c r="E47" s="455">
        <v>8</v>
      </c>
      <c r="F47" s="452" t="s">
        <v>764</v>
      </c>
      <c r="G47" s="618" t="s">
        <v>50</v>
      </c>
      <c r="H47" s="453">
        <v>5</v>
      </c>
      <c r="I47" s="453">
        <v>7</v>
      </c>
      <c r="J47" s="453">
        <v>0</v>
      </c>
      <c r="K47" s="454">
        <f t="shared" si="0"/>
        <v>12</v>
      </c>
      <c r="L47" s="455"/>
      <c r="M47" s="535"/>
    </row>
    <row r="48" spans="1:13" ht="15" customHeight="1">
      <c r="A48" s="482"/>
      <c r="B48" s="339">
        <v>709</v>
      </c>
      <c r="C48" s="484" t="s">
        <v>1165</v>
      </c>
      <c r="D48" s="484" t="s">
        <v>993</v>
      </c>
      <c r="E48" s="611">
        <v>7</v>
      </c>
      <c r="F48" s="484" t="s">
        <v>1166</v>
      </c>
      <c r="G48" s="612" t="s">
        <v>51</v>
      </c>
      <c r="H48" s="613" t="s">
        <v>879</v>
      </c>
      <c r="I48" s="613"/>
      <c r="J48" s="613"/>
      <c r="K48" s="509">
        <f t="shared" si="0"/>
        <v>0</v>
      </c>
      <c r="L48" s="486"/>
      <c r="M48" s="614"/>
    </row>
    <row r="49" spans="1:13" ht="15" customHeight="1">
      <c r="A49" s="370"/>
      <c r="B49" s="347">
        <v>803</v>
      </c>
      <c r="C49" s="341" t="s">
        <v>1840</v>
      </c>
      <c r="D49" s="341" t="s">
        <v>730</v>
      </c>
      <c r="E49" s="345">
        <v>8</v>
      </c>
      <c r="F49" s="341" t="s">
        <v>807</v>
      </c>
      <c r="G49" s="615" t="s">
        <v>52</v>
      </c>
      <c r="H49" s="446" t="s">
        <v>879</v>
      </c>
      <c r="I49" s="446"/>
      <c r="J49" s="446"/>
      <c r="K49" s="344">
        <f t="shared" si="0"/>
        <v>0</v>
      </c>
      <c r="L49" s="345"/>
      <c r="M49" s="503"/>
    </row>
    <row r="50" spans="1:13" ht="15" customHeight="1">
      <c r="A50" s="370"/>
      <c r="B50" s="347">
        <v>810</v>
      </c>
      <c r="C50" s="341" t="s">
        <v>1194</v>
      </c>
      <c r="D50" s="341" t="s">
        <v>745</v>
      </c>
      <c r="E50" s="345">
        <v>8</v>
      </c>
      <c r="F50" s="341" t="s">
        <v>757</v>
      </c>
      <c r="G50" s="615" t="s">
        <v>53</v>
      </c>
      <c r="H50" s="446" t="s">
        <v>879</v>
      </c>
      <c r="I50" s="540"/>
      <c r="J50" s="446"/>
      <c r="K50" s="344">
        <f t="shared" si="0"/>
        <v>0</v>
      </c>
      <c r="L50" s="345"/>
      <c r="M50" s="503"/>
    </row>
    <row r="51" spans="1:13" ht="15" customHeight="1" thickBot="1">
      <c r="A51" s="619"/>
      <c r="B51" s="617">
        <v>813</v>
      </c>
      <c r="C51" s="452" t="s">
        <v>54</v>
      </c>
      <c r="D51" s="452" t="s">
        <v>759</v>
      </c>
      <c r="E51" s="455">
        <v>8</v>
      </c>
      <c r="F51" s="452" t="s">
        <v>732</v>
      </c>
      <c r="G51" s="618" t="s">
        <v>19</v>
      </c>
      <c r="H51" s="453" t="s">
        <v>879</v>
      </c>
      <c r="I51" s="620"/>
      <c r="J51" s="453"/>
      <c r="K51" s="454">
        <f t="shared" si="0"/>
        <v>0</v>
      </c>
      <c r="L51" s="620"/>
      <c r="M51" s="621"/>
    </row>
    <row r="53" ht="15">
      <c r="B53" s="513" t="s">
        <v>55</v>
      </c>
    </row>
    <row r="54" ht="15.75" thickBot="1"/>
    <row r="55" spans="1:14" ht="39.75">
      <c r="A55" s="578" t="s">
        <v>781</v>
      </c>
      <c r="B55" s="306" t="s">
        <v>719</v>
      </c>
      <c r="C55" s="306" t="s">
        <v>721</v>
      </c>
      <c r="D55" s="306" t="s">
        <v>722</v>
      </c>
      <c r="E55" s="306" t="s">
        <v>14</v>
      </c>
      <c r="F55" s="306" t="s">
        <v>1303</v>
      </c>
      <c r="G55" s="306" t="s">
        <v>1499</v>
      </c>
      <c r="H55" s="306" t="s">
        <v>15</v>
      </c>
      <c r="I55" s="306" t="s">
        <v>16</v>
      </c>
      <c r="J55" s="306" t="s">
        <v>17</v>
      </c>
      <c r="K55" s="306" t="s">
        <v>56</v>
      </c>
      <c r="L55" s="306" t="s">
        <v>788</v>
      </c>
      <c r="M55" s="306" t="s">
        <v>1777</v>
      </c>
      <c r="N55" s="622" t="s">
        <v>1778</v>
      </c>
    </row>
    <row r="56" spans="1:14" ht="17.25" thickBot="1">
      <c r="A56" s="623"/>
      <c r="B56" s="624"/>
      <c r="C56" s="625"/>
      <c r="D56" s="625"/>
      <c r="E56" s="454"/>
      <c r="F56" s="625"/>
      <c r="G56" s="625"/>
      <c r="H56" s="454">
        <v>20</v>
      </c>
      <c r="I56" s="454">
        <v>40</v>
      </c>
      <c r="J56" s="454">
        <v>20</v>
      </c>
      <c r="K56" s="454">
        <v>20</v>
      </c>
      <c r="L56" s="454">
        <f aca="true" t="shared" si="1" ref="L56:L74">H56+I56+J56+K56</f>
        <v>100</v>
      </c>
      <c r="M56" s="626"/>
      <c r="N56" s="627"/>
    </row>
    <row r="57" spans="1:14" ht="15">
      <c r="A57" s="582">
        <v>1</v>
      </c>
      <c r="B57" s="583">
        <v>1104</v>
      </c>
      <c r="C57" s="628" t="s">
        <v>1199</v>
      </c>
      <c r="D57" s="628" t="s">
        <v>1281</v>
      </c>
      <c r="E57" s="629">
        <v>11</v>
      </c>
      <c r="F57" s="584" t="s">
        <v>725</v>
      </c>
      <c r="G57" s="586" t="s">
        <v>57</v>
      </c>
      <c r="H57" s="587">
        <v>15</v>
      </c>
      <c r="I57" s="630">
        <v>21</v>
      </c>
      <c r="J57" s="630">
        <v>18</v>
      </c>
      <c r="K57" s="630">
        <v>19</v>
      </c>
      <c r="L57" s="588">
        <f t="shared" si="1"/>
        <v>73</v>
      </c>
      <c r="M57" s="589" t="s">
        <v>920</v>
      </c>
      <c r="N57" s="590" t="s">
        <v>861</v>
      </c>
    </row>
    <row r="58" spans="1:14" ht="15">
      <c r="A58" s="591">
        <v>2</v>
      </c>
      <c r="B58" s="592">
        <v>1004</v>
      </c>
      <c r="C58" s="631" t="s">
        <v>816</v>
      </c>
      <c r="D58" s="631" t="s">
        <v>738</v>
      </c>
      <c r="E58" s="600">
        <v>10</v>
      </c>
      <c r="F58" s="593" t="s">
        <v>725</v>
      </c>
      <c r="G58" s="595" t="s">
        <v>29</v>
      </c>
      <c r="H58" s="596">
        <v>15</v>
      </c>
      <c r="I58" s="596">
        <v>23</v>
      </c>
      <c r="J58" s="596">
        <v>14</v>
      </c>
      <c r="K58" s="596">
        <v>19</v>
      </c>
      <c r="L58" s="597">
        <f t="shared" si="1"/>
        <v>71</v>
      </c>
      <c r="M58" s="598" t="s">
        <v>861</v>
      </c>
      <c r="N58" s="599"/>
    </row>
    <row r="59" spans="1:14" ht="15">
      <c r="A59" s="591">
        <v>3</v>
      </c>
      <c r="B59" s="592">
        <v>1102</v>
      </c>
      <c r="C59" s="631" t="s">
        <v>1860</v>
      </c>
      <c r="D59" s="631" t="s">
        <v>1097</v>
      </c>
      <c r="E59" s="600">
        <v>11</v>
      </c>
      <c r="F59" s="593" t="s">
        <v>743</v>
      </c>
      <c r="G59" s="595" t="s">
        <v>58</v>
      </c>
      <c r="H59" s="596">
        <v>16</v>
      </c>
      <c r="I59" s="596">
        <v>24</v>
      </c>
      <c r="J59" s="596">
        <v>10</v>
      </c>
      <c r="K59" s="596">
        <v>19</v>
      </c>
      <c r="L59" s="597">
        <f t="shared" si="1"/>
        <v>69</v>
      </c>
      <c r="M59" s="598" t="s">
        <v>861</v>
      </c>
      <c r="N59" s="599" t="s">
        <v>920</v>
      </c>
    </row>
    <row r="60" spans="1:14" ht="15">
      <c r="A60" s="591">
        <v>4</v>
      </c>
      <c r="B60" s="592">
        <v>1106</v>
      </c>
      <c r="C60" s="631" t="s">
        <v>1272</v>
      </c>
      <c r="D60" s="631" t="s">
        <v>1273</v>
      </c>
      <c r="E60" s="600">
        <v>11</v>
      </c>
      <c r="F60" s="593" t="s">
        <v>1459</v>
      </c>
      <c r="G60" s="595" t="s">
        <v>59</v>
      </c>
      <c r="H60" s="596">
        <v>16</v>
      </c>
      <c r="I60" s="596">
        <v>25</v>
      </c>
      <c r="J60" s="596">
        <v>7</v>
      </c>
      <c r="K60" s="596">
        <v>20</v>
      </c>
      <c r="L60" s="597">
        <f t="shared" si="1"/>
        <v>68</v>
      </c>
      <c r="M60" s="598" t="s">
        <v>861</v>
      </c>
      <c r="N60" s="632" t="s">
        <v>861</v>
      </c>
    </row>
    <row r="61" spans="1:14" ht="15.75" thickBot="1">
      <c r="A61" s="602">
        <v>5</v>
      </c>
      <c r="B61" s="603">
        <v>1103</v>
      </c>
      <c r="C61" s="633" t="s">
        <v>1277</v>
      </c>
      <c r="D61" s="633" t="s">
        <v>1278</v>
      </c>
      <c r="E61" s="605">
        <v>11</v>
      </c>
      <c r="F61" s="604" t="s">
        <v>743</v>
      </c>
      <c r="G61" s="606" t="s">
        <v>58</v>
      </c>
      <c r="H61" s="607">
        <v>15</v>
      </c>
      <c r="I61" s="607">
        <v>23</v>
      </c>
      <c r="J61" s="607">
        <v>10</v>
      </c>
      <c r="K61" s="607">
        <v>17</v>
      </c>
      <c r="L61" s="608">
        <f t="shared" si="1"/>
        <v>65</v>
      </c>
      <c r="M61" s="609" t="s">
        <v>861</v>
      </c>
      <c r="N61" s="634" t="s">
        <v>861</v>
      </c>
    </row>
    <row r="62" spans="1:14" ht="15">
      <c r="A62" s="635">
        <v>6</v>
      </c>
      <c r="B62" s="636">
        <v>902</v>
      </c>
      <c r="C62" s="637" t="s">
        <v>60</v>
      </c>
      <c r="D62" s="637" t="s">
        <v>825</v>
      </c>
      <c r="E62" s="638">
        <v>9</v>
      </c>
      <c r="F62" s="639" t="s">
        <v>725</v>
      </c>
      <c r="G62" s="640" t="s">
        <v>28</v>
      </c>
      <c r="H62" s="641">
        <v>12</v>
      </c>
      <c r="I62" s="641">
        <v>19</v>
      </c>
      <c r="J62" s="641">
        <v>17</v>
      </c>
      <c r="K62" s="641">
        <v>14</v>
      </c>
      <c r="L62" s="306">
        <f t="shared" si="1"/>
        <v>62</v>
      </c>
      <c r="M62" s="642"/>
      <c r="N62" s="643" t="s">
        <v>861</v>
      </c>
    </row>
    <row r="63" spans="1:14" ht="15">
      <c r="A63" s="370">
        <v>7</v>
      </c>
      <c r="B63" s="347">
        <v>901</v>
      </c>
      <c r="C63" s="521" t="s">
        <v>1208</v>
      </c>
      <c r="D63" s="521" t="s">
        <v>828</v>
      </c>
      <c r="E63" s="349">
        <v>9</v>
      </c>
      <c r="F63" s="341" t="s">
        <v>743</v>
      </c>
      <c r="G63" s="615" t="s">
        <v>61</v>
      </c>
      <c r="H63" s="447">
        <v>12</v>
      </c>
      <c r="I63" s="447">
        <v>23</v>
      </c>
      <c r="J63" s="644">
        <v>6</v>
      </c>
      <c r="K63" s="645">
        <v>16</v>
      </c>
      <c r="L63" s="344">
        <f t="shared" si="1"/>
        <v>57</v>
      </c>
      <c r="M63" s="646"/>
      <c r="N63" s="647" t="s">
        <v>920</v>
      </c>
    </row>
    <row r="64" spans="1:14" ht="16.5">
      <c r="A64" s="370">
        <v>8</v>
      </c>
      <c r="B64" s="347">
        <v>1101</v>
      </c>
      <c r="C64" s="521" t="s">
        <v>1268</v>
      </c>
      <c r="D64" s="521" t="s">
        <v>745</v>
      </c>
      <c r="E64" s="349">
        <v>11</v>
      </c>
      <c r="F64" s="341" t="s">
        <v>1128</v>
      </c>
      <c r="G64" s="615" t="s">
        <v>62</v>
      </c>
      <c r="H64" s="446">
        <v>14</v>
      </c>
      <c r="I64" s="446">
        <v>14</v>
      </c>
      <c r="J64" s="446">
        <v>11</v>
      </c>
      <c r="K64" s="446">
        <v>16</v>
      </c>
      <c r="L64" s="344">
        <f t="shared" si="1"/>
        <v>55</v>
      </c>
      <c r="M64" s="539"/>
      <c r="N64" s="503"/>
    </row>
    <row r="65" spans="1:14" ht="15">
      <c r="A65" s="370">
        <v>9</v>
      </c>
      <c r="B65" s="347">
        <v>1002</v>
      </c>
      <c r="C65" s="521" t="s">
        <v>1240</v>
      </c>
      <c r="D65" s="521" t="s">
        <v>794</v>
      </c>
      <c r="E65" s="349">
        <v>10</v>
      </c>
      <c r="F65" s="341" t="s">
        <v>770</v>
      </c>
      <c r="G65" s="615" t="s">
        <v>38</v>
      </c>
      <c r="H65" s="447">
        <v>14</v>
      </c>
      <c r="I65" s="447">
        <v>16</v>
      </c>
      <c r="J65" s="447">
        <v>10</v>
      </c>
      <c r="K65" s="447">
        <v>14</v>
      </c>
      <c r="L65" s="344">
        <f t="shared" si="1"/>
        <v>54</v>
      </c>
      <c r="M65" s="349"/>
      <c r="N65" s="503"/>
    </row>
    <row r="66" spans="1:14" ht="16.5">
      <c r="A66" s="370">
        <v>10</v>
      </c>
      <c r="B66" s="347">
        <v>1003</v>
      </c>
      <c r="C66" s="521" t="s">
        <v>2004</v>
      </c>
      <c r="D66" s="521" t="s">
        <v>748</v>
      </c>
      <c r="E66" s="349">
        <v>10</v>
      </c>
      <c r="F66" s="341" t="s">
        <v>1076</v>
      </c>
      <c r="G66" s="615" t="s">
        <v>63</v>
      </c>
      <c r="H66" s="446">
        <v>10</v>
      </c>
      <c r="I66" s="446">
        <v>22</v>
      </c>
      <c r="J66" s="446">
        <v>5</v>
      </c>
      <c r="K66" s="446">
        <v>13</v>
      </c>
      <c r="L66" s="344">
        <f t="shared" si="1"/>
        <v>50</v>
      </c>
      <c r="M66" s="345"/>
      <c r="N66" s="503"/>
    </row>
    <row r="67" spans="1:14" ht="16.5">
      <c r="A67" s="370">
        <v>10</v>
      </c>
      <c r="B67" s="347">
        <v>1006</v>
      </c>
      <c r="C67" s="521" t="s">
        <v>64</v>
      </c>
      <c r="D67" s="521" t="s">
        <v>748</v>
      </c>
      <c r="E67" s="349">
        <v>10</v>
      </c>
      <c r="F67" s="341" t="s">
        <v>732</v>
      </c>
      <c r="G67" s="615" t="s">
        <v>19</v>
      </c>
      <c r="H67" s="446">
        <v>11</v>
      </c>
      <c r="I67" s="446">
        <v>17</v>
      </c>
      <c r="J67" s="446">
        <v>10</v>
      </c>
      <c r="K67" s="446">
        <v>12</v>
      </c>
      <c r="L67" s="344">
        <f t="shared" si="1"/>
        <v>50</v>
      </c>
      <c r="M67" s="345"/>
      <c r="N67" s="503"/>
    </row>
    <row r="68" spans="1:14" ht="16.5">
      <c r="A68" s="370">
        <v>12</v>
      </c>
      <c r="B68" s="347">
        <v>1107</v>
      </c>
      <c r="C68" s="521" t="s">
        <v>65</v>
      </c>
      <c r="D68" s="521" t="s">
        <v>66</v>
      </c>
      <c r="E68" s="349">
        <v>11</v>
      </c>
      <c r="F68" s="341" t="s">
        <v>774</v>
      </c>
      <c r="G68" s="615" t="s">
        <v>67</v>
      </c>
      <c r="H68" s="446">
        <v>13</v>
      </c>
      <c r="I68" s="446">
        <v>14</v>
      </c>
      <c r="J68" s="501">
        <v>5</v>
      </c>
      <c r="K68" s="446">
        <v>16</v>
      </c>
      <c r="L68" s="344">
        <f t="shared" si="1"/>
        <v>48</v>
      </c>
      <c r="M68" s="345"/>
      <c r="N68" s="503"/>
    </row>
    <row r="69" spans="1:14" ht="16.5">
      <c r="A69" s="370">
        <v>12</v>
      </c>
      <c r="B69" s="347">
        <v>1108</v>
      </c>
      <c r="C69" s="521" t="s">
        <v>68</v>
      </c>
      <c r="D69" s="521" t="s">
        <v>1788</v>
      </c>
      <c r="E69" s="349">
        <v>11</v>
      </c>
      <c r="F69" s="341" t="s">
        <v>750</v>
      </c>
      <c r="G69" s="615" t="s">
        <v>69</v>
      </c>
      <c r="H69" s="446">
        <v>14</v>
      </c>
      <c r="I69" s="446">
        <v>15</v>
      </c>
      <c r="J69" s="501">
        <v>7</v>
      </c>
      <c r="K69" s="446">
        <v>12</v>
      </c>
      <c r="L69" s="344">
        <f t="shared" si="1"/>
        <v>48</v>
      </c>
      <c r="M69" s="345"/>
      <c r="N69" s="503"/>
    </row>
    <row r="70" spans="1:14" ht="15">
      <c r="A70" s="370">
        <v>14</v>
      </c>
      <c r="B70" s="347">
        <v>1110</v>
      </c>
      <c r="C70" s="521" t="s">
        <v>70</v>
      </c>
      <c r="D70" s="521" t="s">
        <v>1018</v>
      </c>
      <c r="E70" s="349">
        <v>11</v>
      </c>
      <c r="F70" s="341" t="s">
        <v>757</v>
      </c>
      <c r="G70" s="615" t="s">
        <v>53</v>
      </c>
      <c r="H70" s="446">
        <v>6</v>
      </c>
      <c r="I70" s="446">
        <v>17</v>
      </c>
      <c r="J70" s="447">
        <v>10</v>
      </c>
      <c r="K70" s="501">
        <v>13</v>
      </c>
      <c r="L70" s="344">
        <f t="shared" si="1"/>
        <v>46</v>
      </c>
      <c r="M70" s="92"/>
      <c r="N70" s="616"/>
    </row>
    <row r="71" spans="1:14" ht="16.5">
      <c r="A71" s="370">
        <v>15</v>
      </c>
      <c r="B71" s="347">
        <v>1001</v>
      </c>
      <c r="C71" s="521" t="s">
        <v>1878</v>
      </c>
      <c r="D71" s="521" t="s">
        <v>825</v>
      </c>
      <c r="E71" s="349">
        <v>10</v>
      </c>
      <c r="F71" s="341" t="s">
        <v>764</v>
      </c>
      <c r="G71" s="615" t="s">
        <v>50</v>
      </c>
      <c r="H71" s="446">
        <v>13</v>
      </c>
      <c r="I71" s="446">
        <v>11</v>
      </c>
      <c r="J71" s="446">
        <v>7</v>
      </c>
      <c r="K71" s="446">
        <v>13</v>
      </c>
      <c r="L71" s="344">
        <f t="shared" si="1"/>
        <v>44</v>
      </c>
      <c r="M71" s="345"/>
      <c r="N71" s="503"/>
    </row>
    <row r="72" spans="1:14" ht="15">
      <c r="A72" s="370">
        <v>16</v>
      </c>
      <c r="B72" s="347">
        <v>903</v>
      </c>
      <c r="C72" s="521" t="s">
        <v>1213</v>
      </c>
      <c r="D72" s="521" t="s">
        <v>926</v>
      </c>
      <c r="E72" s="349">
        <v>9</v>
      </c>
      <c r="F72" s="341" t="s">
        <v>833</v>
      </c>
      <c r="G72" s="615" t="s">
        <v>71</v>
      </c>
      <c r="H72" s="447">
        <v>7</v>
      </c>
      <c r="I72" s="447">
        <v>18</v>
      </c>
      <c r="J72" s="447">
        <v>8</v>
      </c>
      <c r="K72" s="447">
        <v>7</v>
      </c>
      <c r="L72" s="344">
        <f t="shared" si="1"/>
        <v>40</v>
      </c>
      <c r="M72" s="349"/>
      <c r="N72" s="523"/>
    </row>
    <row r="73" spans="1:14" ht="16.5">
      <c r="A73" s="370">
        <v>17</v>
      </c>
      <c r="B73" s="347">
        <v>906</v>
      </c>
      <c r="C73" s="521" t="s">
        <v>72</v>
      </c>
      <c r="D73" s="521" t="s">
        <v>769</v>
      </c>
      <c r="E73" s="349">
        <v>9</v>
      </c>
      <c r="F73" s="341" t="s">
        <v>1166</v>
      </c>
      <c r="G73" s="615" t="s">
        <v>51</v>
      </c>
      <c r="H73" s="446">
        <v>7</v>
      </c>
      <c r="I73" s="446">
        <v>15</v>
      </c>
      <c r="J73" s="446">
        <v>0</v>
      </c>
      <c r="K73" s="446">
        <v>4</v>
      </c>
      <c r="L73" s="344">
        <f t="shared" si="1"/>
        <v>26</v>
      </c>
      <c r="M73" s="345"/>
      <c r="N73" s="503"/>
    </row>
    <row r="74" spans="1:14" ht="17.25" thickBot="1">
      <c r="A74" s="490">
        <v>18</v>
      </c>
      <c r="B74" s="617">
        <v>905</v>
      </c>
      <c r="C74" s="648" t="s">
        <v>73</v>
      </c>
      <c r="D74" s="648" t="s">
        <v>74</v>
      </c>
      <c r="E74" s="534">
        <v>9</v>
      </c>
      <c r="F74" s="452" t="s">
        <v>965</v>
      </c>
      <c r="G74" s="618" t="s">
        <v>26</v>
      </c>
      <c r="H74" s="453">
        <v>10</v>
      </c>
      <c r="I74" s="453">
        <v>12</v>
      </c>
      <c r="J74" s="453">
        <v>0</v>
      </c>
      <c r="K74" s="453">
        <v>0</v>
      </c>
      <c r="L74" s="454">
        <f t="shared" si="1"/>
        <v>22</v>
      </c>
      <c r="M74" s="455"/>
      <c r="N74" s="535"/>
    </row>
    <row r="75" spans="1:14" ht="15">
      <c r="A75" s="482"/>
      <c r="B75" s="402">
        <v>904</v>
      </c>
      <c r="C75" s="649" t="s">
        <v>733</v>
      </c>
      <c r="D75" s="649" t="s">
        <v>734</v>
      </c>
      <c r="E75" s="611">
        <v>9</v>
      </c>
      <c r="F75" s="484" t="s">
        <v>732</v>
      </c>
      <c r="G75" s="612" t="s">
        <v>75</v>
      </c>
      <c r="H75" s="650" t="s">
        <v>879</v>
      </c>
      <c r="I75" s="650"/>
      <c r="J75" s="650"/>
      <c r="K75" s="650"/>
      <c r="L75" s="651"/>
      <c r="M75" s="611"/>
      <c r="N75" s="652"/>
    </row>
    <row r="76" spans="1:14" ht="16.5">
      <c r="A76" s="370"/>
      <c r="B76" s="653">
        <v>1005</v>
      </c>
      <c r="C76" s="654" t="s">
        <v>1869</v>
      </c>
      <c r="D76" s="654" t="s">
        <v>990</v>
      </c>
      <c r="E76" s="349">
        <v>10</v>
      </c>
      <c r="F76" s="341" t="s">
        <v>732</v>
      </c>
      <c r="G76" s="615" t="s">
        <v>19</v>
      </c>
      <c r="H76" s="447" t="s">
        <v>879</v>
      </c>
      <c r="I76" s="447"/>
      <c r="J76" s="447"/>
      <c r="K76" s="447"/>
      <c r="L76" s="388"/>
      <c r="M76" s="539"/>
      <c r="N76" s="523"/>
    </row>
    <row r="77" spans="1:14" ht="16.5">
      <c r="A77" s="370"/>
      <c r="B77" s="653">
        <v>1105</v>
      </c>
      <c r="C77" s="654" t="s">
        <v>76</v>
      </c>
      <c r="D77" s="654" t="s">
        <v>763</v>
      </c>
      <c r="E77" s="349">
        <v>11</v>
      </c>
      <c r="F77" s="341" t="s">
        <v>807</v>
      </c>
      <c r="G77" s="615" t="s">
        <v>77</v>
      </c>
      <c r="H77" s="447" t="s">
        <v>879</v>
      </c>
      <c r="I77" s="447"/>
      <c r="J77" s="447"/>
      <c r="K77" s="447"/>
      <c r="L77" s="388"/>
      <c r="M77" s="539"/>
      <c r="N77" s="523"/>
    </row>
    <row r="78" spans="1:14" ht="15.75" thickBot="1">
      <c r="A78" s="655"/>
      <c r="B78" s="656">
        <v>1109</v>
      </c>
      <c r="C78" s="657" t="s">
        <v>1907</v>
      </c>
      <c r="D78" s="657" t="s">
        <v>1285</v>
      </c>
      <c r="E78" s="534">
        <v>11</v>
      </c>
      <c r="F78" s="452" t="s">
        <v>1002</v>
      </c>
      <c r="G78" s="618" t="s">
        <v>41</v>
      </c>
      <c r="H78" s="658" t="s">
        <v>879</v>
      </c>
      <c r="I78" s="659"/>
      <c r="J78" s="659"/>
      <c r="K78" s="659"/>
      <c r="L78" s="660"/>
      <c r="M78" s="659"/>
      <c r="N78" s="661"/>
    </row>
  </sheetData>
  <sheetProtection/>
  <mergeCells count="2">
    <mergeCell ref="A1:M1"/>
    <mergeCell ref="A2:M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82">
      <selection activeCell="T33" sqref="T33"/>
    </sheetView>
  </sheetViews>
  <sheetFormatPr defaultColWidth="9.140625" defaultRowHeight="15"/>
  <cols>
    <col min="1" max="1" width="4.421875" style="0" customWidth="1"/>
    <col min="2" max="2" width="6.00390625" style="0" customWidth="1"/>
    <col min="3" max="3" width="12.8515625" style="0" customWidth="1"/>
    <col min="4" max="4" width="10.8515625" style="0" customWidth="1"/>
    <col min="5" max="5" width="14.421875" style="0" customWidth="1"/>
    <col min="6" max="6" width="25.140625" style="0" customWidth="1"/>
    <col min="7" max="7" width="14.8515625" style="0" customWidth="1"/>
    <col min="8" max="8" width="8.28125" style="0" customWidth="1"/>
    <col min="9" max="9" width="7.8515625" style="0" customWidth="1"/>
    <col min="10" max="10" width="8.28125" style="0" customWidth="1"/>
    <col min="11" max="14" width="7.7109375" style="0" customWidth="1"/>
  </cols>
  <sheetData>
    <row r="1" spans="1:18" ht="15">
      <c r="A1" s="545"/>
      <c r="B1" s="284"/>
      <c r="C1" s="284"/>
      <c r="D1" s="284"/>
      <c r="E1" s="1033" t="s">
        <v>2122</v>
      </c>
      <c r="F1" s="1033"/>
      <c r="G1" s="1033"/>
      <c r="H1" s="1033"/>
      <c r="I1" s="290"/>
      <c r="J1" s="284"/>
      <c r="K1" s="284"/>
      <c r="L1" s="545"/>
      <c r="M1" s="545"/>
      <c r="N1" s="545"/>
      <c r="O1" s="545"/>
      <c r="P1" s="545"/>
      <c r="Q1" s="545"/>
      <c r="R1" s="545"/>
    </row>
    <row r="2" spans="1:18" ht="15">
      <c r="A2" s="545"/>
      <c r="B2" s="546" t="s">
        <v>2022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5"/>
      <c r="R2" s="545"/>
    </row>
    <row r="3" spans="1:18" ht="15">
      <c r="A3" s="545"/>
      <c r="B3" s="545"/>
      <c r="C3" s="290"/>
      <c r="D3" s="290"/>
      <c r="E3" s="290"/>
      <c r="F3" s="543" t="s">
        <v>2024</v>
      </c>
      <c r="G3" s="546"/>
      <c r="H3" s="546"/>
      <c r="I3" s="284"/>
      <c r="J3" s="545"/>
      <c r="K3" s="545"/>
      <c r="L3" s="545"/>
      <c r="M3" s="545"/>
      <c r="N3" s="545"/>
      <c r="O3" s="545"/>
      <c r="P3" s="545"/>
      <c r="Q3" s="545"/>
      <c r="R3" s="545"/>
    </row>
    <row r="4" spans="1:18" ht="15">
      <c r="A4" s="545"/>
      <c r="B4" s="545"/>
      <c r="C4" s="545"/>
      <c r="D4" s="545"/>
      <c r="E4" s="1026" t="s">
        <v>888</v>
      </c>
      <c r="F4" s="1026"/>
      <c r="G4" s="1026"/>
      <c r="H4" s="1026"/>
      <c r="I4" s="1026"/>
      <c r="J4" s="284"/>
      <c r="K4" s="284"/>
      <c r="L4" s="545"/>
      <c r="M4" s="545"/>
      <c r="N4" s="545"/>
      <c r="O4" s="545"/>
      <c r="P4" s="545"/>
      <c r="Q4" s="545"/>
      <c r="R4" s="545"/>
    </row>
    <row r="5" spans="1:18" ht="15">
      <c r="A5" s="545"/>
      <c r="B5" s="545"/>
      <c r="C5" s="545"/>
      <c r="D5" s="545"/>
      <c r="E5" s="547" t="s">
        <v>2025</v>
      </c>
      <c r="F5" s="545"/>
      <c r="G5" s="545"/>
      <c r="H5" s="545"/>
      <c r="I5" s="545"/>
      <c r="J5" s="284"/>
      <c r="K5" s="284"/>
      <c r="L5" s="545"/>
      <c r="M5" s="545"/>
      <c r="N5" s="545"/>
      <c r="O5" s="545"/>
      <c r="P5" s="545"/>
      <c r="Q5" s="545"/>
      <c r="R5" s="545"/>
    </row>
    <row r="6" spans="1:18" ht="15">
      <c r="A6" s="545"/>
      <c r="B6" s="545"/>
      <c r="C6" s="545"/>
      <c r="D6" s="545"/>
      <c r="E6" s="547" t="s">
        <v>2026</v>
      </c>
      <c r="F6" s="545"/>
      <c r="G6" s="545"/>
      <c r="H6" s="545"/>
      <c r="I6" s="545"/>
      <c r="J6" s="284"/>
      <c r="K6" s="284"/>
      <c r="L6" s="545"/>
      <c r="M6" s="545"/>
      <c r="N6" s="545"/>
      <c r="O6" s="545"/>
      <c r="P6" s="545"/>
      <c r="Q6" s="545"/>
      <c r="R6" s="545"/>
    </row>
    <row r="7" spans="1:18" ht="15">
      <c r="A7" s="545"/>
      <c r="B7" s="545"/>
      <c r="C7" s="545"/>
      <c r="D7" s="545"/>
      <c r="E7" s="547" t="s">
        <v>2027</v>
      </c>
      <c r="F7" s="545"/>
      <c r="G7" s="545"/>
      <c r="H7" s="545"/>
      <c r="I7" s="545"/>
      <c r="J7" s="284"/>
      <c r="K7" s="284"/>
      <c r="L7" s="545"/>
      <c r="M7" s="545"/>
      <c r="N7" s="545"/>
      <c r="O7" s="545"/>
      <c r="P7" s="545"/>
      <c r="Q7" s="545"/>
      <c r="R7" s="545"/>
    </row>
    <row r="8" spans="1:18" ht="15">
      <c r="A8" s="545"/>
      <c r="B8" s="545"/>
      <c r="C8" s="545"/>
      <c r="D8" s="545"/>
      <c r="E8" s="547" t="s">
        <v>2028</v>
      </c>
      <c r="F8" s="545"/>
      <c r="G8" s="545"/>
      <c r="H8" s="545"/>
      <c r="I8" s="545"/>
      <c r="J8" s="284"/>
      <c r="K8" s="284"/>
      <c r="L8" s="545"/>
      <c r="M8" s="545"/>
      <c r="N8" s="545"/>
      <c r="O8" s="545"/>
      <c r="P8" s="545"/>
      <c r="Q8" s="545"/>
      <c r="R8" s="545"/>
    </row>
    <row r="9" spans="1:18" ht="15">
      <c r="A9" s="545"/>
      <c r="B9" s="545"/>
      <c r="C9" s="545"/>
      <c r="D9" s="545"/>
      <c r="E9" s="547" t="s">
        <v>2029</v>
      </c>
      <c r="F9" s="545"/>
      <c r="G9" s="545"/>
      <c r="H9" s="545"/>
      <c r="I9" s="545"/>
      <c r="J9" s="284"/>
      <c r="K9" s="284"/>
      <c r="L9" s="545"/>
      <c r="M9" s="545"/>
      <c r="N9" s="545"/>
      <c r="O9" s="545"/>
      <c r="P9" s="545"/>
      <c r="Q9" s="545"/>
      <c r="R9" s="545"/>
    </row>
    <row r="10" spans="1:18" ht="15">
      <c r="A10" s="545"/>
      <c r="B10" s="545"/>
      <c r="C10" s="545"/>
      <c r="D10" s="545"/>
      <c r="E10" s="547" t="s">
        <v>2030</v>
      </c>
      <c r="F10" s="545"/>
      <c r="G10" s="545"/>
      <c r="H10" s="545"/>
      <c r="I10" s="545"/>
      <c r="J10" s="284"/>
      <c r="K10" s="284"/>
      <c r="L10" s="545"/>
      <c r="M10" s="545"/>
      <c r="N10" s="545"/>
      <c r="O10" s="545"/>
      <c r="P10" s="545"/>
      <c r="Q10" s="545"/>
      <c r="R10" s="545"/>
    </row>
    <row r="11" spans="1:18" ht="15">
      <c r="A11" s="545"/>
      <c r="B11" s="545"/>
      <c r="C11" s="545"/>
      <c r="D11" s="545"/>
      <c r="E11" s="547" t="s">
        <v>2031</v>
      </c>
      <c r="F11" s="545"/>
      <c r="G11" s="545"/>
      <c r="H11" s="545"/>
      <c r="I11" s="545"/>
      <c r="J11" s="284"/>
      <c r="K11" s="284"/>
      <c r="L11" s="545"/>
      <c r="M11" s="545"/>
      <c r="N11" s="545"/>
      <c r="O11" s="545"/>
      <c r="P11" s="545"/>
      <c r="Q11" s="545"/>
      <c r="R11" s="545"/>
    </row>
    <row r="12" spans="1:18" ht="15">
      <c r="A12" s="545"/>
      <c r="B12" s="545"/>
      <c r="C12" s="545"/>
      <c r="D12" s="545"/>
      <c r="E12" s="547" t="s">
        <v>2032</v>
      </c>
      <c r="F12" s="545"/>
      <c r="G12" s="545"/>
      <c r="H12" s="545"/>
      <c r="I12" s="545"/>
      <c r="J12" s="284"/>
      <c r="K12" s="284"/>
      <c r="L12" s="545"/>
      <c r="M12" s="545"/>
      <c r="N12" s="545"/>
      <c r="O12" s="545"/>
      <c r="P12" s="545"/>
      <c r="Q12" s="545"/>
      <c r="R12" s="545"/>
    </row>
    <row r="13" spans="1:18" ht="15">
      <c r="A13" s="545"/>
      <c r="B13" s="545"/>
      <c r="C13" s="545"/>
      <c r="D13" s="545"/>
      <c r="E13" s="547" t="s">
        <v>2033</v>
      </c>
      <c r="F13" s="545"/>
      <c r="G13" s="545"/>
      <c r="H13" s="545"/>
      <c r="I13" s="545"/>
      <c r="J13" s="284"/>
      <c r="K13" s="284"/>
      <c r="L13" s="545"/>
      <c r="M13" s="545"/>
      <c r="N13" s="545"/>
      <c r="O13" s="545"/>
      <c r="P13" s="545"/>
      <c r="Q13" s="545"/>
      <c r="R13" s="545"/>
    </row>
    <row r="14" spans="1:18" ht="15">
      <c r="A14" s="545"/>
      <c r="B14" s="545"/>
      <c r="C14" s="545"/>
      <c r="D14" s="545"/>
      <c r="E14" s="547" t="s">
        <v>2034</v>
      </c>
      <c r="F14" s="545"/>
      <c r="G14" s="545"/>
      <c r="H14" s="545"/>
      <c r="I14" s="545"/>
      <c r="J14" s="284"/>
      <c r="K14" s="284"/>
      <c r="L14" s="545"/>
      <c r="M14" s="545"/>
      <c r="N14" s="545"/>
      <c r="O14" s="545"/>
      <c r="P14" s="545"/>
      <c r="Q14" s="545"/>
      <c r="R14" s="545"/>
    </row>
    <row r="15" spans="1:18" ht="15">
      <c r="A15" s="545"/>
      <c r="B15" s="545"/>
      <c r="C15" s="545"/>
      <c r="D15" s="545"/>
      <c r="E15" s="547" t="s">
        <v>2035</v>
      </c>
      <c r="F15" s="545"/>
      <c r="G15" s="545"/>
      <c r="H15" s="545"/>
      <c r="I15" s="545"/>
      <c r="J15" s="284"/>
      <c r="K15" s="284"/>
      <c r="L15" s="545"/>
      <c r="M15" s="545"/>
      <c r="N15" s="545"/>
      <c r="O15" s="545"/>
      <c r="P15" s="545"/>
      <c r="Q15" s="545"/>
      <c r="R15" s="545"/>
    </row>
    <row r="16" spans="1:18" ht="15">
      <c r="A16" s="548" t="s">
        <v>1728</v>
      </c>
      <c r="B16" s="288"/>
      <c r="C16" s="288"/>
      <c r="D16" s="284"/>
      <c r="E16" s="544"/>
      <c r="F16" s="544"/>
      <c r="G16" s="544"/>
      <c r="H16" s="284"/>
      <c r="I16" s="284"/>
      <c r="J16" s="284"/>
      <c r="K16" s="284"/>
      <c r="L16" s="545"/>
      <c r="M16" s="545"/>
      <c r="N16" s="545"/>
      <c r="O16" s="545"/>
      <c r="P16" s="545"/>
      <c r="Q16" s="545"/>
      <c r="R16" s="545"/>
    </row>
    <row r="17" spans="1:18" ht="15">
      <c r="A17" s="291"/>
      <c r="B17" s="288"/>
      <c r="C17" s="288"/>
      <c r="D17" s="284"/>
      <c r="E17" s="544" t="s">
        <v>884</v>
      </c>
      <c r="F17" s="544"/>
      <c r="G17" s="544"/>
      <c r="H17" s="284"/>
      <c r="I17" s="284"/>
      <c r="J17" s="284"/>
      <c r="K17" s="284"/>
      <c r="L17" s="545"/>
      <c r="M17" s="545"/>
      <c r="N17" s="545"/>
      <c r="O17" s="545"/>
      <c r="P17" s="545"/>
      <c r="Q17" s="545"/>
      <c r="R17" s="545"/>
    </row>
    <row r="18" spans="1:18" ht="15">
      <c r="A18" s="545"/>
      <c r="B18" s="284"/>
      <c r="C18" s="545"/>
      <c r="D18" s="545"/>
      <c r="E18" s="284" t="s">
        <v>2036</v>
      </c>
      <c r="F18" s="284"/>
      <c r="G18" s="284"/>
      <c r="H18" s="284"/>
      <c r="I18" s="284"/>
      <c r="J18" s="284"/>
      <c r="K18" s="284"/>
      <c r="L18" s="545"/>
      <c r="M18" s="545"/>
      <c r="N18" s="545"/>
      <c r="O18" s="545"/>
      <c r="P18" s="545"/>
      <c r="Q18" s="545"/>
      <c r="R18" s="545"/>
    </row>
    <row r="19" spans="1:18" ht="15">
      <c r="A19" s="544" t="s">
        <v>2037</v>
      </c>
      <c r="B19" s="544"/>
      <c r="C19" s="544"/>
      <c r="D19" s="544"/>
      <c r="E19" s="284"/>
      <c r="F19" s="284"/>
      <c r="G19" s="284"/>
      <c r="H19" s="284"/>
      <c r="I19" s="284"/>
      <c r="J19" s="284"/>
      <c r="K19" s="284"/>
      <c r="L19" s="545"/>
      <c r="M19" s="545"/>
      <c r="N19" s="545"/>
      <c r="O19" s="545"/>
      <c r="P19" s="545"/>
      <c r="Q19" s="545"/>
      <c r="R19" s="545"/>
    </row>
    <row r="20" spans="1:18" ht="15">
      <c r="A20" s="544" t="s">
        <v>2038</v>
      </c>
      <c r="B20" s="544"/>
      <c r="C20" s="544"/>
      <c r="D20" s="544"/>
      <c r="E20" s="544"/>
      <c r="F20" s="284"/>
      <c r="G20" s="284"/>
      <c r="H20" s="284"/>
      <c r="I20" s="284"/>
      <c r="J20" s="284"/>
      <c r="K20" s="284"/>
      <c r="L20" s="545"/>
      <c r="M20" s="545"/>
      <c r="N20" s="545"/>
      <c r="O20" s="545"/>
      <c r="P20" s="545"/>
      <c r="Q20" s="545"/>
      <c r="R20" s="545"/>
    </row>
    <row r="21" spans="1:3" ht="15">
      <c r="A21" s="1027" t="s">
        <v>910</v>
      </c>
      <c r="B21" s="1027"/>
      <c r="C21" s="1027"/>
    </row>
    <row r="22" spans="1:15" ht="42.75">
      <c r="A22" s="39" t="s">
        <v>781</v>
      </c>
      <c r="B22" s="549" t="s">
        <v>911</v>
      </c>
      <c r="C22" s="22" t="s">
        <v>721</v>
      </c>
      <c r="D22" s="22" t="s">
        <v>722</v>
      </c>
      <c r="E22" s="22" t="s">
        <v>723</v>
      </c>
      <c r="F22" s="22" t="s">
        <v>846</v>
      </c>
      <c r="G22" s="22" t="s">
        <v>724</v>
      </c>
      <c r="H22" s="83" t="s">
        <v>2039</v>
      </c>
      <c r="I22" s="83" t="s">
        <v>2040</v>
      </c>
      <c r="J22" s="83" t="s">
        <v>2041</v>
      </c>
      <c r="K22" s="83" t="s">
        <v>2042</v>
      </c>
      <c r="L22" s="83" t="s">
        <v>2043</v>
      </c>
      <c r="M22" s="83" t="s">
        <v>2044</v>
      </c>
      <c r="N22" s="8" t="s">
        <v>788</v>
      </c>
      <c r="O22" s="22" t="s">
        <v>789</v>
      </c>
    </row>
    <row r="23" spans="1:15" ht="15">
      <c r="A23" s="190"/>
      <c r="B23" s="549"/>
      <c r="C23" s="22"/>
      <c r="D23" s="22"/>
      <c r="E23" s="22"/>
      <c r="F23" s="22"/>
      <c r="G23" s="22"/>
      <c r="H23" s="22">
        <v>30</v>
      </c>
      <c r="I23" s="22">
        <v>20</v>
      </c>
      <c r="J23" s="22">
        <v>20</v>
      </c>
      <c r="K23" s="22">
        <v>20</v>
      </c>
      <c r="L23" s="22">
        <v>20</v>
      </c>
      <c r="M23" s="22">
        <v>20</v>
      </c>
      <c r="N23" s="22">
        <f aca="true" t="shared" si="0" ref="N23:N39">SUM(H23:M23)</f>
        <v>130</v>
      </c>
      <c r="O23" s="43"/>
    </row>
    <row r="24" spans="1:15" ht="15">
      <c r="A24" s="550">
        <v>1</v>
      </c>
      <c r="B24" s="551">
        <v>712</v>
      </c>
      <c r="C24" s="552" t="s">
        <v>2045</v>
      </c>
      <c r="D24" s="552" t="s">
        <v>755</v>
      </c>
      <c r="E24" s="552" t="s">
        <v>2046</v>
      </c>
      <c r="F24" s="552" t="s">
        <v>2047</v>
      </c>
      <c r="G24" s="553" t="s">
        <v>2048</v>
      </c>
      <c r="H24" s="554">
        <v>14</v>
      </c>
      <c r="I24" s="554">
        <v>1</v>
      </c>
      <c r="J24" s="554">
        <v>5.5</v>
      </c>
      <c r="K24" s="554">
        <v>2</v>
      </c>
      <c r="L24" s="554">
        <v>5.9</v>
      </c>
      <c r="M24" s="554">
        <v>4</v>
      </c>
      <c r="N24" s="555">
        <f t="shared" si="0"/>
        <v>32.4</v>
      </c>
      <c r="O24" s="556" t="s">
        <v>920</v>
      </c>
    </row>
    <row r="25" spans="1:15" ht="15">
      <c r="A25" s="550">
        <v>2</v>
      </c>
      <c r="B25" s="551">
        <v>716</v>
      </c>
      <c r="C25" s="552" t="s">
        <v>921</v>
      </c>
      <c r="D25" s="552" t="s">
        <v>814</v>
      </c>
      <c r="E25" s="552" t="s">
        <v>922</v>
      </c>
      <c r="F25" s="552" t="s">
        <v>923</v>
      </c>
      <c r="G25" s="553" t="s">
        <v>2049</v>
      </c>
      <c r="H25" s="554">
        <v>15</v>
      </c>
      <c r="I25" s="554">
        <v>1</v>
      </c>
      <c r="J25" s="554">
        <v>4.75</v>
      </c>
      <c r="K25" s="554">
        <v>1</v>
      </c>
      <c r="L25" s="554">
        <v>5.4</v>
      </c>
      <c r="M25" s="554">
        <v>4.5</v>
      </c>
      <c r="N25" s="555">
        <f t="shared" si="0"/>
        <v>31.65</v>
      </c>
      <c r="O25" s="556" t="s">
        <v>1103</v>
      </c>
    </row>
    <row r="26" spans="1:15" ht="15">
      <c r="A26" s="550">
        <v>3</v>
      </c>
      <c r="B26" s="551">
        <v>708</v>
      </c>
      <c r="C26" s="552" t="s">
        <v>940</v>
      </c>
      <c r="D26" s="552" t="s">
        <v>941</v>
      </c>
      <c r="E26" s="552" t="s">
        <v>840</v>
      </c>
      <c r="F26" s="552" t="s">
        <v>757</v>
      </c>
      <c r="G26" s="553" t="s">
        <v>2050</v>
      </c>
      <c r="H26" s="554">
        <v>9</v>
      </c>
      <c r="I26" s="554">
        <v>3</v>
      </c>
      <c r="J26" s="554">
        <v>3</v>
      </c>
      <c r="K26" s="554">
        <v>0</v>
      </c>
      <c r="L26" s="554">
        <v>5.9</v>
      </c>
      <c r="M26" s="554">
        <v>6.5</v>
      </c>
      <c r="N26" s="555">
        <f t="shared" si="0"/>
        <v>27.4</v>
      </c>
      <c r="O26" s="556" t="s">
        <v>1103</v>
      </c>
    </row>
    <row r="27" spans="1:15" ht="15">
      <c r="A27" s="550">
        <v>4</v>
      </c>
      <c r="B27" s="551">
        <v>713</v>
      </c>
      <c r="C27" s="552" t="s">
        <v>1140</v>
      </c>
      <c r="D27" s="552" t="s">
        <v>759</v>
      </c>
      <c r="E27" s="552" t="s">
        <v>981</v>
      </c>
      <c r="F27" s="552" t="s">
        <v>774</v>
      </c>
      <c r="G27" s="553" t="s">
        <v>2051</v>
      </c>
      <c r="H27" s="554">
        <v>9</v>
      </c>
      <c r="I27" s="554">
        <v>2</v>
      </c>
      <c r="J27" s="554">
        <v>3</v>
      </c>
      <c r="K27" s="554">
        <v>2</v>
      </c>
      <c r="L27" s="554">
        <v>1.2</v>
      </c>
      <c r="M27" s="554">
        <v>7</v>
      </c>
      <c r="N27" s="555">
        <f t="shared" si="0"/>
        <v>24.2</v>
      </c>
      <c r="O27" s="556" t="s">
        <v>1103</v>
      </c>
    </row>
    <row r="28" spans="1:15" ht="15">
      <c r="A28" s="557">
        <v>5</v>
      </c>
      <c r="B28" s="558">
        <v>717</v>
      </c>
      <c r="C28" s="559" t="s">
        <v>2052</v>
      </c>
      <c r="D28" s="559" t="s">
        <v>1057</v>
      </c>
      <c r="E28" s="559" t="s">
        <v>840</v>
      </c>
      <c r="F28" s="559" t="s">
        <v>957</v>
      </c>
      <c r="G28" s="560" t="s">
        <v>2053</v>
      </c>
      <c r="H28" s="561">
        <v>12</v>
      </c>
      <c r="I28" s="561">
        <v>2</v>
      </c>
      <c r="J28" s="561">
        <v>2</v>
      </c>
      <c r="K28" s="561">
        <v>0</v>
      </c>
      <c r="L28" s="561">
        <v>2.2</v>
      </c>
      <c r="M28" s="561">
        <v>3</v>
      </c>
      <c r="N28" s="22">
        <f t="shared" si="0"/>
        <v>21.2</v>
      </c>
      <c r="O28" s="190"/>
    </row>
    <row r="29" spans="1:15" ht="15">
      <c r="A29" s="557">
        <v>6</v>
      </c>
      <c r="B29" s="558">
        <v>704</v>
      </c>
      <c r="C29" s="559" t="s">
        <v>2054</v>
      </c>
      <c r="D29" s="559" t="s">
        <v>814</v>
      </c>
      <c r="E29" s="559" t="s">
        <v>840</v>
      </c>
      <c r="F29" s="559" t="s">
        <v>732</v>
      </c>
      <c r="G29" s="560" t="s">
        <v>2055</v>
      </c>
      <c r="H29" s="561">
        <v>7</v>
      </c>
      <c r="I29" s="561">
        <v>4.5</v>
      </c>
      <c r="J29" s="561">
        <v>1.25</v>
      </c>
      <c r="K29" s="561">
        <v>1</v>
      </c>
      <c r="L29" s="561">
        <v>0.2</v>
      </c>
      <c r="M29" s="561">
        <v>3</v>
      </c>
      <c r="N29" s="22">
        <f t="shared" si="0"/>
        <v>16.95</v>
      </c>
      <c r="O29" s="190"/>
    </row>
    <row r="30" spans="1:15" ht="15">
      <c r="A30" s="557">
        <v>7</v>
      </c>
      <c r="B30" s="558">
        <v>702</v>
      </c>
      <c r="C30" s="559" t="s">
        <v>2056</v>
      </c>
      <c r="D30" s="559" t="s">
        <v>926</v>
      </c>
      <c r="E30" s="559"/>
      <c r="F30" s="559" t="s">
        <v>953</v>
      </c>
      <c r="G30" s="560" t="s">
        <v>2057</v>
      </c>
      <c r="H30" s="561">
        <v>8</v>
      </c>
      <c r="I30" s="561">
        <v>3</v>
      </c>
      <c r="J30" s="561">
        <v>1.25</v>
      </c>
      <c r="K30" s="561">
        <v>0</v>
      </c>
      <c r="L30" s="561">
        <v>0</v>
      </c>
      <c r="M30" s="561">
        <v>3.5</v>
      </c>
      <c r="N30" s="22">
        <f t="shared" si="0"/>
        <v>15.75</v>
      </c>
      <c r="O30" s="190"/>
    </row>
    <row r="31" spans="1:15" ht="15">
      <c r="A31" s="557">
        <v>8</v>
      </c>
      <c r="B31" s="558">
        <v>718</v>
      </c>
      <c r="C31" s="559" t="s">
        <v>2058</v>
      </c>
      <c r="D31" s="559" t="s">
        <v>769</v>
      </c>
      <c r="E31" s="559" t="s">
        <v>735</v>
      </c>
      <c r="F31" s="559" t="s">
        <v>965</v>
      </c>
      <c r="G31" s="560" t="s">
        <v>966</v>
      </c>
      <c r="H31" s="561">
        <v>13</v>
      </c>
      <c r="I31" s="561">
        <v>0</v>
      </c>
      <c r="J31" s="561">
        <v>0</v>
      </c>
      <c r="K31" s="561">
        <v>0</v>
      </c>
      <c r="L31" s="561">
        <v>1</v>
      </c>
      <c r="M31" s="561">
        <v>1.5</v>
      </c>
      <c r="N31" s="22">
        <f t="shared" si="0"/>
        <v>15.5</v>
      </c>
      <c r="O31" s="190"/>
    </row>
    <row r="32" spans="1:15" ht="15">
      <c r="A32" s="557">
        <v>9</v>
      </c>
      <c r="B32" s="558">
        <v>701</v>
      </c>
      <c r="C32" s="559" t="s">
        <v>1155</v>
      </c>
      <c r="D32" s="559" t="s">
        <v>755</v>
      </c>
      <c r="E32" s="559" t="s">
        <v>1156</v>
      </c>
      <c r="F32" s="559" t="s">
        <v>761</v>
      </c>
      <c r="G32" s="560" t="s">
        <v>2123</v>
      </c>
      <c r="H32" s="561">
        <v>11</v>
      </c>
      <c r="I32" s="561">
        <v>1</v>
      </c>
      <c r="J32" s="561">
        <v>1</v>
      </c>
      <c r="K32" s="561">
        <v>0</v>
      </c>
      <c r="L32" s="561">
        <v>0</v>
      </c>
      <c r="M32" s="561">
        <v>1.5</v>
      </c>
      <c r="N32" s="22">
        <f t="shared" si="0"/>
        <v>14.5</v>
      </c>
      <c r="O32" s="190"/>
    </row>
    <row r="33" spans="1:15" ht="15">
      <c r="A33" s="557">
        <v>9</v>
      </c>
      <c r="B33" s="558">
        <v>706</v>
      </c>
      <c r="C33" s="559" t="s">
        <v>2059</v>
      </c>
      <c r="D33" s="559" t="s">
        <v>1097</v>
      </c>
      <c r="E33" s="559" t="s">
        <v>1042</v>
      </c>
      <c r="F33" s="559" t="s">
        <v>807</v>
      </c>
      <c r="G33" s="560" t="s">
        <v>2060</v>
      </c>
      <c r="H33" s="561">
        <v>8</v>
      </c>
      <c r="I33" s="561">
        <v>2</v>
      </c>
      <c r="J33" s="561">
        <v>0</v>
      </c>
      <c r="K33" s="561">
        <v>0</v>
      </c>
      <c r="L33" s="561">
        <v>2</v>
      </c>
      <c r="M33" s="561">
        <v>2.5</v>
      </c>
      <c r="N33" s="22">
        <f t="shared" si="0"/>
        <v>14.5</v>
      </c>
      <c r="O33" s="190"/>
    </row>
    <row r="34" spans="1:15" ht="15">
      <c r="A34" s="557">
        <v>11</v>
      </c>
      <c r="B34" s="558">
        <v>711</v>
      </c>
      <c r="C34" s="559" t="s">
        <v>2061</v>
      </c>
      <c r="D34" s="559" t="s">
        <v>738</v>
      </c>
      <c r="E34" s="559" t="s">
        <v>797</v>
      </c>
      <c r="F34" s="559" t="s">
        <v>725</v>
      </c>
      <c r="G34" s="560" t="s">
        <v>927</v>
      </c>
      <c r="H34" s="561">
        <v>7</v>
      </c>
      <c r="I34" s="561">
        <v>2</v>
      </c>
      <c r="J34" s="561">
        <v>1</v>
      </c>
      <c r="K34" s="561">
        <v>0</v>
      </c>
      <c r="L34" s="561">
        <v>0</v>
      </c>
      <c r="M34" s="561">
        <v>3</v>
      </c>
      <c r="N34" s="22">
        <f t="shared" si="0"/>
        <v>13</v>
      </c>
      <c r="O34" s="190"/>
    </row>
    <row r="35" spans="1:15" ht="15">
      <c r="A35" s="557">
        <v>12</v>
      </c>
      <c r="B35" s="558">
        <v>714</v>
      </c>
      <c r="C35" s="559" t="s">
        <v>2062</v>
      </c>
      <c r="D35" s="559" t="s">
        <v>763</v>
      </c>
      <c r="E35" s="559" t="s">
        <v>1282</v>
      </c>
      <c r="F35" s="559" t="s">
        <v>1076</v>
      </c>
      <c r="G35" s="560" t="s">
        <v>2063</v>
      </c>
      <c r="H35" s="561">
        <v>7</v>
      </c>
      <c r="I35" s="561">
        <v>1</v>
      </c>
      <c r="J35" s="561">
        <v>1</v>
      </c>
      <c r="K35" s="561">
        <v>1</v>
      </c>
      <c r="L35" s="561">
        <v>0.4</v>
      </c>
      <c r="M35" s="561">
        <v>2</v>
      </c>
      <c r="N35" s="22">
        <f t="shared" si="0"/>
        <v>12.4</v>
      </c>
      <c r="O35" s="190"/>
    </row>
    <row r="36" spans="1:15" ht="15">
      <c r="A36" s="557">
        <v>13</v>
      </c>
      <c r="B36" s="558">
        <v>710</v>
      </c>
      <c r="C36" s="559" t="s">
        <v>1783</v>
      </c>
      <c r="D36" s="559" t="s">
        <v>1505</v>
      </c>
      <c r="E36" s="559" t="s">
        <v>961</v>
      </c>
      <c r="F36" s="559" t="s">
        <v>770</v>
      </c>
      <c r="G36" s="560" t="s">
        <v>2064</v>
      </c>
      <c r="H36" s="561">
        <v>10</v>
      </c>
      <c r="I36" s="561">
        <v>0</v>
      </c>
      <c r="J36" s="561">
        <v>0</v>
      </c>
      <c r="K36" s="561">
        <v>0</v>
      </c>
      <c r="L36" s="561">
        <v>0</v>
      </c>
      <c r="M36" s="561">
        <v>2</v>
      </c>
      <c r="N36" s="22">
        <f t="shared" si="0"/>
        <v>12</v>
      </c>
      <c r="O36" s="190"/>
    </row>
    <row r="37" spans="1:15" ht="15">
      <c r="A37" s="557">
        <v>14</v>
      </c>
      <c r="B37" s="558">
        <v>709</v>
      </c>
      <c r="C37" s="559" t="s">
        <v>2065</v>
      </c>
      <c r="D37" s="559" t="s">
        <v>763</v>
      </c>
      <c r="E37" s="559" t="s">
        <v>746</v>
      </c>
      <c r="F37" s="559" t="s">
        <v>1076</v>
      </c>
      <c r="G37" s="560" t="s">
        <v>2063</v>
      </c>
      <c r="H37" s="561">
        <v>8</v>
      </c>
      <c r="I37" s="561">
        <v>1</v>
      </c>
      <c r="J37" s="561">
        <v>1.25</v>
      </c>
      <c r="K37" s="561">
        <v>0</v>
      </c>
      <c r="L37" s="561">
        <v>0.2</v>
      </c>
      <c r="M37" s="561">
        <v>0</v>
      </c>
      <c r="N37" s="22">
        <f t="shared" si="0"/>
        <v>10.45</v>
      </c>
      <c r="O37" s="190"/>
    </row>
    <row r="38" spans="1:15" ht="15">
      <c r="A38" s="557">
        <v>15</v>
      </c>
      <c r="B38" s="558">
        <v>705</v>
      </c>
      <c r="C38" s="559" t="s">
        <v>1717</v>
      </c>
      <c r="D38" s="559" t="s">
        <v>748</v>
      </c>
      <c r="E38" s="559" t="s">
        <v>981</v>
      </c>
      <c r="F38" s="559" t="s">
        <v>1039</v>
      </c>
      <c r="G38" s="560" t="s">
        <v>1040</v>
      </c>
      <c r="H38" s="561">
        <v>8</v>
      </c>
      <c r="I38" s="561">
        <v>0.5</v>
      </c>
      <c r="J38" s="561">
        <v>0</v>
      </c>
      <c r="K38" s="561">
        <v>0</v>
      </c>
      <c r="L38" s="561">
        <v>0</v>
      </c>
      <c r="M38" s="561">
        <v>0</v>
      </c>
      <c r="N38" s="22">
        <f t="shared" si="0"/>
        <v>8.5</v>
      </c>
      <c r="O38" s="190"/>
    </row>
    <row r="39" spans="1:15" ht="15">
      <c r="A39" s="562">
        <v>16</v>
      </c>
      <c r="B39" s="558">
        <v>715</v>
      </c>
      <c r="C39" s="559" t="s">
        <v>2066</v>
      </c>
      <c r="D39" s="559" t="s">
        <v>794</v>
      </c>
      <c r="E39" s="559" t="s">
        <v>1042</v>
      </c>
      <c r="F39" s="559" t="s">
        <v>1118</v>
      </c>
      <c r="G39" s="560" t="s">
        <v>2067</v>
      </c>
      <c r="H39" s="561">
        <v>8</v>
      </c>
      <c r="I39" s="561">
        <v>0</v>
      </c>
      <c r="J39" s="561">
        <v>0</v>
      </c>
      <c r="K39" s="561">
        <v>0</v>
      </c>
      <c r="L39" s="561">
        <v>0</v>
      </c>
      <c r="M39" s="561">
        <v>0</v>
      </c>
      <c r="N39" s="22">
        <f t="shared" si="0"/>
        <v>8</v>
      </c>
      <c r="O39" s="190"/>
    </row>
    <row r="40" spans="1:15" ht="12.75" customHeight="1">
      <c r="A40" s="190"/>
      <c r="B40" s="558">
        <v>703</v>
      </c>
      <c r="C40" s="559" t="s">
        <v>2068</v>
      </c>
      <c r="D40" s="559" t="s">
        <v>1523</v>
      </c>
      <c r="E40" s="559" t="s">
        <v>1045</v>
      </c>
      <c r="F40" s="559" t="s">
        <v>798</v>
      </c>
      <c r="G40" s="560" t="s">
        <v>2069</v>
      </c>
      <c r="H40" s="232" t="s">
        <v>879</v>
      </c>
      <c r="I40" s="561"/>
      <c r="J40" s="561"/>
      <c r="K40" s="561"/>
      <c r="L40" s="561"/>
      <c r="M40" s="561"/>
      <c r="N40" s="22"/>
      <c r="O40" s="190"/>
    </row>
    <row r="41" spans="1:15" ht="12" customHeight="1">
      <c r="A41" s="190"/>
      <c r="B41" s="558">
        <v>707</v>
      </c>
      <c r="C41" s="559" t="s">
        <v>1137</v>
      </c>
      <c r="D41" s="559" t="s">
        <v>1138</v>
      </c>
      <c r="E41" s="559" t="s">
        <v>832</v>
      </c>
      <c r="F41" s="559" t="s">
        <v>743</v>
      </c>
      <c r="G41" s="560" t="s">
        <v>2070</v>
      </c>
      <c r="H41" s="232" t="s">
        <v>879</v>
      </c>
      <c r="I41" s="561"/>
      <c r="J41" s="561"/>
      <c r="K41" s="561"/>
      <c r="L41" s="561"/>
      <c r="M41" s="561"/>
      <c r="N41" s="22"/>
      <c r="O41" s="190"/>
    </row>
    <row r="42" spans="1:15" ht="13.5" customHeight="1">
      <c r="A42" s="190"/>
      <c r="B42" s="558">
        <v>719</v>
      </c>
      <c r="C42" s="559" t="s">
        <v>2071</v>
      </c>
      <c r="D42" s="559" t="s">
        <v>2072</v>
      </c>
      <c r="E42" s="559" t="s">
        <v>949</v>
      </c>
      <c r="F42" s="559" t="s">
        <v>969</v>
      </c>
      <c r="G42" s="560" t="s">
        <v>2073</v>
      </c>
      <c r="H42" s="232" t="s">
        <v>879</v>
      </c>
      <c r="I42" s="561"/>
      <c r="J42" s="561"/>
      <c r="K42" s="561"/>
      <c r="L42" s="561"/>
      <c r="M42" s="561"/>
      <c r="N42" s="22"/>
      <c r="O42" s="190"/>
    </row>
    <row r="44" spans="1:3" ht="15">
      <c r="A44" s="1083" t="s">
        <v>974</v>
      </c>
      <c r="B44" s="1083"/>
      <c r="C44" s="1083"/>
    </row>
    <row r="45" spans="1:16" ht="42.75">
      <c r="A45" s="39" t="s">
        <v>781</v>
      </c>
      <c r="B45" s="549" t="s">
        <v>911</v>
      </c>
      <c r="C45" s="22" t="s">
        <v>721</v>
      </c>
      <c r="D45" s="22" t="s">
        <v>722</v>
      </c>
      <c r="E45" s="22" t="s">
        <v>723</v>
      </c>
      <c r="F45" s="563" t="s">
        <v>846</v>
      </c>
      <c r="G45" s="22" t="s">
        <v>724</v>
      </c>
      <c r="H45" s="83" t="s">
        <v>2039</v>
      </c>
      <c r="I45" s="83" t="s">
        <v>2040</v>
      </c>
      <c r="J45" s="83" t="s">
        <v>2041</v>
      </c>
      <c r="K45" s="83" t="s">
        <v>2042</v>
      </c>
      <c r="L45" s="83" t="s">
        <v>2043</v>
      </c>
      <c r="M45" s="83" t="s">
        <v>2044</v>
      </c>
      <c r="N45" s="8" t="s">
        <v>788</v>
      </c>
      <c r="O45" s="22" t="s">
        <v>789</v>
      </c>
      <c r="P45" s="8" t="s">
        <v>977</v>
      </c>
    </row>
    <row r="46" spans="1:16" ht="15">
      <c r="A46" s="39"/>
      <c r="B46" s="549"/>
      <c r="C46" s="22"/>
      <c r="D46" s="22"/>
      <c r="E46" s="22"/>
      <c r="F46" s="563"/>
      <c r="G46" s="22"/>
      <c r="H46" s="22">
        <v>30</v>
      </c>
      <c r="I46" s="22">
        <v>20</v>
      </c>
      <c r="J46" s="22">
        <v>20</v>
      </c>
      <c r="K46" s="22">
        <v>20</v>
      </c>
      <c r="L46" s="22">
        <v>20</v>
      </c>
      <c r="M46" s="22">
        <v>20</v>
      </c>
      <c r="N46" s="8">
        <f aca="true" t="shared" si="1" ref="N46:N65">SUM(H46:M46)</f>
        <v>130</v>
      </c>
      <c r="O46" s="22"/>
      <c r="P46" s="83"/>
    </row>
    <row r="47" spans="1:16" ht="15">
      <c r="A47" s="564">
        <v>1</v>
      </c>
      <c r="B47" s="551">
        <v>807</v>
      </c>
      <c r="C47" s="552" t="s">
        <v>1341</v>
      </c>
      <c r="D47" s="552" t="s">
        <v>1138</v>
      </c>
      <c r="E47" s="552" t="s">
        <v>739</v>
      </c>
      <c r="F47" s="552" t="s">
        <v>764</v>
      </c>
      <c r="G47" s="553" t="s">
        <v>1007</v>
      </c>
      <c r="H47" s="565">
        <v>10</v>
      </c>
      <c r="I47" s="565">
        <v>3</v>
      </c>
      <c r="J47" s="565">
        <v>2</v>
      </c>
      <c r="K47" s="565">
        <v>4.25</v>
      </c>
      <c r="L47" s="565">
        <v>0</v>
      </c>
      <c r="M47" s="565">
        <v>4</v>
      </c>
      <c r="N47" s="566">
        <f t="shared" si="1"/>
        <v>23.25</v>
      </c>
      <c r="O47" s="556" t="s">
        <v>861</v>
      </c>
      <c r="P47" s="294" t="s">
        <v>920</v>
      </c>
    </row>
    <row r="48" spans="1:16" ht="15">
      <c r="A48" s="564">
        <v>2</v>
      </c>
      <c r="B48" s="551">
        <v>814</v>
      </c>
      <c r="C48" s="552" t="s">
        <v>2074</v>
      </c>
      <c r="D48" s="552" t="s">
        <v>811</v>
      </c>
      <c r="E48" s="552" t="s">
        <v>832</v>
      </c>
      <c r="F48" s="552" t="s">
        <v>2047</v>
      </c>
      <c r="G48" s="553" t="s">
        <v>2048</v>
      </c>
      <c r="H48" s="565">
        <v>13</v>
      </c>
      <c r="I48" s="565">
        <v>1</v>
      </c>
      <c r="J48" s="565">
        <v>1</v>
      </c>
      <c r="K48" s="565">
        <v>3.25</v>
      </c>
      <c r="L48" s="565">
        <v>2</v>
      </c>
      <c r="M48" s="565">
        <v>2</v>
      </c>
      <c r="N48" s="566">
        <f t="shared" si="1"/>
        <v>22.25</v>
      </c>
      <c r="O48" s="556" t="s">
        <v>861</v>
      </c>
      <c r="P48" s="567"/>
    </row>
    <row r="49" spans="1:16" ht="15">
      <c r="A49" s="564">
        <v>3</v>
      </c>
      <c r="B49" s="551">
        <v>818</v>
      </c>
      <c r="C49" s="552" t="s">
        <v>1180</v>
      </c>
      <c r="D49" s="552" t="s">
        <v>993</v>
      </c>
      <c r="E49" s="552" t="s">
        <v>956</v>
      </c>
      <c r="F49" s="552" t="s">
        <v>774</v>
      </c>
      <c r="G49" s="553" t="s">
        <v>2051</v>
      </c>
      <c r="H49" s="565">
        <v>13</v>
      </c>
      <c r="I49" s="565">
        <v>1</v>
      </c>
      <c r="J49" s="565">
        <v>2.5</v>
      </c>
      <c r="K49" s="565">
        <v>1.5</v>
      </c>
      <c r="L49" s="565">
        <v>1</v>
      </c>
      <c r="M49" s="565">
        <v>3</v>
      </c>
      <c r="N49" s="566">
        <f t="shared" si="1"/>
        <v>22</v>
      </c>
      <c r="O49" s="556" t="s">
        <v>861</v>
      </c>
      <c r="P49" s="567"/>
    </row>
    <row r="50" spans="1:16" ht="15">
      <c r="A50" s="564">
        <v>4</v>
      </c>
      <c r="B50" s="551">
        <v>804</v>
      </c>
      <c r="C50" s="552" t="s">
        <v>2075</v>
      </c>
      <c r="D50" s="552" t="s">
        <v>2076</v>
      </c>
      <c r="E50" s="552" t="s">
        <v>961</v>
      </c>
      <c r="F50" s="552" t="s">
        <v>732</v>
      </c>
      <c r="G50" s="553" t="s">
        <v>2077</v>
      </c>
      <c r="H50" s="565">
        <v>12</v>
      </c>
      <c r="I50" s="565">
        <v>2.5</v>
      </c>
      <c r="J50" s="565">
        <v>0</v>
      </c>
      <c r="K50" s="565">
        <v>3.75</v>
      </c>
      <c r="L50" s="565">
        <v>1</v>
      </c>
      <c r="M50" s="565">
        <v>1.5</v>
      </c>
      <c r="N50" s="566">
        <f t="shared" si="1"/>
        <v>20.75</v>
      </c>
      <c r="O50" s="556" t="s">
        <v>861</v>
      </c>
      <c r="P50" s="567"/>
    </row>
    <row r="51" spans="1:16" ht="15">
      <c r="A51" s="568">
        <v>5</v>
      </c>
      <c r="B51" s="569">
        <v>816</v>
      </c>
      <c r="C51" s="559" t="s">
        <v>1010</v>
      </c>
      <c r="D51" s="559" t="s">
        <v>933</v>
      </c>
      <c r="E51" s="559" t="s">
        <v>937</v>
      </c>
      <c r="F51" s="559" t="s">
        <v>965</v>
      </c>
      <c r="G51" s="560" t="s">
        <v>1011</v>
      </c>
      <c r="H51" s="570">
        <v>10</v>
      </c>
      <c r="I51" s="570">
        <v>1.5</v>
      </c>
      <c r="J51" s="570">
        <v>1</v>
      </c>
      <c r="K51" s="570">
        <v>1</v>
      </c>
      <c r="L51" s="570">
        <v>0</v>
      </c>
      <c r="M51" s="571">
        <v>6.5</v>
      </c>
      <c r="N51" s="8">
        <f t="shared" si="1"/>
        <v>20</v>
      </c>
      <c r="O51" s="92"/>
      <c r="P51" s="567"/>
    </row>
    <row r="52" spans="1:16" ht="15">
      <c r="A52" s="568">
        <v>6</v>
      </c>
      <c r="B52" s="569">
        <v>812</v>
      </c>
      <c r="C52" s="559" t="s">
        <v>1955</v>
      </c>
      <c r="D52" s="559" t="s">
        <v>730</v>
      </c>
      <c r="E52" s="559" t="s">
        <v>731</v>
      </c>
      <c r="F52" s="559" t="s">
        <v>725</v>
      </c>
      <c r="G52" s="560" t="s">
        <v>927</v>
      </c>
      <c r="H52" s="570">
        <v>6</v>
      </c>
      <c r="I52" s="570">
        <v>2</v>
      </c>
      <c r="J52" s="570">
        <v>2</v>
      </c>
      <c r="K52" s="570">
        <v>4.25</v>
      </c>
      <c r="L52" s="570">
        <v>1</v>
      </c>
      <c r="M52" s="570">
        <v>4</v>
      </c>
      <c r="N52" s="8">
        <f t="shared" si="1"/>
        <v>19.25</v>
      </c>
      <c r="O52" s="92"/>
      <c r="P52" s="567"/>
    </row>
    <row r="53" spans="1:16" ht="15">
      <c r="A53" s="568">
        <v>7</v>
      </c>
      <c r="B53" s="569">
        <v>806</v>
      </c>
      <c r="C53" s="559" t="s">
        <v>1376</v>
      </c>
      <c r="D53" s="559" t="s">
        <v>1183</v>
      </c>
      <c r="E53" s="559" t="s">
        <v>746</v>
      </c>
      <c r="F53" s="559" t="s">
        <v>770</v>
      </c>
      <c r="G53" s="560" t="s">
        <v>2078</v>
      </c>
      <c r="H53" s="570">
        <v>9</v>
      </c>
      <c r="I53" s="570">
        <v>0</v>
      </c>
      <c r="J53" s="570">
        <v>1.5</v>
      </c>
      <c r="K53" s="570">
        <v>1</v>
      </c>
      <c r="L53" s="570">
        <v>3</v>
      </c>
      <c r="M53" s="570">
        <v>4.5</v>
      </c>
      <c r="N53" s="8">
        <f t="shared" si="1"/>
        <v>19</v>
      </c>
      <c r="O53" s="92"/>
      <c r="P53" s="294" t="s">
        <v>861</v>
      </c>
    </row>
    <row r="54" spans="1:16" ht="15">
      <c r="A54" s="568">
        <v>7</v>
      </c>
      <c r="B54" s="569">
        <v>813</v>
      </c>
      <c r="C54" s="559" t="s">
        <v>2079</v>
      </c>
      <c r="D54" s="559" t="s">
        <v>1237</v>
      </c>
      <c r="E54" s="559" t="s">
        <v>756</v>
      </c>
      <c r="F54" s="559" t="s">
        <v>757</v>
      </c>
      <c r="G54" s="560" t="s">
        <v>2050</v>
      </c>
      <c r="H54" s="570">
        <v>13</v>
      </c>
      <c r="I54" s="570">
        <v>1.5</v>
      </c>
      <c r="J54" s="570">
        <v>2</v>
      </c>
      <c r="K54" s="570">
        <v>1.5</v>
      </c>
      <c r="L54" s="570">
        <v>1</v>
      </c>
      <c r="M54" s="570">
        <v>0</v>
      </c>
      <c r="N54" s="8">
        <f t="shared" si="1"/>
        <v>19</v>
      </c>
      <c r="O54" s="92"/>
      <c r="P54" s="567"/>
    </row>
    <row r="55" spans="1:16" ht="15">
      <c r="A55" s="568">
        <v>9</v>
      </c>
      <c r="B55" s="569">
        <v>815</v>
      </c>
      <c r="C55" s="559" t="s">
        <v>1705</v>
      </c>
      <c r="D55" s="559" t="s">
        <v>755</v>
      </c>
      <c r="E55" s="559" t="s">
        <v>823</v>
      </c>
      <c r="F55" s="559" t="s">
        <v>764</v>
      </c>
      <c r="G55" s="560" t="s">
        <v>1007</v>
      </c>
      <c r="H55" s="570">
        <v>11</v>
      </c>
      <c r="I55" s="570">
        <v>2.5</v>
      </c>
      <c r="J55" s="570">
        <v>0</v>
      </c>
      <c r="K55" s="570">
        <v>1.5</v>
      </c>
      <c r="L55" s="570">
        <v>0</v>
      </c>
      <c r="M55" s="570">
        <v>2.5</v>
      </c>
      <c r="N55" s="8">
        <f t="shared" si="1"/>
        <v>17.5</v>
      </c>
      <c r="O55" s="92"/>
      <c r="P55" s="567"/>
    </row>
    <row r="56" spans="1:16" ht="15">
      <c r="A56" s="568">
        <v>10</v>
      </c>
      <c r="B56" s="569">
        <v>805</v>
      </c>
      <c r="C56" s="559" t="s">
        <v>2080</v>
      </c>
      <c r="D56" s="559" t="s">
        <v>1562</v>
      </c>
      <c r="E56" s="559" t="s">
        <v>815</v>
      </c>
      <c r="F56" s="559" t="s">
        <v>725</v>
      </c>
      <c r="G56" s="560" t="s">
        <v>927</v>
      </c>
      <c r="H56" s="570">
        <v>7</v>
      </c>
      <c r="I56" s="570">
        <v>2</v>
      </c>
      <c r="J56" s="570">
        <v>0</v>
      </c>
      <c r="K56" s="570">
        <v>2.75</v>
      </c>
      <c r="L56" s="570">
        <v>1</v>
      </c>
      <c r="M56" s="570">
        <v>4.5</v>
      </c>
      <c r="N56" s="8">
        <f t="shared" si="1"/>
        <v>17.25</v>
      </c>
      <c r="O56" s="92"/>
      <c r="P56" s="294" t="s">
        <v>861</v>
      </c>
    </row>
    <row r="57" spans="1:16" ht="15">
      <c r="A57" s="568">
        <v>10</v>
      </c>
      <c r="B57" s="569">
        <v>817</v>
      </c>
      <c r="C57" s="559" t="s">
        <v>1823</v>
      </c>
      <c r="D57" s="559" t="s">
        <v>820</v>
      </c>
      <c r="E57" s="559" t="s">
        <v>840</v>
      </c>
      <c r="F57" s="559" t="s">
        <v>1749</v>
      </c>
      <c r="G57" s="560" t="s">
        <v>1750</v>
      </c>
      <c r="H57" s="570">
        <v>8</v>
      </c>
      <c r="I57" s="570">
        <v>4.5</v>
      </c>
      <c r="J57" s="570">
        <v>0</v>
      </c>
      <c r="K57" s="570">
        <v>1.25</v>
      </c>
      <c r="L57" s="570">
        <v>2</v>
      </c>
      <c r="M57" s="570">
        <v>1.5</v>
      </c>
      <c r="N57" s="8">
        <f t="shared" si="1"/>
        <v>17.25</v>
      </c>
      <c r="O57" s="92"/>
      <c r="P57" s="567"/>
    </row>
    <row r="58" spans="1:16" ht="15">
      <c r="A58" s="568">
        <v>12</v>
      </c>
      <c r="B58" s="569">
        <v>819</v>
      </c>
      <c r="C58" s="559" t="s">
        <v>1004</v>
      </c>
      <c r="D58" s="559" t="s">
        <v>941</v>
      </c>
      <c r="E58" s="559" t="s">
        <v>749</v>
      </c>
      <c r="F58" s="559" t="s">
        <v>969</v>
      </c>
      <c r="G58" s="560" t="s">
        <v>2073</v>
      </c>
      <c r="H58" s="570">
        <v>8</v>
      </c>
      <c r="I58" s="570">
        <v>0</v>
      </c>
      <c r="J58" s="570">
        <v>1</v>
      </c>
      <c r="K58" s="570">
        <v>5</v>
      </c>
      <c r="L58" s="570">
        <v>0</v>
      </c>
      <c r="M58" s="570">
        <v>2</v>
      </c>
      <c r="N58" s="8">
        <f t="shared" si="1"/>
        <v>16</v>
      </c>
      <c r="O58" s="92"/>
      <c r="P58" s="567"/>
    </row>
    <row r="59" spans="1:16" ht="15">
      <c r="A59" s="568">
        <v>13</v>
      </c>
      <c r="B59" s="569">
        <v>808</v>
      </c>
      <c r="C59" s="559" t="s">
        <v>1199</v>
      </c>
      <c r="D59" s="559" t="s">
        <v>741</v>
      </c>
      <c r="E59" s="559" t="s">
        <v>777</v>
      </c>
      <c r="F59" s="559" t="s">
        <v>1002</v>
      </c>
      <c r="G59" s="560" t="s">
        <v>2081</v>
      </c>
      <c r="H59" s="570">
        <v>10</v>
      </c>
      <c r="I59" s="570">
        <v>1</v>
      </c>
      <c r="J59" s="570">
        <v>2</v>
      </c>
      <c r="K59" s="570">
        <v>1.25</v>
      </c>
      <c r="L59" s="570">
        <v>0</v>
      </c>
      <c r="M59" s="570">
        <v>0.5</v>
      </c>
      <c r="N59" s="8">
        <f t="shared" si="1"/>
        <v>14.75</v>
      </c>
      <c r="O59" s="92"/>
      <c r="P59" s="567"/>
    </row>
    <row r="60" spans="1:16" ht="15">
      <c r="A60" s="568">
        <v>14</v>
      </c>
      <c r="B60" s="569">
        <v>802</v>
      </c>
      <c r="C60" s="559" t="s">
        <v>1825</v>
      </c>
      <c r="D60" s="559" t="s">
        <v>803</v>
      </c>
      <c r="E60" s="559" t="s">
        <v>1042</v>
      </c>
      <c r="F60" s="559" t="s">
        <v>1128</v>
      </c>
      <c r="G60" s="560" t="s">
        <v>2082</v>
      </c>
      <c r="H60" s="570">
        <v>6</v>
      </c>
      <c r="I60" s="570">
        <v>2</v>
      </c>
      <c r="J60" s="571">
        <v>0</v>
      </c>
      <c r="K60" s="571">
        <v>1.25</v>
      </c>
      <c r="L60" s="571">
        <v>1</v>
      </c>
      <c r="M60" s="571">
        <v>2.5</v>
      </c>
      <c r="N60" s="8">
        <f t="shared" si="1"/>
        <v>12.75</v>
      </c>
      <c r="O60" s="92"/>
      <c r="P60" s="567"/>
    </row>
    <row r="61" spans="1:16" ht="15">
      <c r="A61" s="568">
        <v>15</v>
      </c>
      <c r="B61" s="569">
        <v>810</v>
      </c>
      <c r="C61" s="559" t="s">
        <v>2083</v>
      </c>
      <c r="D61" s="559" t="s">
        <v>794</v>
      </c>
      <c r="E61" s="559" t="s">
        <v>746</v>
      </c>
      <c r="F61" s="559" t="s">
        <v>743</v>
      </c>
      <c r="G61" s="560" t="s">
        <v>2070</v>
      </c>
      <c r="H61" s="570">
        <v>8</v>
      </c>
      <c r="I61" s="570">
        <v>1</v>
      </c>
      <c r="J61" s="570">
        <v>0</v>
      </c>
      <c r="K61" s="570">
        <v>1.5</v>
      </c>
      <c r="L61" s="570">
        <v>0</v>
      </c>
      <c r="M61" s="570">
        <v>2</v>
      </c>
      <c r="N61" s="8">
        <f t="shared" si="1"/>
        <v>12.5</v>
      </c>
      <c r="O61" s="92"/>
      <c r="P61" s="567"/>
    </row>
    <row r="62" spans="1:16" ht="15">
      <c r="A62" s="568">
        <v>16</v>
      </c>
      <c r="B62" s="569">
        <v>811</v>
      </c>
      <c r="C62" s="559" t="s">
        <v>1176</v>
      </c>
      <c r="D62" s="559" t="s">
        <v>1177</v>
      </c>
      <c r="E62" s="559" t="s">
        <v>777</v>
      </c>
      <c r="F62" s="559" t="s">
        <v>1076</v>
      </c>
      <c r="G62" s="560" t="s">
        <v>2084</v>
      </c>
      <c r="H62" s="570">
        <v>9</v>
      </c>
      <c r="I62" s="570">
        <v>0</v>
      </c>
      <c r="J62" s="570">
        <v>0</v>
      </c>
      <c r="K62" s="570">
        <v>1</v>
      </c>
      <c r="L62" s="570">
        <v>0</v>
      </c>
      <c r="M62" s="570">
        <v>2</v>
      </c>
      <c r="N62" s="8">
        <f t="shared" si="1"/>
        <v>12</v>
      </c>
      <c r="O62" s="92"/>
      <c r="P62" s="567"/>
    </row>
    <row r="63" spans="1:16" ht="15">
      <c r="A63" s="568">
        <v>17</v>
      </c>
      <c r="B63" s="569">
        <v>801</v>
      </c>
      <c r="C63" s="287" t="s">
        <v>992</v>
      </c>
      <c r="D63" s="287" t="s">
        <v>993</v>
      </c>
      <c r="E63" s="287" t="s">
        <v>918</v>
      </c>
      <c r="F63" s="287" t="s">
        <v>994</v>
      </c>
      <c r="G63" s="572" t="s">
        <v>2085</v>
      </c>
      <c r="H63" s="148">
        <v>10</v>
      </c>
      <c r="I63" s="148">
        <v>1</v>
      </c>
      <c r="J63" s="148">
        <v>0</v>
      </c>
      <c r="K63" s="148">
        <v>0</v>
      </c>
      <c r="L63" s="148">
        <v>0</v>
      </c>
      <c r="M63" s="148">
        <v>0.5</v>
      </c>
      <c r="N63" s="8">
        <f t="shared" si="1"/>
        <v>11.5</v>
      </c>
      <c r="O63" s="92"/>
      <c r="P63" s="567"/>
    </row>
    <row r="64" spans="1:16" ht="15">
      <c r="A64" s="568">
        <v>18</v>
      </c>
      <c r="B64" s="569">
        <v>809</v>
      </c>
      <c r="C64" s="559" t="s">
        <v>989</v>
      </c>
      <c r="D64" s="559" t="s">
        <v>990</v>
      </c>
      <c r="E64" s="559" t="s">
        <v>991</v>
      </c>
      <c r="F64" s="559" t="s">
        <v>807</v>
      </c>
      <c r="G64" s="560" t="s">
        <v>2086</v>
      </c>
      <c r="H64" s="570">
        <v>8</v>
      </c>
      <c r="I64" s="570">
        <v>1</v>
      </c>
      <c r="J64" s="570">
        <v>0</v>
      </c>
      <c r="K64" s="570">
        <v>0</v>
      </c>
      <c r="L64" s="571">
        <v>2</v>
      </c>
      <c r="M64" s="570">
        <v>0</v>
      </c>
      <c r="N64" s="8">
        <f t="shared" si="1"/>
        <v>11</v>
      </c>
      <c r="O64" s="92"/>
      <c r="P64" s="567"/>
    </row>
    <row r="65" spans="1:16" ht="15">
      <c r="A65" s="568">
        <v>19</v>
      </c>
      <c r="B65" s="569">
        <v>821</v>
      </c>
      <c r="C65" s="559" t="s">
        <v>2087</v>
      </c>
      <c r="D65" s="559" t="s">
        <v>769</v>
      </c>
      <c r="E65" s="559" t="s">
        <v>766</v>
      </c>
      <c r="F65" s="559" t="s">
        <v>2088</v>
      </c>
      <c r="G65" s="560" t="s">
        <v>2089</v>
      </c>
      <c r="H65" s="570">
        <v>4</v>
      </c>
      <c r="I65" s="570">
        <v>0</v>
      </c>
      <c r="J65" s="570">
        <v>1.5</v>
      </c>
      <c r="K65" s="570">
        <v>1</v>
      </c>
      <c r="L65" s="570">
        <v>0</v>
      </c>
      <c r="M65" s="570">
        <v>3</v>
      </c>
      <c r="N65" s="8">
        <f t="shared" si="1"/>
        <v>9.5</v>
      </c>
      <c r="O65" s="92"/>
      <c r="P65" s="567"/>
    </row>
    <row r="66" spans="1:16" ht="11.25" customHeight="1">
      <c r="A66" s="574"/>
      <c r="B66" s="569">
        <v>803</v>
      </c>
      <c r="C66" s="559" t="s">
        <v>1969</v>
      </c>
      <c r="D66" s="559" t="s">
        <v>763</v>
      </c>
      <c r="E66" s="559" t="s">
        <v>746</v>
      </c>
      <c r="F66" s="559" t="s">
        <v>1459</v>
      </c>
      <c r="G66" s="560" t="s">
        <v>2090</v>
      </c>
      <c r="H66" s="575" t="s">
        <v>879</v>
      </c>
      <c r="I66" s="570"/>
      <c r="J66" s="570"/>
      <c r="K66" s="570"/>
      <c r="L66" s="570"/>
      <c r="M66" s="570"/>
      <c r="N66" s="8"/>
      <c r="O66" s="92"/>
      <c r="P66" s="567"/>
    </row>
    <row r="67" spans="1:16" ht="12" customHeight="1">
      <c r="A67" s="574"/>
      <c r="B67" s="569">
        <v>820</v>
      </c>
      <c r="C67" s="559" t="s">
        <v>1206</v>
      </c>
      <c r="D67" s="559" t="s">
        <v>933</v>
      </c>
      <c r="E67" s="559" t="s">
        <v>1144</v>
      </c>
      <c r="F67" s="559" t="s">
        <v>1166</v>
      </c>
      <c r="G67" s="560" t="s">
        <v>2091</v>
      </c>
      <c r="H67" s="575" t="s">
        <v>879</v>
      </c>
      <c r="I67" s="570"/>
      <c r="J67" s="570"/>
      <c r="K67" s="570"/>
      <c r="L67" s="570"/>
      <c r="M67" s="570"/>
      <c r="N67" s="8"/>
      <c r="O67" s="92"/>
      <c r="P67" s="567"/>
    </row>
    <row r="69" spans="1:3" ht="15">
      <c r="A69" s="1083" t="s">
        <v>1021</v>
      </c>
      <c r="B69" s="1083"/>
      <c r="C69" s="1083"/>
    </row>
    <row r="70" spans="1:16" ht="42.75">
      <c r="A70" s="39" t="s">
        <v>781</v>
      </c>
      <c r="B70" s="549" t="s">
        <v>911</v>
      </c>
      <c r="C70" s="22" t="s">
        <v>721</v>
      </c>
      <c r="D70" s="22" t="s">
        <v>722</v>
      </c>
      <c r="E70" s="22" t="s">
        <v>723</v>
      </c>
      <c r="F70" s="563" t="s">
        <v>846</v>
      </c>
      <c r="G70" s="22" t="s">
        <v>724</v>
      </c>
      <c r="H70" s="83" t="s">
        <v>2039</v>
      </c>
      <c r="I70" s="83" t="s">
        <v>2040</v>
      </c>
      <c r="J70" s="83" t="s">
        <v>2041</v>
      </c>
      <c r="K70" s="83" t="s">
        <v>2042</v>
      </c>
      <c r="L70" s="83" t="s">
        <v>2043</v>
      </c>
      <c r="M70" s="83" t="s">
        <v>2044</v>
      </c>
      <c r="N70" s="8" t="s">
        <v>788</v>
      </c>
      <c r="O70" s="22" t="s">
        <v>789</v>
      </c>
      <c r="P70" s="8" t="s">
        <v>977</v>
      </c>
    </row>
    <row r="71" spans="1:16" ht="15">
      <c r="A71" s="92"/>
      <c r="B71" s="549"/>
      <c r="C71" s="22"/>
      <c r="D71" s="22"/>
      <c r="E71" s="22"/>
      <c r="F71" s="563"/>
      <c r="G71" s="22"/>
      <c r="H71" s="8">
        <v>30</v>
      </c>
      <c r="I71" s="8">
        <v>20</v>
      </c>
      <c r="J71" s="8">
        <v>20</v>
      </c>
      <c r="K71" s="8">
        <v>20</v>
      </c>
      <c r="L71" s="8">
        <v>20</v>
      </c>
      <c r="M71" s="8">
        <v>20</v>
      </c>
      <c r="N71" s="8">
        <f aca="true" t="shared" si="2" ref="N71:N91">SUM(H71:M71)</f>
        <v>130</v>
      </c>
      <c r="O71" s="22"/>
      <c r="P71" s="83"/>
    </row>
    <row r="72" spans="1:16" ht="15">
      <c r="A72" s="564">
        <v>1</v>
      </c>
      <c r="B72" s="551">
        <v>910</v>
      </c>
      <c r="C72" s="552" t="s">
        <v>737</v>
      </c>
      <c r="D72" s="552" t="s">
        <v>738</v>
      </c>
      <c r="E72" s="552" t="s">
        <v>739</v>
      </c>
      <c r="F72" s="552" t="s">
        <v>736</v>
      </c>
      <c r="G72" s="553" t="s">
        <v>2092</v>
      </c>
      <c r="H72" s="565">
        <v>15</v>
      </c>
      <c r="I72" s="565">
        <v>14.5</v>
      </c>
      <c r="J72" s="565">
        <v>7.5</v>
      </c>
      <c r="K72" s="565">
        <v>4.25</v>
      </c>
      <c r="L72" s="565">
        <v>5</v>
      </c>
      <c r="M72" s="565">
        <v>3.5</v>
      </c>
      <c r="N72" s="566">
        <f t="shared" si="2"/>
        <v>49.75</v>
      </c>
      <c r="O72" s="556" t="s">
        <v>920</v>
      </c>
      <c r="P72" s="567"/>
    </row>
    <row r="73" spans="1:16" ht="15">
      <c r="A73" s="564">
        <v>2</v>
      </c>
      <c r="B73" s="551">
        <v>911</v>
      </c>
      <c r="C73" s="552" t="s">
        <v>744</v>
      </c>
      <c r="D73" s="552" t="s">
        <v>745</v>
      </c>
      <c r="E73" s="552" t="s">
        <v>746</v>
      </c>
      <c r="F73" s="552" t="s">
        <v>743</v>
      </c>
      <c r="G73" s="553" t="s">
        <v>2093</v>
      </c>
      <c r="H73" s="565">
        <v>9</v>
      </c>
      <c r="I73" s="565">
        <v>7</v>
      </c>
      <c r="J73" s="565">
        <v>6.75</v>
      </c>
      <c r="K73" s="565">
        <v>3</v>
      </c>
      <c r="L73" s="565">
        <v>0.5</v>
      </c>
      <c r="M73" s="565">
        <v>3</v>
      </c>
      <c r="N73" s="566">
        <f t="shared" si="2"/>
        <v>29.25</v>
      </c>
      <c r="O73" s="556" t="s">
        <v>1103</v>
      </c>
      <c r="P73" s="567"/>
    </row>
    <row r="74" spans="1:16" ht="15">
      <c r="A74" s="564">
        <v>3</v>
      </c>
      <c r="B74" s="551">
        <v>908</v>
      </c>
      <c r="C74" s="552" t="s">
        <v>2094</v>
      </c>
      <c r="D74" s="552" t="s">
        <v>1097</v>
      </c>
      <c r="E74" s="552" t="s">
        <v>1031</v>
      </c>
      <c r="F74" s="552" t="s">
        <v>725</v>
      </c>
      <c r="G74" s="553" t="s">
        <v>927</v>
      </c>
      <c r="H74" s="565">
        <v>9</v>
      </c>
      <c r="I74" s="565">
        <v>4</v>
      </c>
      <c r="J74" s="565">
        <v>5.5</v>
      </c>
      <c r="K74" s="565">
        <v>3</v>
      </c>
      <c r="L74" s="565">
        <v>0</v>
      </c>
      <c r="M74" s="565">
        <v>5.5</v>
      </c>
      <c r="N74" s="566">
        <f t="shared" si="2"/>
        <v>27</v>
      </c>
      <c r="O74" s="556" t="s">
        <v>1103</v>
      </c>
      <c r="P74" s="576" t="s">
        <v>920</v>
      </c>
    </row>
    <row r="75" spans="1:16" ht="15">
      <c r="A75" s="564">
        <v>4</v>
      </c>
      <c r="B75" s="551">
        <v>916</v>
      </c>
      <c r="C75" s="552" t="s">
        <v>1044</v>
      </c>
      <c r="D75" s="552" t="s">
        <v>769</v>
      </c>
      <c r="E75" s="552" t="s">
        <v>1045</v>
      </c>
      <c r="F75" s="552" t="s">
        <v>938</v>
      </c>
      <c r="G75" s="553" t="s">
        <v>2095</v>
      </c>
      <c r="H75" s="565">
        <v>7</v>
      </c>
      <c r="I75" s="565">
        <v>7.5</v>
      </c>
      <c r="J75" s="565">
        <v>4.25</v>
      </c>
      <c r="K75" s="565">
        <v>3.5</v>
      </c>
      <c r="L75" s="565">
        <v>0</v>
      </c>
      <c r="M75" s="565">
        <v>3</v>
      </c>
      <c r="N75" s="566">
        <f t="shared" si="2"/>
        <v>25.25</v>
      </c>
      <c r="O75" s="556" t="s">
        <v>1103</v>
      </c>
      <c r="P75" s="567"/>
    </row>
    <row r="76" spans="1:16" ht="15">
      <c r="A76" s="568">
        <v>5</v>
      </c>
      <c r="B76" s="558">
        <v>919</v>
      </c>
      <c r="C76" s="559" t="s">
        <v>2096</v>
      </c>
      <c r="D76" s="559" t="s">
        <v>822</v>
      </c>
      <c r="E76" s="559" t="s">
        <v>840</v>
      </c>
      <c r="F76" s="559" t="s">
        <v>757</v>
      </c>
      <c r="G76" s="560" t="s">
        <v>2050</v>
      </c>
      <c r="H76" s="570">
        <v>14</v>
      </c>
      <c r="I76" s="570">
        <v>1</v>
      </c>
      <c r="J76" s="570">
        <v>3.75</v>
      </c>
      <c r="K76" s="570">
        <v>2.75</v>
      </c>
      <c r="L76" s="570">
        <v>1</v>
      </c>
      <c r="M76" s="570">
        <v>2.5</v>
      </c>
      <c r="N76" s="8">
        <f t="shared" si="2"/>
        <v>25</v>
      </c>
      <c r="O76" s="92"/>
      <c r="P76" s="567"/>
    </row>
    <row r="77" spans="1:16" ht="15">
      <c r="A77" s="568">
        <v>6</v>
      </c>
      <c r="B77" s="558">
        <v>909</v>
      </c>
      <c r="C77" s="559" t="s">
        <v>747</v>
      </c>
      <c r="D77" s="559" t="s">
        <v>748</v>
      </c>
      <c r="E77" s="559" t="s">
        <v>749</v>
      </c>
      <c r="F77" s="559" t="s">
        <v>736</v>
      </c>
      <c r="G77" s="560" t="s">
        <v>2092</v>
      </c>
      <c r="H77" s="570">
        <v>11</v>
      </c>
      <c r="I77" s="570">
        <v>4.5</v>
      </c>
      <c r="J77" s="570">
        <v>3</v>
      </c>
      <c r="K77" s="570">
        <v>3</v>
      </c>
      <c r="L77" s="570">
        <v>1.5</v>
      </c>
      <c r="M77" s="570">
        <v>1</v>
      </c>
      <c r="N77" s="8">
        <f t="shared" si="2"/>
        <v>24</v>
      </c>
      <c r="O77" s="92"/>
      <c r="P77" s="567"/>
    </row>
    <row r="78" spans="1:16" ht="15">
      <c r="A78" s="568">
        <v>7</v>
      </c>
      <c r="B78" s="558">
        <v>917</v>
      </c>
      <c r="C78" s="559" t="s">
        <v>1219</v>
      </c>
      <c r="D78" s="559" t="s">
        <v>730</v>
      </c>
      <c r="E78" s="559" t="s">
        <v>1031</v>
      </c>
      <c r="F78" s="559" t="s">
        <v>743</v>
      </c>
      <c r="G78" s="560" t="s">
        <v>2093</v>
      </c>
      <c r="H78" s="570">
        <v>6</v>
      </c>
      <c r="I78" s="570">
        <v>6</v>
      </c>
      <c r="J78" s="570">
        <v>4.25</v>
      </c>
      <c r="K78" s="570">
        <v>4.5</v>
      </c>
      <c r="L78" s="570">
        <v>0</v>
      </c>
      <c r="M78" s="570">
        <v>1</v>
      </c>
      <c r="N78" s="8">
        <f t="shared" si="2"/>
        <v>21.75</v>
      </c>
      <c r="O78" s="92"/>
      <c r="P78" s="567"/>
    </row>
    <row r="79" spans="1:16" ht="15">
      <c r="A79" s="568">
        <v>8</v>
      </c>
      <c r="B79" s="558">
        <v>904</v>
      </c>
      <c r="C79" s="559" t="s">
        <v>2097</v>
      </c>
      <c r="D79" s="559" t="s">
        <v>1138</v>
      </c>
      <c r="E79" s="559" t="s">
        <v>815</v>
      </c>
      <c r="F79" s="559" t="s">
        <v>732</v>
      </c>
      <c r="G79" s="560" t="s">
        <v>2098</v>
      </c>
      <c r="H79" s="570">
        <v>9</v>
      </c>
      <c r="I79" s="570">
        <v>2.5</v>
      </c>
      <c r="J79" s="570">
        <v>1.5</v>
      </c>
      <c r="K79" s="570">
        <v>4.75</v>
      </c>
      <c r="L79" s="570">
        <v>0</v>
      </c>
      <c r="M79" s="570">
        <v>1</v>
      </c>
      <c r="N79" s="8">
        <f t="shared" si="2"/>
        <v>18.75</v>
      </c>
      <c r="O79" s="92"/>
      <c r="P79" s="576"/>
    </row>
    <row r="80" spans="1:16" ht="15">
      <c r="A80" s="568">
        <v>9</v>
      </c>
      <c r="B80" s="558">
        <v>901</v>
      </c>
      <c r="C80" s="559" t="s">
        <v>1212</v>
      </c>
      <c r="D80" s="559" t="s">
        <v>1143</v>
      </c>
      <c r="E80" s="559" t="s">
        <v>728</v>
      </c>
      <c r="F80" s="559" t="s">
        <v>1128</v>
      </c>
      <c r="G80" s="560" t="s">
        <v>2082</v>
      </c>
      <c r="H80" s="287">
        <v>9</v>
      </c>
      <c r="I80" s="287">
        <v>2.5</v>
      </c>
      <c r="J80" s="287">
        <v>2</v>
      </c>
      <c r="K80" s="287">
        <v>1.5</v>
      </c>
      <c r="L80" s="287">
        <v>1</v>
      </c>
      <c r="M80" s="287">
        <v>2.5</v>
      </c>
      <c r="N80" s="8">
        <f t="shared" si="2"/>
        <v>18.5</v>
      </c>
      <c r="O80" s="92"/>
      <c r="P80" s="576" t="s">
        <v>861</v>
      </c>
    </row>
    <row r="81" spans="1:16" ht="15">
      <c r="A81" s="568">
        <v>9</v>
      </c>
      <c r="B81" s="558">
        <v>913</v>
      </c>
      <c r="C81" s="559" t="s">
        <v>1705</v>
      </c>
      <c r="D81" s="559" t="s">
        <v>738</v>
      </c>
      <c r="E81" s="559" t="s">
        <v>823</v>
      </c>
      <c r="F81" s="559" t="s">
        <v>764</v>
      </c>
      <c r="G81" s="560" t="s">
        <v>1007</v>
      </c>
      <c r="H81" s="570">
        <v>9</v>
      </c>
      <c r="I81" s="570">
        <v>2.5</v>
      </c>
      <c r="J81" s="570">
        <v>1</v>
      </c>
      <c r="K81" s="570">
        <v>4</v>
      </c>
      <c r="L81" s="570">
        <v>0</v>
      </c>
      <c r="M81" s="570">
        <v>2</v>
      </c>
      <c r="N81" s="8">
        <f t="shared" si="2"/>
        <v>18.5</v>
      </c>
      <c r="O81" s="92"/>
      <c r="P81" s="567"/>
    </row>
    <row r="82" spans="1:16" ht="15">
      <c r="A82" s="568">
        <v>11</v>
      </c>
      <c r="B82" s="558">
        <v>902</v>
      </c>
      <c r="C82" s="559" t="s">
        <v>1024</v>
      </c>
      <c r="D82" s="559" t="s">
        <v>1025</v>
      </c>
      <c r="E82" s="559" t="s">
        <v>728</v>
      </c>
      <c r="F82" s="559" t="s">
        <v>798</v>
      </c>
      <c r="G82" s="560" t="s">
        <v>2069</v>
      </c>
      <c r="H82" s="570">
        <v>8</v>
      </c>
      <c r="I82" s="570">
        <v>3.5</v>
      </c>
      <c r="J82" s="570">
        <v>2.25</v>
      </c>
      <c r="K82" s="570">
        <v>3.5</v>
      </c>
      <c r="L82" s="570">
        <v>0</v>
      </c>
      <c r="M82" s="570">
        <v>1</v>
      </c>
      <c r="N82" s="43">
        <f t="shared" si="2"/>
        <v>18.25</v>
      </c>
      <c r="O82" s="92"/>
      <c r="P82" s="576" t="s">
        <v>861</v>
      </c>
    </row>
    <row r="83" spans="1:16" ht="15">
      <c r="A83" s="568">
        <v>12</v>
      </c>
      <c r="B83" s="558">
        <v>903</v>
      </c>
      <c r="C83" s="559" t="s">
        <v>2099</v>
      </c>
      <c r="D83" s="559" t="s">
        <v>1138</v>
      </c>
      <c r="E83" s="559" t="s">
        <v>756</v>
      </c>
      <c r="F83" s="559" t="s">
        <v>798</v>
      </c>
      <c r="G83" s="560" t="s">
        <v>2090</v>
      </c>
      <c r="H83" s="570">
        <v>7</v>
      </c>
      <c r="I83" s="570">
        <v>1</v>
      </c>
      <c r="J83" s="570">
        <v>5.25</v>
      </c>
      <c r="K83" s="570">
        <v>1.5</v>
      </c>
      <c r="L83" s="570">
        <v>2.25</v>
      </c>
      <c r="M83" s="570">
        <v>1</v>
      </c>
      <c r="N83" s="8">
        <f t="shared" si="2"/>
        <v>18</v>
      </c>
      <c r="O83" s="92"/>
      <c r="P83" s="576"/>
    </row>
    <row r="84" spans="1:16" ht="15">
      <c r="A84" s="568">
        <v>13</v>
      </c>
      <c r="B84" s="558">
        <v>906</v>
      </c>
      <c r="C84" s="559" t="s">
        <v>1223</v>
      </c>
      <c r="D84" s="559" t="s">
        <v>990</v>
      </c>
      <c r="E84" s="559" t="s">
        <v>728</v>
      </c>
      <c r="F84" s="559" t="s">
        <v>965</v>
      </c>
      <c r="G84" s="560" t="s">
        <v>1011</v>
      </c>
      <c r="H84" s="570">
        <v>6</v>
      </c>
      <c r="I84" s="570">
        <v>3</v>
      </c>
      <c r="J84" s="570">
        <v>4.5</v>
      </c>
      <c r="K84" s="570">
        <v>0</v>
      </c>
      <c r="L84" s="570">
        <v>0</v>
      </c>
      <c r="M84" s="570">
        <v>2.5</v>
      </c>
      <c r="N84" s="8">
        <f t="shared" si="2"/>
        <v>16</v>
      </c>
      <c r="O84" s="92"/>
      <c r="P84" s="576"/>
    </row>
    <row r="85" spans="1:16" ht="15">
      <c r="A85" s="568">
        <v>14</v>
      </c>
      <c r="B85" s="558">
        <v>905</v>
      </c>
      <c r="C85" s="559" t="s">
        <v>1973</v>
      </c>
      <c r="D85" s="559" t="s">
        <v>1359</v>
      </c>
      <c r="E85" s="559" t="s">
        <v>823</v>
      </c>
      <c r="F85" s="559" t="s">
        <v>957</v>
      </c>
      <c r="G85" s="560" t="s">
        <v>2100</v>
      </c>
      <c r="H85" s="570">
        <v>10</v>
      </c>
      <c r="I85" s="570">
        <v>1</v>
      </c>
      <c r="J85" s="570">
        <v>2.75</v>
      </c>
      <c r="K85" s="570">
        <v>2</v>
      </c>
      <c r="L85" s="570">
        <v>0</v>
      </c>
      <c r="M85" s="570">
        <v>0</v>
      </c>
      <c r="N85" s="8">
        <f t="shared" si="2"/>
        <v>15.75</v>
      </c>
      <c r="O85" s="92"/>
      <c r="P85" s="576"/>
    </row>
    <row r="86" spans="1:16" ht="15">
      <c r="A86" s="568">
        <v>15</v>
      </c>
      <c r="B86" s="558">
        <v>915</v>
      </c>
      <c r="C86" s="559" t="s">
        <v>1213</v>
      </c>
      <c r="D86" s="559" t="s">
        <v>926</v>
      </c>
      <c r="E86" s="559" t="s">
        <v>728</v>
      </c>
      <c r="F86" s="559" t="s">
        <v>2101</v>
      </c>
      <c r="G86" s="560" t="s">
        <v>2102</v>
      </c>
      <c r="H86" s="570">
        <v>10</v>
      </c>
      <c r="I86" s="570">
        <v>0</v>
      </c>
      <c r="J86" s="570">
        <v>3.25</v>
      </c>
      <c r="K86" s="570">
        <v>1.5</v>
      </c>
      <c r="L86" s="570">
        <v>0</v>
      </c>
      <c r="M86" s="570">
        <v>0</v>
      </c>
      <c r="N86" s="8">
        <f t="shared" si="2"/>
        <v>14.75</v>
      </c>
      <c r="O86" s="92"/>
      <c r="P86" s="567"/>
    </row>
    <row r="87" spans="1:16" ht="15">
      <c r="A87" s="568">
        <v>16</v>
      </c>
      <c r="B87" s="558">
        <v>921</v>
      </c>
      <c r="C87" s="559" t="s">
        <v>2103</v>
      </c>
      <c r="D87" s="559" t="s">
        <v>796</v>
      </c>
      <c r="E87" s="559" t="s">
        <v>823</v>
      </c>
      <c r="F87" s="559" t="s">
        <v>1166</v>
      </c>
      <c r="G87" s="560" t="s">
        <v>2104</v>
      </c>
      <c r="H87" s="570">
        <v>12</v>
      </c>
      <c r="I87" s="570">
        <v>0</v>
      </c>
      <c r="J87" s="570">
        <v>1</v>
      </c>
      <c r="K87" s="570">
        <v>1.5</v>
      </c>
      <c r="L87" s="570">
        <v>0</v>
      </c>
      <c r="M87" s="570">
        <v>0</v>
      </c>
      <c r="N87" s="8">
        <f t="shared" si="2"/>
        <v>14.5</v>
      </c>
      <c r="O87" s="92"/>
      <c r="P87" s="567"/>
    </row>
    <row r="88" spans="1:16" ht="15">
      <c r="A88" s="568">
        <v>17</v>
      </c>
      <c r="B88" s="558">
        <v>914</v>
      </c>
      <c r="C88" s="559" t="s">
        <v>1977</v>
      </c>
      <c r="D88" s="559" t="s">
        <v>738</v>
      </c>
      <c r="E88" s="559" t="s">
        <v>817</v>
      </c>
      <c r="F88" s="559" t="s">
        <v>807</v>
      </c>
      <c r="G88" s="560" t="s">
        <v>2086</v>
      </c>
      <c r="H88" s="570">
        <v>9</v>
      </c>
      <c r="I88" s="570">
        <v>2</v>
      </c>
      <c r="J88" s="570">
        <v>0.75</v>
      </c>
      <c r="K88" s="570">
        <v>2</v>
      </c>
      <c r="L88" s="570">
        <v>0</v>
      </c>
      <c r="M88" s="570">
        <v>0.5</v>
      </c>
      <c r="N88" s="8">
        <f t="shared" si="2"/>
        <v>14.25</v>
      </c>
      <c r="O88" s="92"/>
      <c r="P88" s="567"/>
    </row>
    <row r="89" spans="1:16" ht="15">
      <c r="A89" s="568">
        <v>18</v>
      </c>
      <c r="B89" s="558">
        <v>920</v>
      </c>
      <c r="C89" s="559" t="s">
        <v>2105</v>
      </c>
      <c r="D89" s="559" t="s">
        <v>759</v>
      </c>
      <c r="E89" s="559" t="s">
        <v>815</v>
      </c>
      <c r="F89" s="559" t="s">
        <v>2047</v>
      </c>
      <c r="G89" s="560" t="s">
        <v>2106</v>
      </c>
      <c r="H89" s="570">
        <v>6</v>
      </c>
      <c r="I89" s="570">
        <v>2.5</v>
      </c>
      <c r="J89" s="570">
        <v>2.5</v>
      </c>
      <c r="K89" s="570">
        <v>0</v>
      </c>
      <c r="L89" s="570">
        <v>0</v>
      </c>
      <c r="M89" s="570">
        <v>0.5</v>
      </c>
      <c r="N89" s="8">
        <f t="shared" si="2"/>
        <v>11.5</v>
      </c>
      <c r="O89" s="92"/>
      <c r="P89" s="567"/>
    </row>
    <row r="90" spans="1:16" ht="15">
      <c r="A90" s="568">
        <v>19</v>
      </c>
      <c r="B90" s="558">
        <v>912</v>
      </c>
      <c r="C90" s="559" t="s">
        <v>2107</v>
      </c>
      <c r="D90" s="559" t="s">
        <v>730</v>
      </c>
      <c r="E90" s="559" t="s">
        <v>937</v>
      </c>
      <c r="F90" s="559" t="s">
        <v>969</v>
      </c>
      <c r="G90" s="560" t="s">
        <v>2108</v>
      </c>
      <c r="H90" s="570">
        <v>4</v>
      </c>
      <c r="I90" s="570">
        <v>0.5</v>
      </c>
      <c r="J90" s="570">
        <v>0.55</v>
      </c>
      <c r="K90" s="570">
        <v>2</v>
      </c>
      <c r="L90" s="570">
        <v>0</v>
      </c>
      <c r="M90" s="570">
        <v>3.5</v>
      </c>
      <c r="N90" s="8">
        <f t="shared" si="2"/>
        <v>10.55</v>
      </c>
      <c r="O90" s="92"/>
      <c r="P90" s="567"/>
    </row>
    <row r="91" spans="1:16" ht="15">
      <c r="A91" s="568">
        <v>20</v>
      </c>
      <c r="B91" s="558">
        <v>918</v>
      </c>
      <c r="C91" s="559" t="s">
        <v>2109</v>
      </c>
      <c r="D91" s="559" t="s">
        <v>993</v>
      </c>
      <c r="E91" s="559" t="s">
        <v>1282</v>
      </c>
      <c r="F91" s="559" t="s">
        <v>1076</v>
      </c>
      <c r="G91" s="560" t="s">
        <v>2063</v>
      </c>
      <c r="H91" s="570">
        <v>6</v>
      </c>
      <c r="I91" s="570">
        <v>1</v>
      </c>
      <c r="J91" s="570">
        <v>3</v>
      </c>
      <c r="K91" s="570">
        <v>0</v>
      </c>
      <c r="L91" s="570">
        <v>0.5</v>
      </c>
      <c r="M91" s="570">
        <v>0</v>
      </c>
      <c r="N91" s="8">
        <f t="shared" si="2"/>
        <v>10.5</v>
      </c>
      <c r="O91" s="92"/>
      <c r="P91" s="567"/>
    </row>
    <row r="92" spans="1:16" ht="13.5" customHeight="1">
      <c r="A92" s="92"/>
      <c r="B92" s="558">
        <v>907</v>
      </c>
      <c r="C92" s="559" t="s">
        <v>1856</v>
      </c>
      <c r="D92" s="559" t="s">
        <v>1857</v>
      </c>
      <c r="E92" s="559" t="s">
        <v>2110</v>
      </c>
      <c r="F92" s="559" t="s">
        <v>807</v>
      </c>
      <c r="G92" s="560" t="s">
        <v>2086</v>
      </c>
      <c r="H92" s="575" t="s">
        <v>879</v>
      </c>
      <c r="I92" s="577"/>
      <c r="J92" s="577"/>
      <c r="K92" s="577"/>
      <c r="L92" s="577"/>
      <c r="M92" s="577"/>
      <c r="N92" s="8"/>
      <c r="O92" s="92"/>
      <c r="P92" s="576" t="s">
        <v>861</v>
      </c>
    </row>
    <row r="94" spans="1:3" ht="15">
      <c r="A94" s="1083" t="s">
        <v>1746</v>
      </c>
      <c r="B94" s="1083"/>
      <c r="C94" s="1083"/>
    </row>
    <row r="95" spans="1:16" ht="42.75">
      <c r="A95" s="39" t="s">
        <v>781</v>
      </c>
      <c r="B95" s="549" t="s">
        <v>911</v>
      </c>
      <c r="C95" s="22" t="s">
        <v>721</v>
      </c>
      <c r="D95" s="22" t="s">
        <v>722</v>
      </c>
      <c r="E95" s="22" t="s">
        <v>723</v>
      </c>
      <c r="F95" s="563" t="s">
        <v>846</v>
      </c>
      <c r="G95" s="22" t="s">
        <v>724</v>
      </c>
      <c r="H95" s="83" t="s">
        <v>2039</v>
      </c>
      <c r="I95" s="83" t="s">
        <v>2040</v>
      </c>
      <c r="J95" s="83" t="s">
        <v>2041</v>
      </c>
      <c r="K95" s="83" t="s">
        <v>2042</v>
      </c>
      <c r="L95" s="83" t="s">
        <v>2043</v>
      </c>
      <c r="M95" s="83" t="s">
        <v>2044</v>
      </c>
      <c r="N95" s="8" t="s">
        <v>788</v>
      </c>
      <c r="O95" s="22" t="s">
        <v>789</v>
      </c>
      <c r="P95" s="8" t="s">
        <v>977</v>
      </c>
    </row>
    <row r="96" spans="1:16" ht="15">
      <c r="A96" s="92"/>
      <c r="B96" s="549"/>
      <c r="C96" s="22"/>
      <c r="D96" s="22"/>
      <c r="E96" s="22"/>
      <c r="F96" s="563"/>
      <c r="G96" s="22"/>
      <c r="H96" s="8">
        <v>30</v>
      </c>
      <c r="I96" s="8">
        <v>20</v>
      </c>
      <c r="J96" s="8">
        <v>20</v>
      </c>
      <c r="K96" s="8">
        <v>20</v>
      </c>
      <c r="L96" s="8">
        <v>20</v>
      </c>
      <c r="M96" s="8">
        <v>20</v>
      </c>
      <c r="N96" s="8">
        <f aca="true" t="shared" si="3" ref="N96:N111">SUM(H96:M96)</f>
        <v>130</v>
      </c>
      <c r="O96" s="22"/>
      <c r="P96" s="83"/>
    </row>
    <row r="97" spans="1:16" ht="15">
      <c r="A97" s="564">
        <v>1</v>
      </c>
      <c r="B97" s="551">
        <v>1104</v>
      </c>
      <c r="C97" s="552" t="s">
        <v>754</v>
      </c>
      <c r="D97" s="552" t="s">
        <v>805</v>
      </c>
      <c r="E97" s="552" t="s">
        <v>1156</v>
      </c>
      <c r="F97" s="552" t="s">
        <v>833</v>
      </c>
      <c r="G97" s="553" t="s">
        <v>2111</v>
      </c>
      <c r="H97" s="565">
        <v>25</v>
      </c>
      <c r="I97" s="565">
        <v>19</v>
      </c>
      <c r="J97" s="565">
        <v>24</v>
      </c>
      <c r="K97" s="565">
        <v>7</v>
      </c>
      <c r="L97" s="565">
        <v>10.5</v>
      </c>
      <c r="M97" s="565">
        <v>8.5</v>
      </c>
      <c r="N97" s="566">
        <f t="shared" si="3"/>
        <v>94</v>
      </c>
      <c r="O97" s="556" t="s">
        <v>920</v>
      </c>
      <c r="P97" s="576" t="s">
        <v>920</v>
      </c>
    </row>
    <row r="98" spans="1:16" ht="15">
      <c r="A98" s="564">
        <v>2</v>
      </c>
      <c r="B98" s="551">
        <v>1006</v>
      </c>
      <c r="C98" s="552" t="s">
        <v>790</v>
      </c>
      <c r="D98" s="552" t="s">
        <v>791</v>
      </c>
      <c r="E98" s="552" t="s">
        <v>792</v>
      </c>
      <c r="F98" s="552" t="s">
        <v>736</v>
      </c>
      <c r="G98" s="553" t="s">
        <v>2092</v>
      </c>
      <c r="H98" s="565">
        <v>19</v>
      </c>
      <c r="I98" s="565">
        <v>12.25</v>
      </c>
      <c r="J98" s="565">
        <v>13</v>
      </c>
      <c r="K98" s="565">
        <v>9.25</v>
      </c>
      <c r="L98" s="565">
        <v>2.25</v>
      </c>
      <c r="M98" s="565">
        <v>4</v>
      </c>
      <c r="N98" s="566">
        <f t="shared" si="3"/>
        <v>59.75</v>
      </c>
      <c r="O98" s="556" t="s">
        <v>861</v>
      </c>
      <c r="P98" s="576" t="s">
        <v>861</v>
      </c>
    </row>
    <row r="99" spans="1:16" ht="15">
      <c r="A99" s="564">
        <v>3</v>
      </c>
      <c r="B99" s="551">
        <v>1106</v>
      </c>
      <c r="C99" s="552" t="s">
        <v>1520</v>
      </c>
      <c r="D99" s="552" t="s">
        <v>796</v>
      </c>
      <c r="E99" s="552" t="s">
        <v>756</v>
      </c>
      <c r="F99" s="552" t="s">
        <v>736</v>
      </c>
      <c r="G99" s="553" t="s">
        <v>2112</v>
      </c>
      <c r="H99" s="565">
        <v>19</v>
      </c>
      <c r="I99" s="565">
        <v>12</v>
      </c>
      <c r="J99" s="565">
        <v>10</v>
      </c>
      <c r="K99" s="565">
        <v>9</v>
      </c>
      <c r="L99" s="565">
        <v>1</v>
      </c>
      <c r="M99" s="565">
        <v>2</v>
      </c>
      <c r="N99" s="566">
        <f t="shared" si="3"/>
        <v>53</v>
      </c>
      <c r="O99" s="556" t="s">
        <v>861</v>
      </c>
      <c r="P99" s="576"/>
    </row>
    <row r="100" spans="1:16" ht="15">
      <c r="A100" s="568">
        <v>4</v>
      </c>
      <c r="B100" s="558">
        <v>1005</v>
      </c>
      <c r="C100" s="559" t="s">
        <v>2113</v>
      </c>
      <c r="D100" s="559" t="s">
        <v>759</v>
      </c>
      <c r="E100" s="559" t="s">
        <v>961</v>
      </c>
      <c r="F100" s="559" t="s">
        <v>725</v>
      </c>
      <c r="G100" s="560" t="s">
        <v>927</v>
      </c>
      <c r="H100" s="570">
        <v>14</v>
      </c>
      <c r="I100" s="570">
        <v>8</v>
      </c>
      <c r="J100" s="570">
        <v>6</v>
      </c>
      <c r="K100" s="570">
        <v>5</v>
      </c>
      <c r="L100" s="570">
        <v>2.25</v>
      </c>
      <c r="M100" s="570">
        <v>0.5</v>
      </c>
      <c r="N100" s="8">
        <f t="shared" si="3"/>
        <v>35.75</v>
      </c>
      <c r="O100" s="92"/>
      <c r="P100" s="576" t="s">
        <v>861</v>
      </c>
    </row>
    <row r="101" spans="1:16" ht="15">
      <c r="A101" s="568">
        <v>5</v>
      </c>
      <c r="B101" s="558">
        <v>1103</v>
      </c>
      <c r="C101" s="559" t="s">
        <v>1897</v>
      </c>
      <c r="D101" s="559" t="s">
        <v>730</v>
      </c>
      <c r="E101" s="559" t="s">
        <v>728</v>
      </c>
      <c r="F101" s="559" t="s">
        <v>732</v>
      </c>
      <c r="G101" s="560" t="s">
        <v>2098</v>
      </c>
      <c r="H101" s="570">
        <v>6</v>
      </c>
      <c r="I101" s="570">
        <v>7.5</v>
      </c>
      <c r="J101" s="570">
        <v>10</v>
      </c>
      <c r="K101" s="570">
        <v>2.25</v>
      </c>
      <c r="L101" s="570">
        <v>5.5</v>
      </c>
      <c r="M101" s="570">
        <v>3.75</v>
      </c>
      <c r="N101" s="8">
        <f t="shared" si="3"/>
        <v>35</v>
      </c>
      <c r="O101" s="92"/>
      <c r="P101" s="576"/>
    </row>
    <row r="102" spans="1:16" ht="15">
      <c r="A102" s="568">
        <v>6</v>
      </c>
      <c r="B102" s="558">
        <v>1002</v>
      </c>
      <c r="C102" s="559" t="s">
        <v>1066</v>
      </c>
      <c r="D102" s="559" t="s">
        <v>1067</v>
      </c>
      <c r="E102" s="559" t="s">
        <v>756</v>
      </c>
      <c r="F102" s="559" t="s">
        <v>1459</v>
      </c>
      <c r="G102" s="560" t="s">
        <v>2069</v>
      </c>
      <c r="H102" s="570">
        <v>10</v>
      </c>
      <c r="I102" s="570">
        <v>2.5</v>
      </c>
      <c r="J102" s="570">
        <v>10</v>
      </c>
      <c r="K102" s="570">
        <v>5.25</v>
      </c>
      <c r="L102" s="570">
        <v>2.5</v>
      </c>
      <c r="M102" s="570">
        <v>2</v>
      </c>
      <c r="N102" s="8">
        <f t="shared" si="3"/>
        <v>32.25</v>
      </c>
      <c r="O102" s="92"/>
      <c r="P102" s="576" t="s">
        <v>920</v>
      </c>
    </row>
    <row r="103" spans="1:16" ht="15">
      <c r="A103" s="568">
        <v>7</v>
      </c>
      <c r="B103" s="558">
        <v>1011</v>
      </c>
      <c r="C103" s="559" t="s">
        <v>1887</v>
      </c>
      <c r="D103" s="559" t="s">
        <v>1197</v>
      </c>
      <c r="E103" s="559" t="s">
        <v>731</v>
      </c>
      <c r="F103" s="559" t="s">
        <v>774</v>
      </c>
      <c r="G103" s="560" t="s">
        <v>2114</v>
      </c>
      <c r="H103" s="570">
        <v>10</v>
      </c>
      <c r="I103" s="570">
        <v>9.5</v>
      </c>
      <c r="J103" s="570">
        <v>1.5</v>
      </c>
      <c r="K103" s="570">
        <v>3.75</v>
      </c>
      <c r="L103" s="570">
        <v>3.5</v>
      </c>
      <c r="M103" s="570">
        <v>0.5</v>
      </c>
      <c r="N103" s="8">
        <f t="shared" si="3"/>
        <v>28.75</v>
      </c>
      <c r="O103" s="92"/>
      <c r="P103" s="576"/>
    </row>
    <row r="104" spans="1:16" ht="15">
      <c r="A104" s="568">
        <v>8</v>
      </c>
      <c r="B104" s="558">
        <v>1101</v>
      </c>
      <c r="C104" s="559" t="s">
        <v>1591</v>
      </c>
      <c r="D104" s="559" t="s">
        <v>769</v>
      </c>
      <c r="E104" s="559" t="s">
        <v>981</v>
      </c>
      <c r="F104" s="559" t="s">
        <v>826</v>
      </c>
      <c r="G104" s="560" t="s">
        <v>863</v>
      </c>
      <c r="H104" s="570">
        <v>9</v>
      </c>
      <c r="I104" s="570">
        <v>1</v>
      </c>
      <c r="J104" s="570">
        <v>0.5</v>
      </c>
      <c r="K104" s="570">
        <v>11.25</v>
      </c>
      <c r="L104" s="570">
        <v>1.75</v>
      </c>
      <c r="M104" s="570">
        <v>2.5</v>
      </c>
      <c r="N104" s="8">
        <f t="shared" si="3"/>
        <v>26</v>
      </c>
      <c r="O104" s="92"/>
      <c r="P104" s="576"/>
    </row>
    <row r="105" spans="1:16" ht="15">
      <c r="A105" s="568">
        <v>9</v>
      </c>
      <c r="B105" s="558">
        <v>1004</v>
      </c>
      <c r="C105" s="559" t="s">
        <v>2115</v>
      </c>
      <c r="D105" s="559" t="s">
        <v>791</v>
      </c>
      <c r="E105" s="559" t="s">
        <v>840</v>
      </c>
      <c r="F105" s="559" t="s">
        <v>732</v>
      </c>
      <c r="G105" s="560" t="s">
        <v>2098</v>
      </c>
      <c r="H105" s="570">
        <v>10</v>
      </c>
      <c r="I105" s="570">
        <v>0.5</v>
      </c>
      <c r="J105" s="570">
        <v>4</v>
      </c>
      <c r="K105" s="570">
        <v>3.5</v>
      </c>
      <c r="L105" s="570">
        <v>4</v>
      </c>
      <c r="M105" s="570">
        <v>0.25</v>
      </c>
      <c r="N105" s="8">
        <f t="shared" si="3"/>
        <v>22.25</v>
      </c>
      <c r="O105" s="92"/>
      <c r="P105" s="576"/>
    </row>
    <row r="106" spans="1:16" ht="15">
      <c r="A106" s="568">
        <v>10</v>
      </c>
      <c r="B106" s="558">
        <v>1105</v>
      </c>
      <c r="C106" s="559" t="s">
        <v>2116</v>
      </c>
      <c r="D106" s="559" t="s">
        <v>752</v>
      </c>
      <c r="E106" s="559" t="s">
        <v>1282</v>
      </c>
      <c r="F106" s="559" t="s">
        <v>725</v>
      </c>
      <c r="G106" s="560" t="s">
        <v>927</v>
      </c>
      <c r="H106" s="570">
        <v>9</v>
      </c>
      <c r="I106" s="570">
        <v>0.5</v>
      </c>
      <c r="J106" s="570">
        <v>3.5</v>
      </c>
      <c r="K106" s="570">
        <v>1</v>
      </c>
      <c r="L106" s="570">
        <v>2.25</v>
      </c>
      <c r="M106" s="570">
        <v>1.5</v>
      </c>
      <c r="N106" s="8">
        <f t="shared" si="3"/>
        <v>17.75</v>
      </c>
      <c r="O106" s="92"/>
      <c r="P106" s="576"/>
    </row>
    <row r="107" spans="1:16" ht="15">
      <c r="A107" s="568">
        <v>11</v>
      </c>
      <c r="B107" s="558">
        <v>1008</v>
      </c>
      <c r="C107" s="559" t="s">
        <v>2117</v>
      </c>
      <c r="D107" s="559" t="s">
        <v>2118</v>
      </c>
      <c r="E107" s="559" t="s">
        <v>981</v>
      </c>
      <c r="F107" s="559" t="s">
        <v>1076</v>
      </c>
      <c r="G107" s="560" t="s">
        <v>2063</v>
      </c>
      <c r="H107" s="570">
        <v>10</v>
      </c>
      <c r="I107" s="570">
        <v>2.5</v>
      </c>
      <c r="J107" s="570">
        <v>1</v>
      </c>
      <c r="K107" s="570">
        <v>2.25</v>
      </c>
      <c r="L107" s="570">
        <v>1</v>
      </c>
      <c r="M107" s="570">
        <v>0</v>
      </c>
      <c r="N107" s="8">
        <f t="shared" si="3"/>
        <v>16.75</v>
      </c>
      <c r="O107" s="92"/>
      <c r="P107" s="576"/>
    </row>
    <row r="108" spans="1:16" ht="15">
      <c r="A108" s="568">
        <v>12</v>
      </c>
      <c r="B108" s="558">
        <v>1010</v>
      </c>
      <c r="C108" s="559" t="s">
        <v>1255</v>
      </c>
      <c r="D108" s="559" t="s">
        <v>730</v>
      </c>
      <c r="E108" s="559" t="s">
        <v>777</v>
      </c>
      <c r="F108" s="559" t="s">
        <v>757</v>
      </c>
      <c r="G108" s="560" t="s">
        <v>2119</v>
      </c>
      <c r="H108" s="570">
        <v>8</v>
      </c>
      <c r="I108" s="570">
        <v>4</v>
      </c>
      <c r="J108" s="570">
        <v>1</v>
      </c>
      <c r="K108" s="570">
        <v>2.25</v>
      </c>
      <c r="L108" s="570">
        <v>1</v>
      </c>
      <c r="M108" s="570">
        <v>0</v>
      </c>
      <c r="N108" s="8">
        <f t="shared" si="3"/>
        <v>16.25</v>
      </c>
      <c r="O108" s="92"/>
      <c r="P108" s="576"/>
    </row>
    <row r="109" spans="1:16" ht="15">
      <c r="A109" s="568">
        <v>13</v>
      </c>
      <c r="B109" s="558">
        <v>1007</v>
      </c>
      <c r="C109" s="559" t="s">
        <v>1876</v>
      </c>
      <c r="D109" s="559" t="s">
        <v>738</v>
      </c>
      <c r="E109" s="559" t="s">
        <v>749</v>
      </c>
      <c r="F109" s="559" t="s">
        <v>807</v>
      </c>
      <c r="G109" s="560" t="s">
        <v>2060</v>
      </c>
      <c r="H109" s="570">
        <v>8</v>
      </c>
      <c r="I109" s="570">
        <v>0.5</v>
      </c>
      <c r="J109" s="570">
        <v>0.5</v>
      </c>
      <c r="K109" s="570">
        <v>1.5</v>
      </c>
      <c r="L109" s="570">
        <v>2</v>
      </c>
      <c r="M109" s="570">
        <v>0</v>
      </c>
      <c r="N109" s="8">
        <f t="shared" si="3"/>
        <v>12.5</v>
      </c>
      <c r="O109" s="92"/>
      <c r="P109" s="576"/>
    </row>
    <row r="110" spans="1:16" ht="15">
      <c r="A110" s="568">
        <v>14</v>
      </c>
      <c r="B110" s="558">
        <v>1012</v>
      </c>
      <c r="C110" s="559" t="s">
        <v>2120</v>
      </c>
      <c r="D110" s="559" t="s">
        <v>1153</v>
      </c>
      <c r="E110" s="559" t="s">
        <v>2121</v>
      </c>
      <c r="F110" s="559" t="s">
        <v>770</v>
      </c>
      <c r="G110" s="560" t="s">
        <v>2064</v>
      </c>
      <c r="H110" s="570">
        <v>8</v>
      </c>
      <c r="I110" s="570">
        <v>0</v>
      </c>
      <c r="J110" s="570">
        <v>2</v>
      </c>
      <c r="K110" s="570">
        <v>0.25</v>
      </c>
      <c r="L110" s="570">
        <v>0</v>
      </c>
      <c r="M110" s="570">
        <v>0</v>
      </c>
      <c r="N110" s="8">
        <f t="shared" si="3"/>
        <v>10.25</v>
      </c>
      <c r="O110" s="92"/>
      <c r="P110" s="576"/>
    </row>
    <row r="111" spans="1:16" ht="15">
      <c r="A111" s="568">
        <v>15</v>
      </c>
      <c r="B111" s="558">
        <v>1102</v>
      </c>
      <c r="C111" s="559" t="s">
        <v>837</v>
      </c>
      <c r="D111" s="559" t="s">
        <v>776</v>
      </c>
      <c r="E111" s="559" t="s">
        <v>728</v>
      </c>
      <c r="F111" s="559" t="s">
        <v>1459</v>
      </c>
      <c r="G111" s="560" t="s">
        <v>2090</v>
      </c>
      <c r="H111" s="570">
        <v>8</v>
      </c>
      <c r="I111" s="570">
        <v>0</v>
      </c>
      <c r="J111" s="570">
        <v>0.5</v>
      </c>
      <c r="K111" s="570">
        <v>0</v>
      </c>
      <c r="L111" s="570">
        <v>0.5</v>
      </c>
      <c r="M111" s="570">
        <v>0</v>
      </c>
      <c r="N111" s="8">
        <f t="shared" si="3"/>
        <v>9</v>
      </c>
      <c r="O111" s="92"/>
      <c r="P111" s="576"/>
    </row>
    <row r="112" spans="1:16" ht="13.5" customHeight="1">
      <c r="A112" s="574"/>
      <c r="B112" s="558">
        <v>1001</v>
      </c>
      <c r="C112" s="559" t="s">
        <v>1462</v>
      </c>
      <c r="D112" s="559" t="s">
        <v>752</v>
      </c>
      <c r="E112" s="559" t="s">
        <v>1042</v>
      </c>
      <c r="F112" s="559" t="s">
        <v>953</v>
      </c>
      <c r="G112" s="560" t="s">
        <v>2057</v>
      </c>
      <c r="H112" s="232" t="s">
        <v>879</v>
      </c>
      <c r="I112" s="22"/>
      <c r="J112" s="22"/>
      <c r="K112" s="22"/>
      <c r="L112" s="22"/>
      <c r="M112" s="22"/>
      <c r="N112" s="8"/>
      <c r="O112" s="92"/>
      <c r="P112" s="576"/>
    </row>
    <row r="113" spans="1:16" ht="13.5" customHeight="1">
      <c r="A113" s="574"/>
      <c r="B113" s="558">
        <v>1003</v>
      </c>
      <c r="C113" s="559" t="s">
        <v>813</v>
      </c>
      <c r="D113" s="559" t="s">
        <v>814</v>
      </c>
      <c r="E113" s="559" t="s">
        <v>815</v>
      </c>
      <c r="F113" s="559" t="s">
        <v>1459</v>
      </c>
      <c r="G113" s="560" t="s">
        <v>2090</v>
      </c>
      <c r="H113" s="575" t="s">
        <v>879</v>
      </c>
      <c r="I113" s="577"/>
      <c r="J113" s="577"/>
      <c r="K113" s="577"/>
      <c r="L113" s="577"/>
      <c r="M113" s="577"/>
      <c r="N113" s="8"/>
      <c r="O113" s="92"/>
      <c r="P113" s="576"/>
    </row>
    <row r="114" spans="1:16" ht="13.5" customHeight="1">
      <c r="A114" s="574"/>
      <c r="B114" s="558">
        <v>1009</v>
      </c>
      <c r="C114" s="559" t="s">
        <v>1412</v>
      </c>
      <c r="D114" s="559" t="s">
        <v>926</v>
      </c>
      <c r="E114" s="559" t="s">
        <v>746</v>
      </c>
      <c r="F114" s="559" t="s">
        <v>2047</v>
      </c>
      <c r="G114" s="560" t="s">
        <v>2048</v>
      </c>
      <c r="H114" s="575" t="s">
        <v>879</v>
      </c>
      <c r="I114" s="577"/>
      <c r="J114" s="577"/>
      <c r="K114" s="577"/>
      <c r="L114" s="577"/>
      <c r="M114" s="577"/>
      <c r="N114" s="8"/>
      <c r="O114" s="92"/>
      <c r="P114" s="576"/>
    </row>
  </sheetData>
  <sheetProtection/>
  <mergeCells count="6">
    <mergeCell ref="A94:C94"/>
    <mergeCell ref="E1:H1"/>
    <mergeCell ref="E4:I4"/>
    <mergeCell ref="A21:C21"/>
    <mergeCell ref="A44:C44"/>
    <mergeCell ref="A69:C6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selection activeCell="A1" sqref="A1:R16"/>
    </sheetView>
  </sheetViews>
  <sheetFormatPr defaultColWidth="9.140625" defaultRowHeight="15"/>
  <cols>
    <col min="1" max="1" width="3.7109375" style="0" customWidth="1"/>
    <col min="2" max="2" width="5.7109375" style="0" customWidth="1"/>
    <col min="3" max="3" width="11.7109375" style="0" customWidth="1"/>
    <col min="4" max="4" width="9.7109375" style="0" customWidth="1"/>
    <col min="5" max="5" width="22.57421875" style="0" customWidth="1"/>
    <col min="6" max="6" width="28.140625" style="0" customWidth="1"/>
    <col min="7" max="15" width="4.7109375" style="0" customWidth="1"/>
    <col min="16" max="16" width="6.421875" style="0" customWidth="1"/>
    <col min="17" max="17" width="9.57421875" style="0" customWidth="1"/>
    <col min="18" max="18" width="9.7109375" style="0" bestFit="1" customWidth="1"/>
    <col min="19" max="19" width="9.421875" style="0" customWidth="1"/>
    <col min="20" max="20" width="9.8515625" style="0" customWidth="1"/>
    <col min="21" max="21" width="9.28125" style="0" customWidth="1"/>
  </cols>
  <sheetData>
    <row r="1" spans="6:7" ht="15">
      <c r="F1" s="298" t="s">
        <v>2023</v>
      </c>
      <c r="G1" s="298"/>
    </row>
    <row r="2" spans="4:5" ht="15">
      <c r="D2" s="298" t="s">
        <v>2022</v>
      </c>
      <c r="E2" s="298"/>
    </row>
    <row r="3" spans="5:6" ht="15.75">
      <c r="E3" s="298"/>
      <c r="F3" s="542" t="s">
        <v>2021</v>
      </c>
    </row>
    <row r="4" spans="6:8" ht="15">
      <c r="F4" s="298" t="s">
        <v>888</v>
      </c>
      <c r="H4" s="298"/>
    </row>
    <row r="5" spans="4:12" ht="15">
      <c r="D5" s="297" t="s">
        <v>1915</v>
      </c>
      <c r="E5" s="297"/>
      <c r="G5" s="297" t="s">
        <v>1916</v>
      </c>
      <c r="K5" s="427"/>
      <c r="L5" s="297"/>
    </row>
    <row r="6" spans="4:12" ht="15">
      <c r="D6" s="297" t="s">
        <v>1917</v>
      </c>
      <c r="E6" s="297"/>
      <c r="G6" s="297" t="s">
        <v>1918</v>
      </c>
      <c r="K6" s="427"/>
      <c r="L6" s="297"/>
    </row>
    <row r="7" spans="4:12" ht="15">
      <c r="D7" s="297" t="s">
        <v>1919</v>
      </c>
      <c r="E7" s="297"/>
      <c r="G7" s="297" t="s">
        <v>1920</v>
      </c>
      <c r="K7" s="427"/>
      <c r="L7" s="297"/>
    </row>
    <row r="8" spans="4:12" ht="15">
      <c r="D8" s="297" t="s">
        <v>1921</v>
      </c>
      <c r="E8" s="297"/>
      <c r="G8" s="297" t="s">
        <v>1922</v>
      </c>
      <c r="K8" s="427"/>
      <c r="L8" s="297"/>
    </row>
    <row r="9" spans="4:12" ht="15">
      <c r="D9" s="297" t="s">
        <v>1923</v>
      </c>
      <c r="E9" s="297"/>
      <c r="G9" s="297" t="s">
        <v>1924</v>
      </c>
      <c r="K9" s="427"/>
      <c r="L9" s="297"/>
    </row>
    <row r="10" spans="4:12" ht="15">
      <c r="D10" s="297" t="s">
        <v>1925</v>
      </c>
      <c r="E10" s="297"/>
      <c r="G10" s="297" t="s">
        <v>1926</v>
      </c>
      <c r="K10" s="427"/>
      <c r="L10" s="297"/>
    </row>
    <row r="11" spans="5:11" ht="15">
      <c r="E11" s="297"/>
      <c r="K11" s="427"/>
    </row>
    <row r="12" spans="5:8" ht="15">
      <c r="E12" s="298" t="s">
        <v>1766</v>
      </c>
      <c r="H12" s="298"/>
    </row>
    <row r="13" spans="5:7" ht="15">
      <c r="E13" s="427" t="s">
        <v>1927</v>
      </c>
      <c r="G13" s="427"/>
    </row>
    <row r="14" spans="5:7" ht="15">
      <c r="E14" s="427" t="s">
        <v>1928</v>
      </c>
      <c r="G14" s="427"/>
    </row>
    <row r="15" spans="5:7" ht="15">
      <c r="E15" s="427" t="s">
        <v>1929</v>
      </c>
      <c r="G15" s="427"/>
    </row>
    <row r="17" ht="15">
      <c r="B17" s="298" t="s">
        <v>1930</v>
      </c>
    </row>
    <row r="18" ht="15.75" thickBot="1"/>
    <row r="19" spans="1:18" ht="27.75" thickBot="1">
      <c r="A19" s="361" t="s">
        <v>1776</v>
      </c>
      <c r="B19" s="428" t="s">
        <v>719</v>
      </c>
      <c r="C19" s="363" t="s">
        <v>721</v>
      </c>
      <c r="D19" s="363" t="s">
        <v>722</v>
      </c>
      <c r="E19" s="363" t="s">
        <v>1303</v>
      </c>
      <c r="F19" s="363" t="s">
        <v>1499</v>
      </c>
      <c r="G19" s="364">
        <v>1</v>
      </c>
      <c r="H19" s="364">
        <v>2</v>
      </c>
      <c r="I19" s="364">
        <v>3</v>
      </c>
      <c r="J19" s="364">
        <v>4</v>
      </c>
      <c r="K19" s="364">
        <v>5</v>
      </c>
      <c r="L19" s="364">
        <v>6</v>
      </c>
      <c r="M19" s="364">
        <v>7</v>
      </c>
      <c r="N19" s="364">
        <v>8</v>
      </c>
      <c r="O19" s="364">
        <v>9</v>
      </c>
      <c r="P19" s="364" t="s">
        <v>788</v>
      </c>
      <c r="Q19" s="362" t="s">
        <v>1777</v>
      </c>
      <c r="R19" s="429" t="s">
        <v>1931</v>
      </c>
    </row>
    <row r="20" spans="1:18" ht="17.25" thickBot="1">
      <c r="A20" s="361"/>
      <c r="B20" s="363"/>
      <c r="C20" s="363"/>
      <c r="D20" s="363"/>
      <c r="E20" s="363"/>
      <c r="F20" s="363"/>
      <c r="G20" s="364">
        <v>8</v>
      </c>
      <c r="H20" s="364">
        <v>8</v>
      </c>
      <c r="I20" s="364">
        <v>20</v>
      </c>
      <c r="J20" s="364">
        <v>9</v>
      </c>
      <c r="K20" s="364">
        <v>7</v>
      </c>
      <c r="L20" s="364">
        <v>9</v>
      </c>
      <c r="M20" s="364">
        <v>10</v>
      </c>
      <c r="N20" s="364">
        <v>8</v>
      </c>
      <c r="O20" s="364">
        <v>24</v>
      </c>
      <c r="P20" s="364">
        <f aca="true" t="shared" si="0" ref="P20:P38">SUM(G20:O20)</f>
        <v>103</v>
      </c>
      <c r="Q20" s="364"/>
      <c r="R20" s="365"/>
    </row>
    <row r="21" spans="1:18" ht="15" customHeight="1">
      <c r="A21" s="430">
        <v>1</v>
      </c>
      <c r="B21" s="431">
        <v>716</v>
      </c>
      <c r="C21" s="432" t="s">
        <v>1932</v>
      </c>
      <c r="D21" s="432" t="s">
        <v>822</v>
      </c>
      <c r="E21" s="432" t="s">
        <v>1128</v>
      </c>
      <c r="F21" s="432" t="s">
        <v>1786</v>
      </c>
      <c r="G21" s="433">
        <v>0</v>
      </c>
      <c r="H21" s="433">
        <v>2</v>
      </c>
      <c r="I21" s="433">
        <v>12</v>
      </c>
      <c r="J21" s="433">
        <v>5</v>
      </c>
      <c r="K21" s="433">
        <v>5</v>
      </c>
      <c r="L21" s="433">
        <v>4</v>
      </c>
      <c r="M21" s="433">
        <v>6</v>
      </c>
      <c r="N21" s="433">
        <v>12</v>
      </c>
      <c r="O21" s="433">
        <v>24</v>
      </c>
      <c r="P21" s="434">
        <f t="shared" si="0"/>
        <v>70</v>
      </c>
      <c r="Q21" s="435" t="s">
        <v>1933</v>
      </c>
      <c r="R21" s="436"/>
    </row>
    <row r="22" spans="1:18" ht="15" customHeight="1">
      <c r="A22" s="437">
        <v>2</v>
      </c>
      <c r="B22" s="438">
        <v>703</v>
      </c>
      <c r="C22" s="439" t="s">
        <v>1349</v>
      </c>
      <c r="D22" s="439" t="s">
        <v>814</v>
      </c>
      <c r="E22" s="439" t="s">
        <v>764</v>
      </c>
      <c r="F22" s="439" t="s">
        <v>1799</v>
      </c>
      <c r="G22" s="440">
        <v>2</v>
      </c>
      <c r="H22" s="440">
        <v>2</v>
      </c>
      <c r="I22" s="440">
        <v>8</v>
      </c>
      <c r="J22" s="440">
        <v>1</v>
      </c>
      <c r="K22" s="440">
        <v>3</v>
      </c>
      <c r="L22" s="440">
        <v>2</v>
      </c>
      <c r="M22" s="440">
        <v>4</v>
      </c>
      <c r="N22" s="440">
        <v>2</v>
      </c>
      <c r="O22" s="440">
        <v>20</v>
      </c>
      <c r="P22" s="441">
        <f t="shared" si="0"/>
        <v>44</v>
      </c>
      <c r="Q22" s="442" t="s">
        <v>861</v>
      </c>
      <c r="R22" s="443"/>
    </row>
    <row r="23" spans="1:18" ht="15" customHeight="1">
      <c r="A23" s="437">
        <v>3</v>
      </c>
      <c r="B23" s="438">
        <v>701</v>
      </c>
      <c r="C23" s="439" t="s">
        <v>1137</v>
      </c>
      <c r="D23" s="439" t="s">
        <v>1359</v>
      </c>
      <c r="E23" s="439" t="s">
        <v>743</v>
      </c>
      <c r="F23" s="439" t="s">
        <v>1934</v>
      </c>
      <c r="G23" s="440">
        <v>2</v>
      </c>
      <c r="H23" s="440">
        <v>3</v>
      </c>
      <c r="I23" s="440">
        <v>6</v>
      </c>
      <c r="J23" s="440">
        <v>4</v>
      </c>
      <c r="K23" s="440">
        <v>1</v>
      </c>
      <c r="L23" s="440">
        <v>2</v>
      </c>
      <c r="M23" s="440">
        <v>3</v>
      </c>
      <c r="N23" s="440">
        <v>3</v>
      </c>
      <c r="O23" s="440">
        <v>16</v>
      </c>
      <c r="P23" s="441">
        <f t="shared" si="0"/>
        <v>40</v>
      </c>
      <c r="Q23" s="442" t="s">
        <v>861</v>
      </c>
      <c r="R23" s="443"/>
    </row>
    <row r="24" spans="1:18" ht="15" customHeight="1">
      <c r="A24" s="437">
        <v>3</v>
      </c>
      <c r="B24" s="438">
        <v>709</v>
      </c>
      <c r="C24" s="439" t="s">
        <v>1787</v>
      </c>
      <c r="D24" s="439" t="s">
        <v>1788</v>
      </c>
      <c r="E24" s="439" t="s">
        <v>807</v>
      </c>
      <c r="F24" s="439" t="s">
        <v>1789</v>
      </c>
      <c r="G24" s="440">
        <v>4</v>
      </c>
      <c r="H24" s="440">
        <v>2</v>
      </c>
      <c r="I24" s="440">
        <v>7</v>
      </c>
      <c r="J24" s="440">
        <v>3</v>
      </c>
      <c r="K24" s="440">
        <v>3</v>
      </c>
      <c r="L24" s="440">
        <v>2</v>
      </c>
      <c r="M24" s="440">
        <v>4</v>
      </c>
      <c r="N24" s="440">
        <v>3</v>
      </c>
      <c r="O24" s="440">
        <v>12</v>
      </c>
      <c r="P24" s="441">
        <f t="shared" si="0"/>
        <v>40</v>
      </c>
      <c r="Q24" s="442" t="s">
        <v>861</v>
      </c>
      <c r="R24" s="443"/>
    </row>
    <row r="25" spans="1:18" ht="15" customHeight="1">
      <c r="A25" s="444">
        <v>5</v>
      </c>
      <c r="B25" s="445">
        <v>719</v>
      </c>
      <c r="C25" s="341" t="s">
        <v>921</v>
      </c>
      <c r="D25" s="341" t="s">
        <v>814</v>
      </c>
      <c r="E25" s="341" t="s">
        <v>923</v>
      </c>
      <c r="F25" s="341" t="s">
        <v>1935</v>
      </c>
      <c r="G25" s="446">
        <v>2</v>
      </c>
      <c r="H25" s="446">
        <v>1</v>
      </c>
      <c r="I25" s="446">
        <v>9</v>
      </c>
      <c r="J25" s="446">
        <v>5</v>
      </c>
      <c r="K25" s="446">
        <v>2</v>
      </c>
      <c r="L25" s="446">
        <v>2</v>
      </c>
      <c r="M25" s="446">
        <v>6</v>
      </c>
      <c r="N25" s="446">
        <v>2</v>
      </c>
      <c r="O25" s="446">
        <v>6</v>
      </c>
      <c r="P25" s="358">
        <f t="shared" si="0"/>
        <v>35</v>
      </c>
      <c r="Q25" s="345"/>
      <c r="R25" s="346"/>
    </row>
    <row r="26" spans="1:18" ht="15" customHeight="1">
      <c r="A26" s="444">
        <v>6</v>
      </c>
      <c r="B26" s="445">
        <v>706</v>
      </c>
      <c r="C26" s="341" t="s">
        <v>1790</v>
      </c>
      <c r="D26" s="341" t="s">
        <v>1183</v>
      </c>
      <c r="E26" s="341" t="s">
        <v>938</v>
      </c>
      <c r="F26" s="341" t="s">
        <v>1791</v>
      </c>
      <c r="G26" s="447">
        <v>6</v>
      </c>
      <c r="H26" s="446">
        <v>4</v>
      </c>
      <c r="I26" s="446">
        <v>8</v>
      </c>
      <c r="J26" s="446">
        <v>2</v>
      </c>
      <c r="K26" s="446">
        <v>0</v>
      </c>
      <c r="L26" s="446">
        <v>2</v>
      </c>
      <c r="M26" s="446">
        <v>6</v>
      </c>
      <c r="N26" s="446">
        <v>1</v>
      </c>
      <c r="O26" s="446">
        <v>4</v>
      </c>
      <c r="P26" s="358">
        <f t="shared" si="0"/>
        <v>33</v>
      </c>
      <c r="Q26" s="345"/>
      <c r="R26" s="346"/>
    </row>
    <row r="27" spans="1:18" ht="15" customHeight="1">
      <c r="A27" s="444">
        <v>7</v>
      </c>
      <c r="B27" s="445">
        <v>708</v>
      </c>
      <c r="C27" s="341" t="s">
        <v>1936</v>
      </c>
      <c r="D27" s="341" t="s">
        <v>1067</v>
      </c>
      <c r="E27" s="341" t="s">
        <v>801</v>
      </c>
      <c r="F27" s="341" t="s">
        <v>1801</v>
      </c>
      <c r="G27" s="446">
        <v>2</v>
      </c>
      <c r="H27" s="446">
        <v>2</v>
      </c>
      <c r="I27" s="446">
        <v>5</v>
      </c>
      <c r="J27" s="446">
        <v>3</v>
      </c>
      <c r="K27" s="446">
        <v>2</v>
      </c>
      <c r="L27" s="446">
        <v>0</v>
      </c>
      <c r="M27" s="446">
        <v>4</v>
      </c>
      <c r="N27" s="446">
        <v>0</v>
      </c>
      <c r="O27" s="446">
        <v>14</v>
      </c>
      <c r="P27" s="358">
        <f t="shared" si="0"/>
        <v>32</v>
      </c>
      <c r="Q27" s="345"/>
      <c r="R27" s="346"/>
    </row>
    <row r="28" spans="1:18" ht="15" customHeight="1">
      <c r="A28" s="444">
        <v>8</v>
      </c>
      <c r="B28" s="445">
        <v>714</v>
      </c>
      <c r="C28" s="341" t="s">
        <v>1937</v>
      </c>
      <c r="D28" s="341" t="s">
        <v>748</v>
      </c>
      <c r="E28" s="341" t="s">
        <v>957</v>
      </c>
      <c r="F28" s="341" t="s">
        <v>1855</v>
      </c>
      <c r="G28" s="446">
        <v>2</v>
      </c>
      <c r="H28" s="446">
        <v>0</v>
      </c>
      <c r="I28" s="446">
        <v>7</v>
      </c>
      <c r="J28" s="446">
        <v>2</v>
      </c>
      <c r="K28" s="446">
        <v>4</v>
      </c>
      <c r="L28" s="446">
        <v>1</v>
      </c>
      <c r="M28" s="446">
        <v>4</v>
      </c>
      <c r="N28" s="446">
        <v>0</v>
      </c>
      <c r="O28" s="446">
        <v>8</v>
      </c>
      <c r="P28" s="358">
        <f t="shared" si="0"/>
        <v>28</v>
      </c>
      <c r="Q28" s="345"/>
      <c r="R28" s="346"/>
    </row>
    <row r="29" spans="1:18" ht="15" customHeight="1">
      <c r="A29" s="444">
        <v>9</v>
      </c>
      <c r="B29" s="445">
        <v>717</v>
      </c>
      <c r="C29" s="341" t="s">
        <v>1938</v>
      </c>
      <c r="D29" s="341" t="s">
        <v>730</v>
      </c>
      <c r="E29" s="341" t="s">
        <v>1076</v>
      </c>
      <c r="F29" s="341" t="s">
        <v>1939</v>
      </c>
      <c r="G29" s="447">
        <v>0</v>
      </c>
      <c r="H29" s="447">
        <v>3</v>
      </c>
      <c r="I29" s="447">
        <v>9</v>
      </c>
      <c r="J29" s="447">
        <v>3</v>
      </c>
      <c r="K29" s="447">
        <v>1</v>
      </c>
      <c r="L29" s="447">
        <v>0</v>
      </c>
      <c r="M29" s="447">
        <v>1</v>
      </c>
      <c r="N29" s="447">
        <v>2</v>
      </c>
      <c r="O29" s="447">
        <v>8</v>
      </c>
      <c r="P29" s="358">
        <f t="shared" si="0"/>
        <v>27</v>
      </c>
      <c r="Q29" s="345"/>
      <c r="R29" s="346"/>
    </row>
    <row r="30" spans="1:18" ht="15" customHeight="1">
      <c r="A30" s="444">
        <v>10</v>
      </c>
      <c r="B30" s="445">
        <v>710</v>
      </c>
      <c r="C30" s="341" t="s">
        <v>1940</v>
      </c>
      <c r="D30" s="341" t="s">
        <v>1067</v>
      </c>
      <c r="E30" s="341" t="s">
        <v>962</v>
      </c>
      <c r="F30" s="341" t="s">
        <v>1782</v>
      </c>
      <c r="G30" s="446">
        <v>0</v>
      </c>
      <c r="H30" s="446">
        <v>1</v>
      </c>
      <c r="I30" s="446">
        <v>4</v>
      </c>
      <c r="J30" s="446">
        <v>1</v>
      </c>
      <c r="K30" s="446">
        <v>3</v>
      </c>
      <c r="L30" s="446">
        <v>0</v>
      </c>
      <c r="M30" s="446">
        <v>2</v>
      </c>
      <c r="N30" s="446">
        <v>0</v>
      </c>
      <c r="O30" s="446">
        <v>12</v>
      </c>
      <c r="P30" s="358">
        <f t="shared" si="0"/>
        <v>23</v>
      </c>
      <c r="Q30" s="345"/>
      <c r="R30" s="346"/>
    </row>
    <row r="31" spans="1:18" ht="15" customHeight="1">
      <c r="A31" s="444">
        <v>11</v>
      </c>
      <c r="B31" s="445">
        <v>705</v>
      </c>
      <c r="C31" s="341" t="s">
        <v>1941</v>
      </c>
      <c r="D31" s="341" t="s">
        <v>933</v>
      </c>
      <c r="E31" s="341" t="s">
        <v>761</v>
      </c>
      <c r="F31" s="341" t="s">
        <v>1942</v>
      </c>
      <c r="G31" s="446">
        <v>4</v>
      </c>
      <c r="H31" s="446">
        <v>3</v>
      </c>
      <c r="I31" s="446">
        <v>3</v>
      </c>
      <c r="J31" s="446">
        <v>5</v>
      </c>
      <c r="K31" s="446">
        <v>1</v>
      </c>
      <c r="L31" s="446">
        <v>2</v>
      </c>
      <c r="M31" s="446">
        <v>2</v>
      </c>
      <c r="N31" s="446">
        <v>1</v>
      </c>
      <c r="O31" s="446">
        <v>0</v>
      </c>
      <c r="P31" s="358">
        <f t="shared" si="0"/>
        <v>21</v>
      </c>
      <c r="Q31" s="345"/>
      <c r="R31" s="346"/>
    </row>
    <row r="32" spans="1:18" ht="15" customHeight="1">
      <c r="A32" s="370">
        <v>12</v>
      </c>
      <c r="B32" s="445">
        <v>702</v>
      </c>
      <c r="C32" s="341" t="s">
        <v>1130</v>
      </c>
      <c r="D32" s="341" t="s">
        <v>730</v>
      </c>
      <c r="E32" s="341" t="s">
        <v>774</v>
      </c>
      <c r="F32" s="341" t="s">
        <v>1780</v>
      </c>
      <c r="G32" s="447">
        <v>0</v>
      </c>
      <c r="H32" s="447">
        <v>4</v>
      </c>
      <c r="I32" s="447">
        <v>4</v>
      </c>
      <c r="J32" s="447">
        <v>3</v>
      </c>
      <c r="K32" s="447">
        <v>0</v>
      </c>
      <c r="L32" s="447">
        <v>1</v>
      </c>
      <c r="M32" s="447">
        <v>2</v>
      </c>
      <c r="N32" s="447">
        <v>2</v>
      </c>
      <c r="O32" s="447">
        <v>4</v>
      </c>
      <c r="P32" s="448">
        <f t="shared" si="0"/>
        <v>20</v>
      </c>
      <c r="Q32" s="349"/>
      <c r="R32" s="350"/>
    </row>
    <row r="33" spans="1:18" ht="15" customHeight="1">
      <c r="A33" s="444">
        <v>13</v>
      </c>
      <c r="B33" s="445">
        <v>712</v>
      </c>
      <c r="C33" s="341" t="s">
        <v>1943</v>
      </c>
      <c r="D33" s="341" t="s">
        <v>990</v>
      </c>
      <c r="E33" s="341" t="s">
        <v>732</v>
      </c>
      <c r="F33" s="341" t="s">
        <v>1944</v>
      </c>
      <c r="G33" s="446">
        <v>2</v>
      </c>
      <c r="H33" s="446">
        <v>0</v>
      </c>
      <c r="I33" s="446">
        <v>5</v>
      </c>
      <c r="J33" s="446">
        <v>2</v>
      </c>
      <c r="K33" s="446">
        <v>1</v>
      </c>
      <c r="L33" s="446">
        <v>2</v>
      </c>
      <c r="M33" s="446">
        <v>4</v>
      </c>
      <c r="N33" s="446">
        <v>2</v>
      </c>
      <c r="O33" s="446">
        <v>0</v>
      </c>
      <c r="P33" s="358">
        <f t="shared" si="0"/>
        <v>18</v>
      </c>
      <c r="Q33" s="345"/>
      <c r="R33" s="346"/>
    </row>
    <row r="34" spans="1:18" ht="15" customHeight="1">
      <c r="A34" s="444">
        <v>14</v>
      </c>
      <c r="B34" s="445">
        <v>718</v>
      </c>
      <c r="C34" s="341" t="s">
        <v>1945</v>
      </c>
      <c r="D34" s="341" t="s">
        <v>1067</v>
      </c>
      <c r="E34" s="341" t="s">
        <v>953</v>
      </c>
      <c r="F34" s="341" t="s">
        <v>1909</v>
      </c>
      <c r="G34" s="446">
        <v>2</v>
      </c>
      <c r="H34" s="449">
        <v>3</v>
      </c>
      <c r="I34" s="449">
        <v>5</v>
      </c>
      <c r="J34" s="449">
        <v>1</v>
      </c>
      <c r="K34" s="449">
        <v>2</v>
      </c>
      <c r="L34" s="449">
        <v>1</v>
      </c>
      <c r="M34" s="449">
        <v>0</v>
      </c>
      <c r="N34" s="449">
        <v>1</v>
      </c>
      <c r="O34" s="449">
        <v>2</v>
      </c>
      <c r="P34" s="358">
        <f t="shared" si="0"/>
        <v>17</v>
      </c>
      <c r="Q34" s="345"/>
      <c r="R34" s="346"/>
    </row>
    <row r="35" spans="1:18" ht="15" customHeight="1">
      <c r="A35" s="444">
        <v>15</v>
      </c>
      <c r="B35" s="445">
        <v>711</v>
      </c>
      <c r="C35" s="341" t="s">
        <v>1946</v>
      </c>
      <c r="D35" s="341" t="s">
        <v>730</v>
      </c>
      <c r="E35" s="341" t="s">
        <v>833</v>
      </c>
      <c r="F35" s="341" t="s">
        <v>1947</v>
      </c>
      <c r="G35" s="446">
        <v>0</v>
      </c>
      <c r="H35" s="446">
        <v>1</v>
      </c>
      <c r="I35" s="446">
        <v>8</v>
      </c>
      <c r="J35" s="446">
        <v>1</v>
      </c>
      <c r="K35" s="446">
        <v>1</v>
      </c>
      <c r="L35" s="446">
        <v>2</v>
      </c>
      <c r="M35" s="446">
        <v>2</v>
      </c>
      <c r="N35" s="446">
        <v>0</v>
      </c>
      <c r="O35" s="446">
        <v>0</v>
      </c>
      <c r="P35" s="358">
        <f t="shared" si="0"/>
        <v>15</v>
      </c>
      <c r="Q35" s="345"/>
      <c r="R35" s="346"/>
    </row>
    <row r="36" spans="1:18" ht="15" customHeight="1">
      <c r="A36" s="444">
        <v>15</v>
      </c>
      <c r="B36" s="445">
        <v>713</v>
      </c>
      <c r="C36" s="341" t="s">
        <v>1948</v>
      </c>
      <c r="D36" s="341" t="s">
        <v>1949</v>
      </c>
      <c r="E36" s="341" t="s">
        <v>750</v>
      </c>
      <c r="F36" s="341" t="s">
        <v>1950</v>
      </c>
      <c r="G36" s="446">
        <v>0</v>
      </c>
      <c r="H36" s="446">
        <v>4</v>
      </c>
      <c r="I36" s="446">
        <v>3</v>
      </c>
      <c r="J36" s="446">
        <v>0</v>
      </c>
      <c r="K36" s="446">
        <v>3</v>
      </c>
      <c r="L36" s="446">
        <v>1</v>
      </c>
      <c r="M36" s="446">
        <v>2</v>
      </c>
      <c r="N36" s="446">
        <v>0</v>
      </c>
      <c r="O36" s="446">
        <v>2</v>
      </c>
      <c r="P36" s="358">
        <f t="shared" si="0"/>
        <v>15</v>
      </c>
      <c r="Q36" s="345"/>
      <c r="R36" s="346"/>
    </row>
    <row r="37" spans="1:18" ht="15" customHeight="1">
      <c r="A37" s="370">
        <v>17</v>
      </c>
      <c r="B37" s="445">
        <v>704</v>
      </c>
      <c r="C37" s="341" t="s">
        <v>964</v>
      </c>
      <c r="D37" s="341" t="s">
        <v>843</v>
      </c>
      <c r="E37" s="341" t="s">
        <v>965</v>
      </c>
      <c r="F37" s="341" t="s">
        <v>1811</v>
      </c>
      <c r="G37" s="447">
        <v>4</v>
      </c>
      <c r="H37" s="447">
        <v>3</v>
      </c>
      <c r="I37" s="447">
        <v>4</v>
      </c>
      <c r="J37" s="447">
        <v>0</v>
      </c>
      <c r="K37" s="447">
        <v>0</v>
      </c>
      <c r="L37" s="447">
        <v>1</v>
      </c>
      <c r="M37" s="447">
        <v>0</v>
      </c>
      <c r="N37" s="447">
        <v>0</v>
      </c>
      <c r="O37" s="447">
        <v>2</v>
      </c>
      <c r="P37" s="448">
        <f t="shared" si="0"/>
        <v>14</v>
      </c>
      <c r="Q37" s="349"/>
      <c r="R37" s="350"/>
    </row>
    <row r="38" spans="1:18" ht="15" customHeight="1" thickBot="1">
      <c r="A38" s="450">
        <v>18</v>
      </c>
      <c r="B38" s="451">
        <v>715</v>
      </c>
      <c r="C38" s="452" t="s">
        <v>1951</v>
      </c>
      <c r="D38" s="452" t="s">
        <v>730</v>
      </c>
      <c r="E38" s="452" t="s">
        <v>725</v>
      </c>
      <c r="F38" s="452" t="s">
        <v>1809</v>
      </c>
      <c r="G38" s="453">
        <v>2</v>
      </c>
      <c r="H38" s="453">
        <v>2</v>
      </c>
      <c r="I38" s="453">
        <v>2</v>
      </c>
      <c r="J38" s="453">
        <v>0</v>
      </c>
      <c r="K38" s="453">
        <v>2</v>
      </c>
      <c r="L38" s="453">
        <v>3</v>
      </c>
      <c r="M38" s="453">
        <v>0</v>
      </c>
      <c r="N38" s="453">
        <v>0</v>
      </c>
      <c r="O38" s="453">
        <v>0</v>
      </c>
      <c r="P38" s="454">
        <f t="shared" si="0"/>
        <v>11</v>
      </c>
      <c r="Q38" s="455"/>
      <c r="R38" s="456"/>
    </row>
    <row r="40" ht="15">
      <c r="B40" s="298" t="s">
        <v>1952</v>
      </c>
    </row>
    <row r="41" ht="15.75" thickBot="1"/>
    <row r="42" spans="1:18" ht="16.5">
      <c r="A42" s="457" t="s">
        <v>1776</v>
      </c>
      <c r="B42" s="458" t="s">
        <v>719</v>
      </c>
      <c r="C42" s="307" t="s">
        <v>721</v>
      </c>
      <c r="D42" s="307" t="s">
        <v>722</v>
      </c>
      <c r="E42" s="307" t="s">
        <v>1303</v>
      </c>
      <c r="F42" s="307" t="s">
        <v>1499</v>
      </c>
      <c r="G42" s="306">
        <v>1</v>
      </c>
      <c r="H42" s="306">
        <v>2</v>
      </c>
      <c r="I42" s="306">
        <v>3</v>
      </c>
      <c r="J42" s="306">
        <v>4</v>
      </c>
      <c r="K42" s="306">
        <v>5</v>
      </c>
      <c r="L42" s="306">
        <v>6</v>
      </c>
      <c r="M42" s="306">
        <v>7</v>
      </c>
      <c r="N42" s="306">
        <v>8</v>
      </c>
      <c r="O42" s="306">
        <v>9</v>
      </c>
      <c r="P42" s="306" t="s">
        <v>788</v>
      </c>
      <c r="Q42" s="305" t="s">
        <v>1777</v>
      </c>
      <c r="R42" s="459" t="s">
        <v>1778</v>
      </c>
    </row>
    <row r="43" spans="1:18" ht="17.25" thickBot="1">
      <c r="A43" s="460"/>
      <c r="B43" s="461"/>
      <c r="C43" s="318"/>
      <c r="D43" s="318"/>
      <c r="E43" s="318"/>
      <c r="F43" s="318"/>
      <c r="G43" s="319">
        <v>8</v>
      </c>
      <c r="H43" s="319">
        <v>9</v>
      </c>
      <c r="I43" s="319">
        <v>20</v>
      </c>
      <c r="J43" s="319">
        <v>9</v>
      </c>
      <c r="K43" s="319">
        <v>5</v>
      </c>
      <c r="L43" s="319">
        <v>10</v>
      </c>
      <c r="M43" s="319">
        <v>5</v>
      </c>
      <c r="N43" s="319">
        <v>20</v>
      </c>
      <c r="O43" s="319">
        <v>12</v>
      </c>
      <c r="P43" s="454">
        <f aca="true" t="shared" si="1" ref="P43:P56">SUM(G43:O43)</f>
        <v>98</v>
      </c>
      <c r="Q43" s="319"/>
      <c r="R43" s="321"/>
    </row>
    <row r="44" spans="1:18" ht="15" customHeight="1">
      <c r="A44" s="462">
        <v>1</v>
      </c>
      <c r="B44" s="463">
        <v>802</v>
      </c>
      <c r="C44" s="432" t="s">
        <v>1953</v>
      </c>
      <c r="D44" s="432" t="s">
        <v>1067</v>
      </c>
      <c r="E44" s="432" t="s">
        <v>1002</v>
      </c>
      <c r="F44" s="432" t="s">
        <v>1843</v>
      </c>
      <c r="G44" s="433">
        <v>4</v>
      </c>
      <c r="H44" s="433">
        <v>5</v>
      </c>
      <c r="I44" s="433">
        <v>17</v>
      </c>
      <c r="J44" s="433">
        <v>3</v>
      </c>
      <c r="K44" s="433">
        <v>3</v>
      </c>
      <c r="L44" s="433">
        <v>10</v>
      </c>
      <c r="M44" s="433">
        <v>2</v>
      </c>
      <c r="N44" s="433">
        <v>12</v>
      </c>
      <c r="O44" s="433">
        <v>6</v>
      </c>
      <c r="P44" s="464">
        <f t="shared" si="1"/>
        <v>62</v>
      </c>
      <c r="Q44" s="435" t="s">
        <v>1933</v>
      </c>
      <c r="R44" s="465" t="s">
        <v>1933</v>
      </c>
    </row>
    <row r="45" spans="1:18" ht="15" customHeight="1">
      <c r="A45" s="466">
        <v>2</v>
      </c>
      <c r="B45" s="467">
        <v>811</v>
      </c>
      <c r="C45" s="439" t="s">
        <v>983</v>
      </c>
      <c r="D45" s="439" t="s">
        <v>825</v>
      </c>
      <c r="E45" s="439" t="s">
        <v>1409</v>
      </c>
      <c r="F45" s="439" t="s">
        <v>1883</v>
      </c>
      <c r="G45" s="440">
        <v>8</v>
      </c>
      <c r="H45" s="440">
        <v>3</v>
      </c>
      <c r="I45" s="440">
        <v>11</v>
      </c>
      <c r="J45" s="440">
        <v>3</v>
      </c>
      <c r="K45" s="440">
        <v>1</v>
      </c>
      <c r="L45" s="440">
        <v>8</v>
      </c>
      <c r="M45" s="440">
        <v>2</v>
      </c>
      <c r="N45" s="440">
        <v>6</v>
      </c>
      <c r="O45" s="440">
        <v>6</v>
      </c>
      <c r="P45" s="468">
        <f t="shared" si="1"/>
        <v>48</v>
      </c>
      <c r="Q45" s="442" t="s">
        <v>861</v>
      </c>
      <c r="R45" s="469"/>
    </row>
    <row r="46" spans="1:18" ht="15" customHeight="1">
      <c r="A46" s="466">
        <v>3</v>
      </c>
      <c r="B46" s="470">
        <v>813</v>
      </c>
      <c r="C46" s="439" t="s">
        <v>754</v>
      </c>
      <c r="D46" s="439" t="s">
        <v>1954</v>
      </c>
      <c r="E46" s="439" t="s">
        <v>833</v>
      </c>
      <c r="F46" s="439" t="s">
        <v>1947</v>
      </c>
      <c r="G46" s="440">
        <v>4</v>
      </c>
      <c r="H46" s="440">
        <v>6</v>
      </c>
      <c r="I46" s="440">
        <v>9</v>
      </c>
      <c r="J46" s="440">
        <v>3</v>
      </c>
      <c r="K46" s="440">
        <v>1</v>
      </c>
      <c r="L46" s="440">
        <v>8</v>
      </c>
      <c r="M46" s="440">
        <v>3</v>
      </c>
      <c r="N46" s="440">
        <v>4</v>
      </c>
      <c r="O46" s="440">
        <v>3</v>
      </c>
      <c r="P46" s="468">
        <f t="shared" si="1"/>
        <v>41</v>
      </c>
      <c r="Q46" s="442" t="s">
        <v>861</v>
      </c>
      <c r="R46" s="471"/>
    </row>
    <row r="47" spans="1:18" ht="15" customHeight="1">
      <c r="A47" s="472">
        <v>4</v>
      </c>
      <c r="B47" s="473">
        <v>816</v>
      </c>
      <c r="C47" s="341" t="s">
        <v>1955</v>
      </c>
      <c r="D47" s="341" t="s">
        <v>730</v>
      </c>
      <c r="E47" s="341" t="s">
        <v>725</v>
      </c>
      <c r="F47" s="341" t="s">
        <v>1820</v>
      </c>
      <c r="G47" s="446">
        <v>2</v>
      </c>
      <c r="H47" s="446">
        <v>5</v>
      </c>
      <c r="I47" s="446">
        <v>14</v>
      </c>
      <c r="J47" s="446">
        <v>2</v>
      </c>
      <c r="K47" s="446">
        <v>0</v>
      </c>
      <c r="L47" s="446">
        <v>6</v>
      </c>
      <c r="M47" s="446">
        <v>2</v>
      </c>
      <c r="N47" s="446">
        <v>4</v>
      </c>
      <c r="O47" s="446">
        <v>4</v>
      </c>
      <c r="P47" s="344">
        <f t="shared" si="1"/>
        <v>39</v>
      </c>
      <c r="Q47" s="345"/>
      <c r="R47" s="474"/>
    </row>
    <row r="48" spans="1:18" ht="15" customHeight="1">
      <c r="A48" s="472">
        <v>5</v>
      </c>
      <c r="B48" s="475">
        <v>804</v>
      </c>
      <c r="C48" s="341" t="s">
        <v>1956</v>
      </c>
      <c r="D48" s="341" t="s">
        <v>1183</v>
      </c>
      <c r="E48" s="341" t="s">
        <v>1409</v>
      </c>
      <c r="F48" s="341" t="s">
        <v>1883</v>
      </c>
      <c r="G48" s="447">
        <v>6</v>
      </c>
      <c r="H48" s="476">
        <v>4</v>
      </c>
      <c r="I48" s="476">
        <v>9</v>
      </c>
      <c r="J48" s="476">
        <v>1</v>
      </c>
      <c r="K48" s="476">
        <v>1</v>
      </c>
      <c r="L48" s="476">
        <v>8</v>
      </c>
      <c r="M48" s="476">
        <v>2</v>
      </c>
      <c r="N48" s="476">
        <v>0</v>
      </c>
      <c r="O48" s="476">
        <v>3</v>
      </c>
      <c r="P48" s="388">
        <f t="shared" si="1"/>
        <v>34</v>
      </c>
      <c r="Q48" s="349"/>
      <c r="R48" s="389" t="s">
        <v>861</v>
      </c>
    </row>
    <row r="49" spans="1:18" ht="15" customHeight="1">
      <c r="A49" s="472">
        <v>6</v>
      </c>
      <c r="B49" s="475">
        <v>814</v>
      </c>
      <c r="C49" s="341" t="s">
        <v>1957</v>
      </c>
      <c r="D49" s="341" t="s">
        <v>1958</v>
      </c>
      <c r="E49" s="341" t="s">
        <v>801</v>
      </c>
      <c r="F49" s="341" t="s">
        <v>1801</v>
      </c>
      <c r="G49" s="446">
        <v>4</v>
      </c>
      <c r="H49" s="446">
        <v>2</v>
      </c>
      <c r="I49" s="446">
        <v>10</v>
      </c>
      <c r="J49" s="446">
        <v>2</v>
      </c>
      <c r="K49" s="446">
        <v>0</v>
      </c>
      <c r="L49" s="446">
        <v>6</v>
      </c>
      <c r="M49" s="446">
        <v>3</v>
      </c>
      <c r="N49" s="446">
        <v>2</v>
      </c>
      <c r="O49" s="446">
        <v>1</v>
      </c>
      <c r="P49" s="344">
        <f t="shared" si="1"/>
        <v>30</v>
      </c>
      <c r="Q49" s="345"/>
      <c r="R49" s="477"/>
    </row>
    <row r="50" spans="1:18" ht="15" customHeight="1">
      <c r="A50" s="472">
        <v>7</v>
      </c>
      <c r="B50" s="473">
        <v>815</v>
      </c>
      <c r="C50" s="341" t="s">
        <v>989</v>
      </c>
      <c r="D50" s="341" t="s">
        <v>990</v>
      </c>
      <c r="E50" s="341" t="s">
        <v>807</v>
      </c>
      <c r="F50" s="341" t="s">
        <v>1959</v>
      </c>
      <c r="G50" s="446">
        <v>2</v>
      </c>
      <c r="H50" s="446">
        <v>1</v>
      </c>
      <c r="I50" s="446">
        <v>7</v>
      </c>
      <c r="J50" s="446">
        <v>2</v>
      </c>
      <c r="K50" s="446">
        <v>0</v>
      </c>
      <c r="L50" s="446">
        <v>6</v>
      </c>
      <c r="M50" s="446">
        <v>1</v>
      </c>
      <c r="N50" s="446">
        <v>4</v>
      </c>
      <c r="O50" s="446">
        <v>5</v>
      </c>
      <c r="P50" s="344">
        <f t="shared" si="1"/>
        <v>28</v>
      </c>
      <c r="Q50" s="345"/>
      <c r="R50" s="477"/>
    </row>
    <row r="51" spans="1:18" ht="15" customHeight="1">
      <c r="A51" s="472">
        <v>8</v>
      </c>
      <c r="B51" s="475">
        <v>805</v>
      </c>
      <c r="C51" s="341" t="s">
        <v>838</v>
      </c>
      <c r="D51" s="341" t="s">
        <v>1025</v>
      </c>
      <c r="E51" s="341" t="s">
        <v>757</v>
      </c>
      <c r="F51" s="341" t="s">
        <v>1821</v>
      </c>
      <c r="G51" s="446">
        <v>2</v>
      </c>
      <c r="H51" s="446">
        <v>2</v>
      </c>
      <c r="I51" s="446">
        <v>7</v>
      </c>
      <c r="J51" s="446">
        <v>1</v>
      </c>
      <c r="K51" s="446">
        <v>1</v>
      </c>
      <c r="L51" s="446">
        <v>6</v>
      </c>
      <c r="M51" s="446">
        <v>3</v>
      </c>
      <c r="N51" s="446">
        <v>2</v>
      </c>
      <c r="O51" s="446">
        <v>2</v>
      </c>
      <c r="P51" s="344">
        <f t="shared" si="1"/>
        <v>26</v>
      </c>
      <c r="Q51" s="345"/>
      <c r="R51" s="477"/>
    </row>
    <row r="52" spans="1:18" ht="15" customHeight="1">
      <c r="A52" s="472">
        <v>9</v>
      </c>
      <c r="B52" s="473">
        <v>810</v>
      </c>
      <c r="C52" s="341" t="s">
        <v>1341</v>
      </c>
      <c r="D52" s="341" t="s">
        <v>1138</v>
      </c>
      <c r="E52" s="341" t="s">
        <v>1911</v>
      </c>
      <c r="F52" s="341" t="s">
        <v>1799</v>
      </c>
      <c r="G52" s="446">
        <v>2</v>
      </c>
      <c r="H52" s="446">
        <v>3</v>
      </c>
      <c r="I52" s="446">
        <v>5</v>
      </c>
      <c r="J52" s="446">
        <v>0</v>
      </c>
      <c r="K52" s="446">
        <v>2</v>
      </c>
      <c r="L52" s="446">
        <v>8</v>
      </c>
      <c r="M52" s="446">
        <v>2</v>
      </c>
      <c r="N52" s="446">
        <v>2</v>
      </c>
      <c r="O52" s="446">
        <v>1</v>
      </c>
      <c r="P52" s="344">
        <f t="shared" si="1"/>
        <v>25</v>
      </c>
      <c r="Q52" s="345"/>
      <c r="R52" s="478"/>
    </row>
    <row r="53" spans="1:18" ht="15" customHeight="1">
      <c r="A53" s="472">
        <v>10</v>
      </c>
      <c r="B53" s="475">
        <v>818</v>
      </c>
      <c r="C53" s="341" t="s">
        <v>1202</v>
      </c>
      <c r="D53" s="341" t="s">
        <v>825</v>
      </c>
      <c r="E53" s="341" t="s">
        <v>965</v>
      </c>
      <c r="F53" s="341" t="s">
        <v>1960</v>
      </c>
      <c r="G53" s="446">
        <v>0</v>
      </c>
      <c r="H53" s="446">
        <v>1</v>
      </c>
      <c r="I53" s="446">
        <v>5</v>
      </c>
      <c r="J53" s="446">
        <v>0</v>
      </c>
      <c r="K53" s="446">
        <v>2</v>
      </c>
      <c r="L53" s="446">
        <v>8</v>
      </c>
      <c r="M53" s="446">
        <v>3</v>
      </c>
      <c r="N53" s="446">
        <v>2</v>
      </c>
      <c r="O53" s="446">
        <v>3</v>
      </c>
      <c r="P53" s="344">
        <f t="shared" si="1"/>
        <v>24</v>
      </c>
      <c r="Q53" s="345"/>
      <c r="R53" s="478"/>
    </row>
    <row r="54" spans="1:18" ht="15" customHeight="1">
      <c r="A54" s="472">
        <v>11</v>
      </c>
      <c r="B54" s="473">
        <v>808</v>
      </c>
      <c r="C54" s="341" t="s">
        <v>1961</v>
      </c>
      <c r="D54" s="341" t="s">
        <v>1074</v>
      </c>
      <c r="E54" s="341" t="s">
        <v>761</v>
      </c>
      <c r="F54" s="341" t="s">
        <v>1942</v>
      </c>
      <c r="G54" s="446">
        <v>2</v>
      </c>
      <c r="H54" s="446">
        <v>4</v>
      </c>
      <c r="I54" s="446">
        <v>4</v>
      </c>
      <c r="J54" s="446">
        <v>0</v>
      </c>
      <c r="K54" s="446">
        <v>1</v>
      </c>
      <c r="L54" s="446">
        <v>6</v>
      </c>
      <c r="M54" s="446">
        <v>3</v>
      </c>
      <c r="N54" s="446">
        <v>0</v>
      </c>
      <c r="O54" s="446">
        <v>2</v>
      </c>
      <c r="P54" s="344">
        <f t="shared" si="1"/>
        <v>22</v>
      </c>
      <c r="Q54" s="345"/>
      <c r="R54" s="477"/>
    </row>
    <row r="55" spans="1:18" ht="15" customHeight="1">
      <c r="A55" s="472">
        <v>12</v>
      </c>
      <c r="B55" s="475">
        <v>812</v>
      </c>
      <c r="C55" s="341" t="s">
        <v>1962</v>
      </c>
      <c r="D55" s="341" t="s">
        <v>745</v>
      </c>
      <c r="E55" s="341" t="s">
        <v>732</v>
      </c>
      <c r="F55" s="341" t="s">
        <v>1808</v>
      </c>
      <c r="G55" s="447">
        <v>0</v>
      </c>
      <c r="H55" s="447">
        <v>3</v>
      </c>
      <c r="I55" s="447">
        <v>2</v>
      </c>
      <c r="J55" s="447">
        <v>1</v>
      </c>
      <c r="K55" s="447">
        <v>2</v>
      </c>
      <c r="L55" s="447">
        <v>8</v>
      </c>
      <c r="M55" s="447">
        <v>0</v>
      </c>
      <c r="N55" s="447">
        <v>0</v>
      </c>
      <c r="O55" s="447">
        <v>1</v>
      </c>
      <c r="P55" s="344">
        <f t="shared" si="1"/>
        <v>17</v>
      </c>
      <c r="Q55" s="349"/>
      <c r="R55" s="420"/>
    </row>
    <row r="56" spans="1:18" ht="15" customHeight="1" thickBot="1">
      <c r="A56" s="479">
        <v>13</v>
      </c>
      <c r="B56" s="480">
        <v>807</v>
      </c>
      <c r="C56" s="452" t="s">
        <v>1963</v>
      </c>
      <c r="D56" s="452" t="s">
        <v>748</v>
      </c>
      <c r="E56" s="452" t="s">
        <v>969</v>
      </c>
      <c r="F56" s="452" t="s">
        <v>1806</v>
      </c>
      <c r="G56" s="453">
        <v>2</v>
      </c>
      <c r="H56" s="453">
        <v>0</v>
      </c>
      <c r="I56" s="453">
        <v>3</v>
      </c>
      <c r="J56" s="453">
        <v>2</v>
      </c>
      <c r="K56" s="453">
        <v>1</v>
      </c>
      <c r="L56" s="453">
        <v>2</v>
      </c>
      <c r="M56" s="453">
        <v>3</v>
      </c>
      <c r="N56" s="453">
        <v>0</v>
      </c>
      <c r="O56" s="453">
        <v>0</v>
      </c>
      <c r="P56" s="454">
        <f t="shared" si="1"/>
        <v>13</v>
      </c>
      <c r="Q56" s="455"/>
      <c r="R56" s="481"/>
    </row>
    <row r="57" spans="1:18" ht="15" customHeight="1">
      <c r="A57" s="482"/>
      <c r="B57" s="483">
        <v>801</v>
      </c>
      <c r="C57" s="484" t="s">
        <v>1964</v>
      </c>
      <c r="D57" s="484" t="s">
        <v>1359</v>
      </c>
      <c r="E57" s="484" t="s">
        <v>757</v>
      </c>
      <c r="F57" s="485" t="s">
        <v>1821</v>
      </c>
      <c r="G57" s="1087" t="s">
        <v>879</v>
      </c>
      <c r="H57" s="1088"/>
      <c r="I57" s="1088"/>
      <c r="J57" s="1088"/>
      <c r="K57" s="1088"/>
      <c r="L57" s="1088"/>
      <c r="M57" s="1088"/>
      <c r="N57" s="1088"/>
      <c r="O57" s="1088"/>
      <c r="P57" s="1089"/>
      <c r="Q57" s="486"/>
      <c r="R57" s="487" t="s">
        <v>861</v>
      </c>
    </row>
    <row r="58" spans="1:18" ht="15" customHeight="1">
      <c r="A58" s="370"/>
      <c r="B58" s="488">
        <v>803</v>
      </c>
      <c r="C58" s="341" t="s">
        <v>1965</v>
      </c>
      <c r="D58" s="341" t="s">
        <v>1966</v>
      </c>
      <c r="E58" s="341" t="s">
        <v>774</v>
      </c>
      <c r="F58" s="341" t="s">
        <v>1837</v>
      </c>
      <c r="G58" s="1090" t="s">
        <v>879</v>
      </c>
      <c r="H58" s="1091"/>
      <c r="I58" s="1091"/>
      <c r="J58" s="1091"/>
      <c r="K58" s="1091"/>
      <c r="L58" s="1091"/>
      <c r="M58" s="1091"/>
      <c r="N58" s="1091"/>
      <c r="O58" s="1091"/>
      <c r="P58" s="1092"/>
      <c r="Q58" s="345"/>
      <c r="R58" s="389" t="s">
        <v>861</v>
      </c>
    </row>
    <row r="59" spans="1:18" ht="15" customHeight="1">
      <c r="A59" s="370"/>
      <c r="B59" s="488">
        <v>806</v>
      </c>
      <c r="C59" s="341" t="s">
        <v>1967</v>
      </c>
      <c r="D59" s="341" t="s">
        <v>805</v>
      </c>
      <c r="E59" s="341" t="s">
        <v>743</v>
      </c>
      <c r="F59" s="341" t="s">
        <v>1870</v>
      </c>
      <c r="G59" s="1090" t="s">
        <v>879</v>
      </c>
      <c r="H59" s="1091"/>
      <c r="I59" s="1091"/>
      <c r="J59" s="1091"/>
      <c r="K59" s="1091"/>
      <c r="L59" s="1091"/>
      <c r="M59" s="1091"/>
      <c r="N59" s="1091"/>
      <c r="O59" s="1091"/>
      <c r="P59" s="1092"/>
      <c r="Q59" s="345"/>
      <c r="R59" s="489"/>
    </row>
    <row r="60" spans="1:18" ht="15" customHeight="1">
      <c r="A60" s="370"/>
      <c r="B60" s="488">
        <v>809</v>
      </c>
      <c r="C60" s="341" t="s">
        <v>1968</v>
      </c>
      <c r="D60" s="341" t="s">
        <v>1121</v>
      </c>
      <c r="E60" s="341" t="s">
        <v>750</v>
      </c>
      <c r="F60" s="341" t="s">
        <v>1950</v>
      </c>
      <c r="G60" s="1090" t="s">
        <v>879</v>
      </c>
      <c r="H60" s="1091"/>
      <c r="I60" s="1091"/>
      <c r="J60" s="1091"/>
      <c r="K60" s="1091"/>
      <c r="L60" s="1091"/>
      <c r="M60" s="1091"/>
      <c r="N60" s="1091"/>
      <c r="O60" s="1091"/>
      <c r="P60" s="1092"/>
      <c r="Q60" s="345"/>
      <c r="R60" s="489"/>
    </row>
    <row r="61" spans="1:18" ht="15" customHeight="1">
      <c r="A61" s="370"/>
      <c r="B61" s="488">
        <v>817</v>
      </c>
      <c r="C61" s="341" t="s">
        <v>1969</v>
      </c>
      <c r="D61" s="341" t="s">
        <v>763</v>
      </c>
      <c r="E61" s="341" t="s">
        <v>1970</v>
      </c>
      <c r="F61" s="341" t="s">
        <v>1841</v>
      </c>
      <c r="G61" s="1090" t="s">
        <v>879</v>
      </c>
      <c r="H61" s="1091"/>
      <c r="I61" s="1091"/>
      <c r="J61" s="1091"/>
      <c r="K61" s="1091"/>
      <c r="L61" s="1091"/>
      <c r="M61" s="1091"/>
      <c r="N61" s="1091"/>
      <c r="O61" s="1091"/>
      <c r="P61" s="1092"/>
      <c r="Q61" s="345"/>
      <c r="R61" s="489"/>
    </row>
    <row r="62" spans="1:18" ht="15" customHeight="1" thickBot="1">
      <c r="A62" s="490"/>
      <c r="B62" s="491">
        <v>819</v>
      </c>
      <c r="C62" s="452" t="s">
        <v>1015</v>
      </c>
      <c r="D62" s="452" t="s">
        <v>1138</v>
      </c>
      <c r="E62" s="452" t="s">
        <v>826</v>
      </c>
      <c r="F62" s="452" t="s">
        <v>1833</v>
      </c>
      <c r="G62" s="1084" t="s">
        <v>879</v>
      </c>
      <c r="H62" s="1085"/>
      <c r="I62" s="1085"/>
      <c r="J62" s="1085"/>
      <c r="K62" s="1085"/>
      <c r="L62" s="1085"/>
      <c r="M62" s="1085"/>
      <c r="N62" s="1085"/>
      <c r="O62" s="1085"/>
      <c r="P62" s="1086"/>
      <c r="Q62" s="455"/>
      <c r="R62" s="492"/>
    </row>
    <row r="64" ht="15">
      <c r="A64" s="1" t="s">
        <v>1971</v>
      </c>
    </row>
    <row r="65" ht="15.75" thickBot="1"/>
    <row r="66" spans="1:21" ht="15">
      <c r="A66" s="304" t="s">
        <v>1776</v>
      </c>
      <c r="B66" s="378" t="s">
        <v>719</v>
      </c>
      <c r="C66" s="306" t="s">
        <v>721</v>
      </c>
      <c r="D66" s="306" t="s">
        <v>722</v>
      </c>
      <c r="E66" s="306" t="s">
        <v>1303</v>
      </c>
      <c r="F66" s="306" t="s">
        <v>1499</v>
      </c>
      <c r="G66" s="378">
        <v>1</v>
      </c>
      <c r="H66" s="378">
        <v>2</v>
      </c>
      <c r="I66" s="378">
        <v>3</v>
      </c>
      <c r="J66" s="378">
        <v>4</v>
      </c>
      <c r="K66" s="378">
        <v>5</v>
      </c>
      <c r="L66" s="378">
        <v>6</v>
      </c>
      <c r="M66" s="378">
        <v>7</v>
      </c>
      <c r="N66" s="378">
        <v>8</v>
      </c>
      <c r="O66" s="378">
        <v>9</v>
      </c>
      <c r="P66" s="378">
        <v>10</v>
      </c>
      <c r="Q66" s="378">
        <v>11</v>
      </c>
      <c r="R66" s="378" t="s">
        <v>1850</v>
      </c>
      <c r="S66" s="306" t="s">
        <v>788</v>
      </c>
      <c r="T66" s="305" t="s">
        <v>1777</v>
      </c>
      <c r="U66" s="459" t="s">
        <v>1931</v>
      </c>
    </row>
    <row r="67" spans="1:21" ht="15.75" thickBot="1">
      <c r="A67" s="493"/>
      <c r="B67" s="494"/>
      <c r="C67" s="494"/>
      <c r="D67" s="494"/>
      <c r="E67" s="494"/>
      <c r="F67" s="494"/>
      <c r="G67" s="495">
        <v>5</v>
      </c>
      <c r="H67" s="495">
        <v>10</v>
      </c>
      <c r="I67" s="495">
        <v>5</v>
      </c>
      <c r="J67" s="495">
        <v>5</v>
      </c>
      <c r="K67" s="495">
        <v>10</v>
      </c>
      <c r="L67" s="495">
        <v>8</v>
      </c>
      <c r="M67" s="495">
        <v>9</v>
      </c>
      <c r="N67" s="495">
        <v>5</v>
      </c>
      <c r="O67" s="495">
        <v>4</v>
      </c>
      <c r="P67" s="495">
        <v>8</v>
      </c>
      <c r="Q67" s="495">
        <v>6</v>
      </c>
      <c r="R67" s="495">
        <v>25</v>
      </c>
      <c r="S67" s="358">
        <f aca="true" t="shared" si="2" ref="S67:S87">SUM(G67:R67)</f>
        <v>100</v>
      </c>
      <c r="T67" s="494"/>
      <c r="U67" s="496"/>
    </row>
    <row r="68" spans="1:21" ht="15" customHeight="1">
      <c r="A68" s="430">
        <v>1</v>
      </c>
      <c r="B68" s="431">
        <v>901</v>
      </c>
      <c r="C68" s="432" t="s">
        <v>1309</v>
      </c>
      <c r="D68" s="432" t="s">
        <v>791</v>
      </c>
      <c r="E68" s="432" t="s">
        <v>1128</v>
      </c>
      <c r="F68" s="432" t="s">
        <v>1786</v>
      </c>
      <c r="G68" s="497">
        <v>2</v>
      </c>
      <c r="H68" s="497">
        <v>3</v>
      </c>
      <c r="I68" s="497">
        <v>1</v>
      </c>
      <c r="J68" s="497">
        <v>4</v>
      </c>
      <c r="K68" s="497">
        <v>7</v>
      </c>
      <c r="L68" s="497">
        <v>4</v>
      </c>
      <c r="M68" s="497">
        <v>5</v>
      </c>
      <c r="N68" s="497">
        <v>0</v>
      </c>
      <c r="O68" s="497">
        <v>4</v>
      </c>
      <c r="P68" s="497">
        <v>6</v>
      </c>
      <c r="Q68" s="497">
        <v>4</v>
      </c>
      <c r="R68" s="498">
        <v>13</v>
      </c>
      <c r="S68" s="464">
        <f t="shared" si="2"/>
        <v>53</v>
      </c>
      <c r="T68" s="435" t="s">
        <v>1933</v>
      </c>
      <c r="U68" s="465" t="s">
        <v>1933</v>
      </c>
    </row>
    <row r="69" spans="1:21" ht="15" customHeight="1">
      <c r="A69" s="437">
        <v>2</v>
      </c>
      <c r="B69" s="438">
        <v>902</v>
      </c>
      <c r="C69" s="439" t="s">
        <v>771</v>
      </c>
      <c r="D69" s="439" t="s">
        <v>752</v>
      </c>
      <c r="E69" s="439" t="s">
        <v>1409</v>
      </c>
      <c r="F69" s="439" t="s">
        <v>1784</v>
      </c>
      <c r="G69" s="440">
        <v>2</v>
      </c>
      <c r="H69" s="440">
        <v>3</v>
      </c>
      <c r="I69" s="440">
        <v>0</v>
      </c>
      <c r="J69" s="440">
        <v>4</v>
      </c>
      <c r="K69" s="440">
        <v>1</v>
      </c>
      <c r="L69" s="440">
        <v>2</v>
      </c>
      <c r="M69" s="440">
        <v>2</v>
      </c>
      <c r="N69" s="440">
        <v>0</v>
      </c>
      <c r="O69" s="440">
        <v>1</v>
      </c>
      <c r="P69" s="440">
        <v>5</v>
      </c>
      <c r="Q69" s="440">
        <v>3</v>
      </c>
      <c r="R69" s="499">
        <v>20</v>
      </c>
      <c r="S69" s="468">
        <f t="shared" si="2"/>
        <v>43</v>
      </c>
      <c r="T69" s="442" t="s">
        <v>861</v>
      </c>
      <c r="U69" s="500" t="s">
        <v>861</v>
      </c>
    </row>
    <row r="70" spans="1:21" ht="15" customHeight="1">
      <c r="A70" s="437">
        <v>3</v>
      </c>
      <c r="B70" s="438">
        <v>903</v>
      </c>
      <c r="C70" s="439" t="s">
        <v>1213</v>
      </c>
      <c r="D70" s="439" t="s">
        <v>926</v>
      </c>
      <c r="E70" s="439" t="s">
        <v>833</v>
      </c>
      <c r="F70" s="439" t="s">
        <v>1972</v>
      </c>
      <c r="G70" s="440">
        <v>4</v>
      </c>
      <c r="H70" s="440">
        <v>7</v>
      </c>
      <c r="I70" s="440">
        <v>1</v>
      </c>
      <c r="J70" s="440">
        <v>2</v>
      </c>
      <c r="K70" s="440">
        <v>2</v>
      </c>
      <c r="L70" s="440">
        <v>3</v>
      </c>
      <c r="M70" s="440">
        <v>3</v>
      </c>
      <c r="N70" s="440">
        <v>0</v>
      </c>
      <c r="O70" s="440">
        <v>1</v>
      </c>
      <c r="P70" s="440">
        <v>3</v>
      </c>
      <c r="Q70" s="440">
        <v>0</v>
      </c>
      <c r="R70" s="499">
        <v>13</v>
      </c>
      <c r="S70" s="468">
        <f t="shared" si="2"/>
        <v>39</v>
      </c>
      <c r="T70" s="442" t="s">
        <v>861</v>
      </c>
      <c r="U70" s="500" t="s">
        <v>861</v>
      </c>
    </row>
    <row r="71" spans="1:21" ht="15" customHeight="1">
      <c r="A71" s="370">
        <v>4</v>
      </c>
      <c r="B71" s="445">
        <v>912</v>
      </c>
      <c r="C71" s="341" t="s">
        <v>1973</v>
      </c>
      <c r="D71" s="341" t="s">
        <v>1359</v>
      </c>
      <c r="E71" s="341" t="s">
        <v>957</v>
      </c>
      <c r="F71" s="341" t="s">
        <v>1855</v>
      </c>
      <c r="G71" s="446">
        <v>3</v>
      </c>
      <c r="H71" s="446">
        <v>6</v>
      </c>
      <c r="I71" s="446">
        <v>0</v>
      </c>
      <c r="J71" s="446">
        <v>4</v>
      </c>
      <c r="K71" s="446">
        <v>0</v>
      </c>
      <c r="L71" s="446">
        <v>2</v>
      </c>
      <c r="M71" s="446">
        <v>5</v>
      </c>
      <c r="N71" s="446">
        <v>1</v>
      </c>
      <c r="O71" s="446">
        <v>0</v>
      </c>
      <c r="P71" s="446">
        <v>4</v>
      </c>
      <c r="Q71" s="446">
        <v>2</v>
      </c>
      <c r="R71" s="501">
        <v>2</v>
      </c>
      <c r="S71" s="344">
        <f t="shared" si="2"/>
        <v>29</v>
      </c>
      <c r="T71" s="345"/>
      <c r="U71" s="474"/>
    </row>
    <row r="72" spans="1:21" ht="15" customHeight="1">
      <c r="A72" s="370">
        <v>5</v>
      </c>
      <c r="B72" s="445">
        <v>904</v>
      </c>
      <c r="C72" s="341" t="s">
        <v>1974</v>
      </c>
      <c r="D72" s="341" t="s">
        <v>1562</v>
      </c>
      <c r="E72" s="341" t="s">
        <v>969</v>
      </c>
      <c r="F72" s="341" t="s">
        <v>1806</v>
      </c>
      <c r="G72" s="447">
        <v>2</v>
      </c>
      <c r="H72" s="447">
        <v>4</v>
      </c>
      <c r="I72" s="447">
        <v>1</v>
      </c>
      <c r="J72" s="447">
        <v>4</v>
      </c>
      <c r="K72" s="447">
        <v>0</v>
      </c>
      <c r="L72" s="447">
        <v>1</v>
      </c>
      <c r="M72" s="447">
        <v>2</v>
      </c>
      <c r="N72" s="447">
        <v>0</v>
      </c>
      <c r="O72" s="447">
        <v>1</v>
      </c>
      <c r="P72" s="447">
        <v>2</v>
      </c>
      <c r="Q72" s="447">
        <v>2</v>
      </c>
      <c r="R72" s="502">
        <v>4</v>
      </c>
      <c r="S72" s="388">
        <f t="shared" si="2"/>
        <v>23</v>
      </c>
      <c r="T72" s="349"/>
      <c r="U72" s="350"/>
    </row>
    <row r="73" spans="1:21" ht="15" customHeight="1">
      <c r="A73" s="370">
        <v>5</v>
      </c>
      <c r="B73" s="445">
        <v>907</v>
      </c>
      <c r="C73" s="341" t="s">
        <v>980</v>
      </c>
      <c r="D73" s="341" t="s">
        <v>1975</v>
      </c>
      <c r="E73" s="341" t="s">
        <v>732</v>
      </c>
      <c r="F73" s="341" t="s">
        <v>1976</v>
      </c>
      <c r="G73" s="446">
        <v>3</v>
      </c>
      <c r="H73" s="446">
        <v>1</v>
      </c>
      <c r="I73" s="446">
        <v>1</v>
      </c>
      <c r="J73" s="446">
        <v>4</v>
      </c>
      <c r="K73" s="446">
        <v>1</v>
      </c>
      <c r="L73" s="446">
        <v>1</v>
      </c>
      <c r="M73" s="446">
        <v>3</v>
      </c>
      <c r="N73" s="446">
        <v>0</v>
      </c>
      <c r="O73" s="446">
        <v>0</v>
      </c>
      <c r="P73" s="446">
        <v>7</v>
      </c>
      <c r="Q73" s="446">
        <v>2</v>
      </c>
      <c r="R73" s="501">
        <v>0</v>
      </c>
      <c r="S73" s="344">
        <f t="shared" si="2"/>
        <v>23</v>
      </c>
      <c r="T73" s="345"/>
      <c r="U73" s="503"/>
    </row>
    <row r="74" spans="1:21" ht="15" customHeight="1">
      <c r="A74" s="370">
        <v>7</v>
      </c>
      <c r="B74" s="445">
        <v>911</v>
      </c>
      <c r="C74" s="341" t="s">
        <v>1852</v>
      </c>
      <c r="D74" s="341" t="s">
        <v>763</v>
      </c>
      <c r="E74" s="341" t="s">
        <v>725</v>
      </c>
      <c r="F74" s="341" t="s">
        <v>1809</v>
      </c>
      <c r="G74" s="446">
        <v>2</v>
      </c>
      <c r="H74" s="446">
        <v>1</v>
      </c>
      <c r="I74" s="446">
        <v>0</v>
      </c>
      <c r="J74" s="446">
        <v>1</v>
      </c>
      <c r="K74" s="446">
        <v>0</v>
      </c>
      <c r="L74" s="446">
        <v>0</v>
      </c>
      <c r="M74" s="446">
        <v>4</v>
      </c>
      <c r="N74" s="446">
        <v>0</v>
      </c>
      <c r="O74" s="446">
        <v>0</v>
      </c>
      <c r="P74" s="446">
        <v>2</v>
      </c>
      <c r="Q74" s="446">
        <v>3</v>
      </c>
      <c r="R74" s="501">
        <v>9</v>
      </c>
      <c r="S74" s="344">
        <f t="shared" si="2"/>
        <v>22</v>
      </c>
      <c r="T74" s="345"/>
      <c r="U74" s="474"/>
    </row>
    <row r="75" spans="1:21" ht="15" customHeight="1">
      <c r="A75" s="370">
        <v>8</v>
      </c>
      <c r="B75" s="445">
        <v>908</v>
      </c>
      <c r="C75" s="341" t="s">
        <v>1977</v>
      </c>
      <c r="D75" s="341" t="s">
        <v>738</v>
      </c>
      <c r="E75" s="341" t="s">
        <v>807</v>
      </c>
      <c r="F75" s="341" t="s">
        <v>1959</v>
      </c>
      <c r="G75" s="446">
        <v>2</v>
      </c>
      <c r="H75" s="446">
        <v>1</v>
      </c>
      <c r="I75" s="446">
        <v>2</v>
      </c>
      <c r="J75" s="446">
        <v>3</v>
      </c>
      <c r="K75" s="446">
        <v>0</v>
      </c>
      <c r="L75" s="446">
        <v>2</v>
      </c>
      <c r="M75" s="446">
        <v>2</v>
      </c>
      <c r="N75" s="446">
        <v>0</v>
      </c>
      <c r="O75" s="446">
        <v>0</v>
      </c>
      <c r="P75" s="446">
        <v>5</v>
      </c>
      <c r="Q75" s="446">
        <v>1</v>
      </c>
      <c r="R75" s="501">
        <v>2</v>
      </c>
      <c r="S75" s="344">
        <f t="shared" si="2"/>
        <v>20</v>
      </c>
      <c r="T75" s="345"/>
      <c r="U75" s="489"/>
    </row>
    <row r="76" spans="1:21" ht="15" customHeight="1">
      <c r="A76" s="370">
        <v>8</v>
      </c>
      <c r="B76" s="445">
        <v>920</v>
      </c>
      <c r="C76" s="341" t="s">
        <v>1978</v>
      </c>
      <c r="D76" s="341" t="s">
        <v>1562</v>
      </c>
      <c r="E76" s="341" t="s">
        <v>1578</v>
      </c>
      <c r="F76" s="341" t="s">
        <v>1979</v>
      </c>
      <c r="G76" s="446">
        <v>4</v>
      </c>
      <c r="H76" s="446">
        <v>4</v>
      </c>
      <c r="I76" s="446">
        <v>3</v>
      </c>
      <c r="J76" s="446">
        <v>1</v>
      </c>
      <c r="K76" s="446">
        <v>0</v>
      </c>
      <c r="L76" s="446">
        <v>0</v>
      </c>
      <c r="M76" s="446">
        <v>3</v>
      </c>
      <c r="N76" s="446">
        <v>0</v>
      </c>
      <c r="O76" s="446">
        <v>0</v>
      </c>
      <c r="P76" s="446">
        <v>5</v>
      </c>
      <c r="Q76" s="446">
        <v>0</v>
      </c>
      <c r="R76" s="501">
        <v>0</v>
      </c>
      <c r="S76" s="344">
        <f t="shared" si="2"/>
        <v>20</v>
      </c>
      <c r="T76" s="504"/>
      <c r="U76" s="346"/>
    </row>
    <row r="77" spans="1:21" ht="15" customHeight="1">
      <c r="A77" s="370">
        <v>10</v>
      </c>
      <c r="B77" s="445">
        <v>910</v>
      </c>
      <c r="C77" s="341" t="s">
        <v>1980</v>
      </c>
      <c r="D77" s="341" t="s">
        <v>738</v>
      </c>
      <c r="E77" s="341" t="s">
        <v>801</v>
      </c>
      <c r="F77" s="341" t="s">
        <v>1801</v>
      </c>
      <c r="G77" s="446">
        <v>1</v>
      </c>
      <c r="H77" s="446">
        <v>2</v>
      </c>
      <c r="I77" s="446">
        <v>1</v>
      </c>
      <c r="J77" s="446">
        <v>1</v>
      </c>
      <c r="K77" s="446">
        <v>0</v>
      </c>
      <c r="L77" s="446">
        <v>0</v>
      </c>
      <c r="M77" s="446">
        <v>1</v>
      </c>
      <c r="N77" s="446">
        <v>2</v>
      </c>
      <c r="O77" s="446">
        <v>0</v>
      </c>
      <c r="P77" s="446">
        <v>5</v>
      </c>
      <c r="Q77" s="446">
        <v>0</v>
      </c>
      <c r="R77" s="501">
        <v>4</v>
      </c>
      <c r="S77" s="344">
        <f t="shared" si="2"/>
        <v>17</v>
      </c>
      <c r="T77" s="345"/>
      <c r="U77" s="474"/>
    </row>
    <row r="78" spans="1:21" ht="15" customHeight="1">
      <c r="A78" s="370">
        <v>11</v>
      </c>
      <c r="B78" s="445">
        <v>916</v>
      </c>
      <c r="C78" s="341" t="s">
        <v>1567</v>
      </c>
      <c r="D78" s="341" t="s">
        <v>769</v>
      </c>
      <c r="E78" s="341" t="s">
        <v>953</v>
      </c>
      <c r="F78" s="341" t="s">
        <v>1909</v>
      </c>
      <c r="G78" s="446">
        <v>0</v>
      </c>
      <c r="H78" s="446">
        <v>4</v>
      </c>
      <c r="I78" s="446">
        <v>0</v>
      </c>
      <c r="J78" s="446">
        <v>4</v>
      </c>
      <c r="K78" s="446">
        <v>0</v>
      </c>
      <c r="L78" s="446">
        <v>1</v>
      </c>
      <c r="M78" s="446">
        <v>2</v>
      </c>
      <c r="N78" s="446">
        <v>0</v>
      </c>
      <c r="O78" s="446">
        <v>2</v>
      </c>
      <c r="P78" s="446">
        <v>2</v>
      </c>
      <c r="Q78" s="446">
        <v>0</v>
      </c>
      <c r="R78" s="501">
        <v>1</v>
      </c>
      <c r="S78" s="344">
        <f t="shared" si="2"/>
        <v>16</v>
      </c>
      <c r="T78" s="345"/>
      <c r="U78" s="503"/>
    </row>
    <row r="79" spans="1:21" ht="15" customHeight="1">
      <c r="A79" s="370">
        <v>12</v>
      </c>
      <c r="B79" s="445">
        <v>914</v>
      </c>
      <c r="C79" s="341" t="s">
        <v>1046</v>
      </c>
      <c r="D79" s="341" t="s">
        <v>1981</v>
      </c>
      <c r="E79" s="341" t="s">
        <v>1076</v>
      </c>
      <c r="F79" s="341" t="s">
        <v>1982</v>
      </c>
      <c r="G79" s="446">
        <v>2</v>
      </c>
      <c r="H79" s="446">
        <v>2</v>
      </c>
      <c r="I79" s="446">
        <v>0</v>
      </c>
      <c r="J79" s="446">
        <v>0</v>
      </c>
      <c r="K79" s="446">
        <v>0</v>
      </c>
      <c r="L79" s="446">
        <v>0</v>
      </c>
      <c r="M79" s="446">
        <v>1</v>
      </c>
      <c r="N79" s="446">
        <v>0</v>
      </c>
      <c r="O79" s="446">
        <v>3</v>
      </c>
      <c r="P79" s="446">
        <v>6</v>
      </c>
      <c r="Q79" s="446">
        <v>0</v>
      </c>
      <c r="R79" s="501">
        <v>1</v>
      </c>
      <c r="S79" s="344">
        <f t="shared" si="2"/>
        <v>15</v>
      </c>
      <c r="T79" s="345"/>
      <c r="U79" s="474"/>
    </row>
    <row r="80" spans="1:21" ht="15" customHeight="1">
      <c r="A80" s="370">
        <v>13</v>
      </c>
      <c r="B80" s="445">
        <v>919</v>
      </c>
      <c r="C80" s="341" t="s">
        <v>1983</v>
      </c>
      <c r="D80" s="341" t="s">
        <v>1067</v>
      </c>
      <c r="E80" s="341" t="s">
        <v>761</v>
      </c>
      <c r="F80" s="341" t="s">
        <v>1942</v>
      </c>
      <c r="G80" s="447">
        <v>2</v>
      </c>
      <c r="H80" s="447">
        <v>1</v>
      </c>
      <c r="I80" s="447">
        <v>3</v>
      </c>
      <c r="J80" s="447">
        <v>1</v>
      </c>
      <c r="K80" s="447">
        <v>0</v>
      </c>
      <c r="L80" s="447">
        <v>0</v>
      </c>
      <c r="M80" s="447">
        <v>1</v>
      </c>
      <c r="N80" s="447">
        <v>0</v>
      </c>
      <c r="O80" s="447">
        <v>0</v>
      </c>
      <c r="P80" s="447">
        <v>5</v>
      </c>
      <c r="Q80" s="447">
        <v>0</v>
      </c>
      <c r="R80" s="502">
        <v>0</v>
      </c>
      <c r="S80" s="344">
        <f t="shared" si="2"/>
        <v>13</v>
      </c>
      <c r="T80" s="504"/>
      <c r="U80" s="346"/>
    </row>
    <row r="81" spans="1:21" ht="15" customHeight="1">
      <c r="A81" s="370">
        <v>14</v>
      </c>
      <c r="B81" s="445">
        <v>909</v>
      </c>
      <c r="C81" s="341" t="s">
        <v>1984</v>
      </c>
      <c r="D81" s="341" t="s">
        <v>745</v>
      </c>
      <c r="E81" s="341" t="s">
        <v>965</v>
      </c>
      <c r="F81" s="341" t="s">
        <v>1960</v>
      </c>
      <c r="G81" s="446">
        <v>0</v>
      </c>
      <c r="H81" s="446">
        <v>1</v>
      </c>
      <c r="I81" s="446">
        <v>0</v>
      </c>
      <c r="J81" s="446">
        <v>1</v>
      </c>
      <c r="K81" s="446">
        <v>0</v>
      </c>
      <c r="L81" s="446">
        <v>0</v>
      </c>
      <c r="M81" s="446">
        <v>1</v>
      </c>
      <c r="N81" s="446">
        <v>0</v>
      </c>
      <c r="O81" s="446">
        <v>1</v>
      </c>
      <c r="P81" s="446">
        <v>6</v>
      </c>
      <c r="Q81" s="446">
        <v>2</v>
      </c>
      <c r="R81" s="501">
        <v>0</v>
      </c>
      <c r="S81" s="344">
        <f t="shared" si="2"/>
        <v>12</v>
      </c>
      <c r="T81" s="345"/>
      <c r="U81" s="474"/>
    </row>
    <row r="82" spans="1:21" ht="15" customHeight="1" thickBot="1">
      <c r="A82" s="505">
        <v>15</v>
      </c>
      <c r="B82" s="451">
        <v>918</v>
      </c>
      <c r="C82" s="452" t="s">
        <v>1037</v>
      </c>
      <c r="D82" s="452" t="s">
        <v>1038</v>
      </c>
      <c r="E82" s="452" t="s">
        <v>1039</v>
      </c>
      <c r="F82" s="452" t="s">
        <v>1985</v>
      </c>
      <c r="G82" s="453">
        <v>0</v>
      </c>
      <c r="H82" s="453">
        <v>3</v>
      </c>
      <c r="I82" s="453">
        <v>0</v>
      </c>
      <c r="J82" s="453">
        <v>2</v>
      </c>
      <c r="K82" s="453">
        <v>1</v>
      </c>
      <c r="L82" s="453">
        <v>0</v>
      </c>
      <c r="M82" s="453">
        <v>1</v>
      </c>
      <c r="N82" s="453">
        <v>0</v>
      </c>
      <c r="O82" s="453">
        <v>0</v>
      </c>
      <c r="P82" s="453">
        <v>5</v>
      </c>
      <c r="Q82" s="453">
        <v>0</v>
      </c>
      <c r="R82" s="506">
        <v>0</v>
      </c>
      <c r="S82" s="454">
        <f t="shared" si="2"/>
        <v>12</v>
      </c>
      <c r="T82" s="507"/>
      <c r="U82" s="456"/>
    </row>
    <row r="83" spans="1:21" ht="15" customHeight="1">
      <c r="A83" s="482"/>
      <c r="B83" s="508">
        <v>905</v>
      </c>
      <c r="C83" s="484" t="s">
        <v>1220</v>
      </c>
      <c r="D83" s="484" t="s">
        <v>776</v>
      </c>
      <c r="E83" s="484" t="s">
        <v>1986</v>
      </c>
      <c r="F83" s="485" t="s">
        <v>1799</v>
      </c>
      <c r="G83" s="1087" t="s">
        <v>879</v>
      </c>
      <c r="H83" s="1088"/>
      <c r="I83" s="1088"/>
      <c r="J83" s="1088"/>
      <c r="K83" s="1088"/>
      <c r="L83" s="1088"/>
      <c r="M83" s="1088"/>
      <c r="N83" s="1088"/>
      <c r="O83" s="1088"/>
      <c r="P83" s="1088"/>
      <c r="Q83" s="1088"/>
      <c r="R83" s="1089"/>
      <c r="S83" s="509">
        <f t="shared" si="2"/>
        <v>0</v>
      </c>
      <c r="T83" s="510"/>
      <c r="U83" s="511"/>
    </row>
    <row r="84" spans="1:21" ht="15" customHeight="1">
      <c r="A84" s="370"/>
      <c r="B84" s="445">
        <v>906</v>
      </c>
      <c r="C84" s="341" t="s">
        <v>1557</v>
      </c>
      <c r="D84" s="341" t="s">
        <v>941</v>
      </c>
      <c r="E84" s="341" t="s">
        <v>833</v>
      </c>
      <c r="F84" s="374" t="s">
        <v>1972</v>
      </c>
      <c r="G84" s="1090" t="s">
        <v>879</v>
      </c>
      <c r="H84" s="1091"/>
      <c r="I84" s="1091"/>
      <c r="J84" s="1091"/>
      <c r="K84" s="1091"/>
      <c r="L84" s="1091"/>
      <c r="M84" s="1091"/>
      <c r="N84" s="1091"/>
      <c r="O84" s="1091"/>
      <c r="P84" s="1091"/>
      <c r="Q84" s="1091"/>
      <c r="R84" s="1092"/>
      <c r="S84" s="344">
        <f t="shared" si="2"/>
        <v>0</v>
      </c>
      <c r="T84" s="504"/>
      <c r="U84" s="346"/>
    </row>
    <row r="85" spans="1:21" ht="15" customHeight="1">
      <c r="A85" s="370"/>
      <c r="B85" s="445">
        <v>913</v>
      </c>
      <c r="C85" s="341" t="s">
        <v>1987</v>
      </c>
      <c r="D85" s="341" t="s">
        <v>948</v>
      </c>
      <c r="E85" s="341" t="s">
        <v>743</v>
      </c>
      <c r="F85" s="374" t="s">
        <v>1895</v>
      </c>
      <c r="G85" s="1090" t="s">
        <v>879</v>
      </c>
      <c r="H85" s="1091"/>
      <c r="I85" s="1091"/>
      <c r="J85" s="1091"/>
      <c r="K85" s="1091"/>
      <c r="L85" s="1091"/>
      <c r="M85" s="1091"/>
      <c r="N85" s="1091"/>
      <c r="O85" s="1091"/>
      <c r="P85" s="1091"/>
      <c r="Q85" s="1091"/>
      <c r="R85" s="1092"/>
      <c r="S85" s="344">
        <f t="shared" si="2"/>
        <v>0</v>
      </c>
      <c r="T85" s="504"/>
      <c r="U85" s="346"/>
    </row>
    <row r="86" spans="1:21" ht="15" customHeight="1">
      <c r="A86" s="370"/>
      <c r="B86" s="445">
        <v>914</v>
      </c>
      <c r="C86" s="341" t="s">
        <v>1064</v>
      </c>
      <c r="D86" s="341" t="s">
        <v>1988</v>
      </c>
      <c r="E86" s="341" t="s">
        <v>1989</v>
      </c>
      <c r="F86" s="374" t="s">
        <v>1782</v>
      </c>
      <c r="G86" s="1090" t="s">
        <v>879</v>
      </c>
      <c r="H86" s="1091"/>
      <c r="I86" s="1091"/>
      <c r="J86" s="1091"/>
      <c r="K86" s="1091"/>
      <c r="L86" s="1091"/>
      <c r="M86" s="1091"/>
      <c r="N86" s="1091"/>
      <c r="O86" s="1091"/>
      <c r="P86" s="1091"/>
      <c r="Q86" s="1091"/>
      <c r="R86" s="1092"/>
      <c r="S86" s="344">
        <f t="shared" si="2"/>
        <v>0</v>
      </c>
      <c r="T86" s="504"/>
      <c r="U86" s="346"/>
    </row>
    <row r="87" spans="1:21" ht="15" customHeight="1" thickBot="1">
      <c r="A87" s="490"/>
      <c r="B87" s="451">
        <v>917</v>
      </c>
      <c r="C87" s="452" t="s">
        <v>1990</v>
      </c>
      <c r="D87" s="452" t="s">
        <v>933</v>
      </c>
      <c r="E87" s="452" t="s">
        <v>1991</v>
      </c>
      <c r="F87" s="512" t="s">
        <v>1992</v>
      </c>
      <c r="G87" s="1084" t="s">
        <v>879</v>
      </c>
      <c r="H87" s="1085"/>
      <c r="I87" s="1085"/>
      <c r="J87" s="1085"/>
      <c r="K87" s="1085"/>
      <c r="L87" s="1085"/>
      <c r="M87" s="1085"/>
      <c r="N87" s="1085"/>
      <c r="O87" s="1085"/>
      <c r="P87" s="1085"/>
      <c r="Q87" s="1085"/>
      <c r="R87" s="1086"/>
      <c r="S87" s="454">
        <f t="shared" si="2"/>
        <v>0</v>
      </c>
      <c r="T87" s="507"/>
      <c r="U87" s="456"/>
    </row>
    <row r="89" spans="1:2" ht="15">
      <c r="A89" s="513"/>
      <c r="B89" s="513" t="s">
        <v>1993</v>
      </c>
    </row>
    <row r="90" ht="15.75" thickBot="1"/>
    <row r="91" spans="1:19" ht="17.25" thickBot="1">
      <c r="A91" s="361" t="s">
        <v>1776</v>
      </c>
      <c r="B91" s="400" t="s">
        <v>719</v>
      </c>
      <c r="C91" s="363" t="s">
        <v>721</v>
      </c>
      <c r="D91" s="363" t="s">
        <v>722</v>
      </c>
      <c r="E91" s="363" t="s">
        <v>1303</v>
      </c>
      <c r="F91" s="363" t="s">
        <v>1499</v>
      </c>
      <c r="G91" s="364">
        <v>1</v>
      </c>
      <c r="H91" s="364">
        <v>2</v>
      </c>
      <c r="I91" s="364">
        <v>3</v>
      </c>
      <c r="J91" s="364">
        <v>4</v>
      </c>
      <c r="K91" s="364">
        <v>5</v>
      </c>
      <c r="L91" s="364">
        <v>6</v>
      </c>
      <c r="M91" s="364">
        <v>7</v>
      </c>
      <c r="N91" s="364">
        <v>8</v>
      </c>
      <c r="O91" s="364">
        <v>9</v>
      </c>
      <c r="P91" s="364" t="s">
        <v>1850</v>
      </c>
      <c r="Q91" s="400" t="s">
        <v>788</v>
      </c>
      <c r="R91" s="362" t="s">
        <v>1777</v>
      </c>
      <c r="S91" s="429" t="s">
        <v>1931</v>
      </c>
    </row>
    <row r="92" spans="1:19" ht="17.25" thickBot="1">
      <c r="A92" s="361"/>
      <c r="B92" s="363"/>
      <c r="C92" s="363"/>
      <c r="D92" s="363"/>
      <c r="E92" s="363"/>
      <c r="F92" s="363"/>
      <c r="G92" s="364">
        <v>9</v>
      </c>
      <c r="H92" s="364">
        <v>6</v>
      </c>
      <c r="I92" s="364">
        <v>8</v>
      </c>
      <c r="J92" s="364">
        <v>15</v>
      </c>
      <c r="K92" s="364">
        <v>12</v>
      </c>
      <c r="L92" s="364">
        <v>8</v>
      </c>
      <c r="M92" s="364">
        <v>12</v>
      </c>
      <c r="N92" s="364">
        <v>8</v>
      </c>
      <c r="O92" s="364">
        <v>8</v>
      </c>
      <c r="P92" s="364">
        <v>25</v>
      </c>
      <c r="Q92" s="364">
        <f aca="true" t="shared" si="3" ref="Q92:Q109">SUM(G92:P92)</f>
        <v>111</v>
      </c>
      <c r="R92" s="364"/>
      <c r="S92" s="365"/>
    </row>
    <row r="93" spans="1:19" ht="15" customHeight="1">
      <c r="A93" s="430">
        <v>1</v>
      </c>
      <c r="B93" s="514">
        <v>1002</v>
      </c>
      <c r="C93" s="515" t="s">
        <v>1994</v>
      </c>
      <c r="D93" s="515" t="s">
        <v>1995</v>
      </c>
      <c r="E93" s="432" t="s">
        <v>725</v>
      </c>
      <c r="F93" s="516" t="s">
        <v>1809</v>
      </c>
      <c r="G93" s="497">
        <v>7</v>
      </c>
      <c r="H93" s="497">
        <v>6</v>
      </c>
      <c r="I93" s="497">
        <v>6</v>
      </c>
      <c r="J93" s="497">
        <v>13</v>
      </c>
      <c r="K93" s="497">
        <v>10</v>
      </c>
      <c r="L93" s="497">
        <v>8</v>
      </c>
      <c r="M93" s="497">
        <v>11</v>
      </c>
      <c r="N93" s="497">
        <v>2</v>
      </c>
      <c r="O93" s="497">
        <v>6</v>
      </c>
      <c r="P93" s="498">
        <v>20</v>
      </c>
      <c r="Q93" s="464">
        <f t="shared" si="3"/>
        <v>89</v>
      </c>
      <c r="R93" s="435" t="s">
        <v>1933</v>
      </c>
      <c r="S93" s="465" t="s">
        <v>1933</v>
      </c>
    </row>
    <row r="94" spans="1:19" ht="15" customHeight="1">
      <c r="A94" s="437">
        <v>2</v>
      </c>
      <c r="B94" s="517">
        <v>1007</v>
      </c>
      <c r="C94" s="518" t="s">
        <v>1996</v>
      </c>
      <c r="D94" s="518" t="s">
        <v>1067</v>
      </c>
      <c r="E94" s="439" t="s">
        <v>1409</v>
      </c>
      <c r="F94" s="519" t="s">
        <v>1883</v>
      </c>
      <c r="G94" s="440">
        <v>3</v>
      </c>
      <c r="H94" s="440">
        <v>3</v>
      </c>
      <c r="I94" s="440">
        <v>3</v>
      </c>
      <c r="J94" s="440">
        <v>12</v>
      </c>
      <c r="K94" s="440">
        <v>7</v>
      </c>
      <c r="L94" s="440">
        <v>7</v>
      </c>
      <c r="M94" s="440">
        <v>4</v>
      </c>
      <c r="N94" s="440">
        <v>2</v>
      </c>
      <c r="O94" s="440">
        <v>5</v>
      </c>
      <c r="P94" s="499">
        <v>17</v>
      </c>
      <c r="Q94" s="468">
        <f t="shared" si="3"/>
        <v>63</v>
      </c>
      <c r="R94" s="442" t="s">
        <v>861</v>
      </c>
      <c r="S94" s="520"/>
    </row>
    <row r="95" spans="1:19" ht="15" customHeight="1">
      <c r="A95" s="437">
        <v>2</v>
      </c>
      <c r="B95" s="517">
        <v>1020</v>
      </c>
      <c r="C95" s="518" t="s">
        <v>1060</v>
      </c>
      <c r="D95" s="518" t="s">
        <v>748</v>
      </c>
      <c r="E95" s="439" t="s">
        <v>725</v>
      </c>
      <c r="F95" s="439" t="s">
        <v>1809</v>
      </c>
      <c r="G95" s="440">
        <v>5</v>
      </c>
      <c r="H95" s="440">
        <v>1</v>
      </c>
      <c r="I95" s="440">
        <v>2</v>
      </c>
      <c r="J95" s="440">
        <v>13</v>
      </c>
      <c r="K95" s="440">
        <v>4</v>
      </c>
      <c r="L95" s="440">
        <v>7</v>
      </c>
      <c r="M95" s="440">
        <v>5</v>
      </c>
      <c r="N95" s="440">
        <v>1</v>
      </c>
      <c r="O95" s="440">
        <v>5</v>
      </c>
      <c r="P95" s="440">
        <v>20</v>
      </c>
      <c r="Q95" s="468">
        <f t="shared" si="3"/>
        <v>63</v>
      </c>
      <c r="R95" s="442" t="s">
        <v>861</v>
      </c>
      <c r="S95" s="520"/>
    </row>
    <row r="96" spans="1:19" ht="15" customHeight="1">
      <c r="A96" s="437">
        <v>4</v>
      </c>
      <c r="B96" s="517">
        <v>1010</v>
      </c>
      <c r="C96" s="518" t="s">
        <v>1874</v>
      </c>
      <c r="D96" s="518" t="s">
        <v>1121</v>
      </c>
      <c r="E96" s="439" t="s">
        <v>753</v>
      </c>
      <c r="F96" s="519" t="s">
        <v>1997</v>
      </c>
      <c r="G96" s="440">
        <v>4</v>
      </c>
      <c r="H96" s="440">
        <v>2</v>
      </c>
      <c r="I96" s="440">
        <v>5</v>
      </c>
      <c r="J96" s="440">
        <v>10</v>
      </c>
      <c r="K96" s="440">
        <v>6</v>
      </c>
      <c r="L96" s="440">
        <v>2</v>
      </c>
      <c r="M96" s="440">
        <v>3</v>
      </c>
      <c r="N96" s="440">
        <v>3</v>
      </c>
      <c r="O96" s="440">
        <v>6</v>
      </c>
      <c r="P96" s="499">
        <v>15</v>
      </c>
      <c r="Q96" s="468">
        <f t="shared" si="3"/>
        <v>56</v>
      </c>
      <c r="R96" s="442" t="s">
        <v>861</v>
      </c>
      <c r="S96" s="520"/>
    </row>
    <row r="97" spans="1:19" ht="15" customHeight="1">
      <c r="A97" s="370">
        <v>5</v>
      </c>
      <c r="B97" s="339">
        <v>1008</v>
      </c>
      <c r="C97" s="521" t="s">
        <v>810</v>
      </c>
      <c r="D97" s="521" t="s">
        <v>811</v>
      </c>
      <c r="E97" s="341" t="s">
        <v>807</v>
      </c>
      <c r="F97" s="522" t="s">
        <v>1959</v>
      </c>
      <c r="G97" s="446">
        <v>6</v>
      </c>
      <c r="H97" s="446">
        <v>1</v>
      </c>
      <c r="I97" s="446">
        <v>1</v>
      </c>
      <c r="J97" s="446">
        <v>7</v>
      </c>
      <c r="K97" s="446">
        <v>3</v>
      </c>
      <c r="L97" s="446">
        <v>6</v>
      </c>
      <c r="M97" s="446">
        <v>3</v>
      </c>
      <c r="N97" s="446">
        <v>3</v>
      </c>
      <c r="O97" s="446">
        <v>6</v>
      </c>
      <c r="P97" s="501">
        <v>11</v>
      </c>
      <c r="Q97" s="344">
        <f t="shared" si="3"/>
        <v>47</v>
      </c>
      <c r="R97" s="345"/>
      <c r="S97" s="503"/>
    </row>
    <row r="98" spans="1:19" ht="15" customHeight="1">
      <c r="A98" s="370">
        <v>6</v>
      </c>
      <c r="B98" s="339">
        <v>1003</v>
      </c>
      <c r="C98" s="521" t="s">
        <v>1888</v>
      </c>
      <c r="D98" s="521" t="s">
        <v>1889</v>
      </c>
      <c r="E98" s="341" t="s">
        <v>750</v>
      </c>
      <c r="F98" s="522" t="s">
        <v>1866</v>
      </c>
      <c r="G98" s="447">
        <v>6</v>
      </c>
      <c r="H98" s="447">
        <v>0</v>
      </c>
      <c r="I98" s="447">
        <v>1</v>
      </c>
      <c r="J98" s="447">
        <v>5</v>
      </c>
      <c r="K98" s="447">
        <v>9</v>
      </c>
      <c r="L98" s="447">
        <v>6</v>
      </c>
      <c r="M98" s="447">
        <v>5</v>
      </c>
      <c r="N98" s="447">
        <v>2</v>
      </c>
      <c r="O98" s="447">
        <v>3</v>
      </c>
      <c r="P98" s="502">
        <v>1</v>
      </c>
      <c r="Q98" s="388">
        <f t="shared" si="3"/>
        <v>38</v>
      </c>
      <c r="R98" s="349"/>
      <c r="S98" s="389" t="s">
        <v>861</v>
      </c>
    </row>
    <row r="99" spans="1:19" ht="15" customHeight="1">
      <c r="A99" s="370">
        <v>7</v>
      </c>
      <c r="B99" s="339">
        <v>1018</v>
      </c>
      <c r="C99" s="521" t="s">
        <v>790</v>
      </c>
      <c r="D99" s="521" t="s">
        <v>791</v>
      </c>
      <c r="E99" s="341" t="s">
        <v>1628</v>
      </c>
      <c r="F99" s="522" t="s">
        <v>1998</v>
      </c>
      <c r="G99" s="446">
        <v>3</v>
      </c>
      <c r="H99" s="446">
        <v>1</v>
      </c>
      <c r="I99" s="446">
        <v>1</v>
      </c>
      <c r="J99" s="446">
        <v>4</v>
      </c>
      <c r="K99" s="446">
        <v>3</v>
      </c>
      <c r="L99" s="446">
        <v>5</v>
      </c>
      <c r="M99" s="446">
        <v>3</v>
      </c>
      <c r="N99" s="446">
        <v>2</v>
      </c>
      <c r="O99" s="446">
        <v>3</v>
      </c>
      <c r="P99" s="501">
        <v>11</v>
      </c>
      <c r="Q99" s="344">
        <f t="shared" si="3"/>
        <v>36</v>
      </c>
      <c r="R99" s="345"/>
      <c r="S99" s="523"/>
    </row>
    <row r="100" spans="1:19" ht="15" customHeight="1">
      <c r="A100" s="370">
        <v>8</v>
      </c>
      <c r="B100" s="339">
        <v>1001</v>
      </c>
      <c r="C100" s="521" t="s">
        <v>1255</v>
      </c>
      <c r="D100" s="521" t="s">
        <v>730</v>
      </c>
      <c r="E100" s="341" t="s">
        <v>757</v>
      </c>
      <c r="F100" s="522" t="s">
        <v>1999</v>
      </c>
      <c r="G100" s="447">
        <v>2</v>
      </c>
      <c r="H100" s="447">
        <v>4</v>
      </c>
      <c r="I100" s="447">
        <v>4</v>
      </c>
      <c r="J100" s="447">
        <v>9</v>
      </c>
      <c r="K100" s="447">
        <v>2</v>
      </c>
      <c r="L100" s="447">
        <v>1</v>
      </c>
      <c r="M100" s="447">
        <v>2</v>
      </c>
      <c r="N100" s="447">
        <v>1</v>
      </c>
      <c r="O100" s="447">
        <v>6</v>
      </c>
      <c r="P100" s="502">
        <v>2</v>
      </c>
      <c r="Q100" s="388">
        <f t="shared" si="3"/>
        <v>33</v>
      </c>
      <c r="R100" s="349"/>
      <c r="S100" s="389" t="s">
        <v>861</v>
      </c>
    </row>
    <row r="101" spans="1:19" ht="15" customHeight="1">
      <c r="A101" s="370">
        <v>8</v>
      </c>
      <c r="B101" s="339">
        <v>1014</v>
      </c>
      <c r="C101" s="521" t="s">
        <v>2000</v>
      </c>
      <c r="D101" s="521" t="s">
        <v>926</v>
      </c>
      <c r="E101" s="341" t="s">
        <v>2001</v>
      </c>
      <c r="F101" s="522" t="s">
        <v>1824</v>
      </c>
      <c r="G101" s="446">
        <v>1</v>
      </c>
      <c r="H101" s="446">
        <v>0</v>
      </c>
      <c r="I101" s="446">
        <v>3</v>
      </c>
      <c r="J101" s="446">
        <v>8</v>
      </c>
      <c r="K101" s="446">
        <v>3</v>
      </c>
      <c r="L101" s="446">
        <v>5</v>
      </c>
      <c r="M101" s="446">
        <v>3</v>
      </c>
      <c r="N101" s="446">
        <v>1</v>
      </c>
      <c r="O101" s="446">
        <v>4</v>
      </c>
      <c r="P101" s="501">
        <v>5</v>
      </c>
      <c r="Q101" s="344">
        <f t="shared" si="3"/>
        <v>33</v>
      </c>
      <c r="R101" s="345"/>
      <c r="S101" s="523"/>
    </row>
    <row r="102" spans="1:19" ht="15" customHeight="1">
      <c r="A102" s="370">
        <v>10</v>
      </c>
      <c r="B102" s="339">
        <v>1016</v>
      </c>
      <c r="C102" s="521" t="s">
        <v>1253</v>
      </c>
      <c r="D102" s="521" t="s">
        <v>1153</v>
      </c>
      <c r="E102" s="341" t="s">
        <v>953</v>
      </c>
      <c r="F102" s="522" t="s">
        <v>1909</v>
      </c>
      <c r="G102" s="446">
        <v>3</v>
      </c>
      <c r="H102" s="446">
        <v>0</v>
      </c>
      <c r="I102" s="446">
        <v>2</v>
      </c>
      <c r="J102" s="446">
        <v>3</v>
      </c>
      <c r="K102" s="446">
        <v>2</v>
      </c>
      <c r="L102" s="446">
        <v>2</v>
      </c>
      <c r="M102" s="446">
        <v>0</v>
      </c>
      <c r="N102" s="446">
        <v>1</v>
      </c>
      <c r="O102" s="446">
        <v>5</v>
      </c>
      <c r="P102" s="501">
        <v>12</v>
      </c>
      <c r="Q102" s="344">
        <f t="shared" si="3"/>
        <v>30</v>
      </c>
      <c r="R102" s="345"/>
      <c r="S102" s="503"/>
    </row>
    <row r="103" spans="1:19" ht="15" customHeight="1">
      <c r="A103" s="370">
        <v>11</v>
      </c>
      <c r="B103" s="339">
        <v>1009</v>
      </c>
      <c r="C103" s="521" t="s">
        <v>1597</v>
      </c>
      <c r="D103" s="521" t="s">
        <v>941</v>
      </c>
      <c r="E103" s="341" t="s">
        <v>732</v>
      </c>
      <c r="F103" s="522" t="s">
        <v>1976</v>
      </c>
      <c r="G103" s="446">
        <v>2</v>
      </c>
      <c r="H103" s="446">
        <v>0</v>
      </c>
      <c r="I103" s="446">
        <v>3</v>
      </c>
      <c r="J103" s="446">
        <v>4</v>
      </c>
      <c r="K103" s="446">
        <v>3</v>
      </c>
      <c r="L103" s="446">
        <v>4</v>
      </c>
      <c r="M103" s="446">
        <v>1</v>
      </c>
      <c r="N103" s="446">
        <v>0</v>
      </c>
      <c r="O103" s="446">
        <v>3</v>
      </c>
      <c r="P103" s="501">
        <v>3</v>
      </c>
      <c r="Q103" s="344">
        <f t="shared" si="3"/>
        <v>23</v>
      </c>
      <c r="R103" s="345"/>
      <c r="S103" s="503"/>
    </row>
    <row r="104" spans="1:19" ht="15" customHeight="1">
      <c r="A104" s="370">
        <v>12</v>
      </c>
      <c r="B104" s="339">
        <v>1017</v>
      </c>
      <c r="C104" s="521" t="s">
        <v>2002</v>
      </c>
      <c r="D104" s="521" t="s">
        <v>828</v>
      </c>
      <c r="E104" s="341" t="s">
        <v>1128</v>
      </c>
      <c r="F104" s="522" t="s">
        <v>1826</v>
      </c>
      <c r="G104" s="446">
        <v>0</v>
      </c>
      <c r="H104" s="446">
        <v>0</v>
      </c>
      <c r="I104" s="446">
        <v>1</v>
      </c>
      <c r="J104" s="446">
        <v>0</v>
      </c>
      <c r="K104" s="446">
        <v>0</v>
      </c>
      <c r="L104" s="446">
        <v>2</v>
      </c>
      <c r="M104" s="446">
        <v>0</v>
      </c>
      <c r="N104" s="446">
        <v>1</v>
      </c>
      <c r="O104" s="446">
        <v>3</v>
      </c>
      <c r="P104" s="501">
        <v>15</v>
      </c>
      <c r="Q104" s="344">
        <f t="shared" si="3"/>
        <v>22</v>
      </c>
      <c r="R104" s="345"/>
      <c r="S104" s="503"/>
    </row>
    <row r="105" spans="1:19" ht="15" customHeight="1">
      <c r="A105" s="370">
        <v>13</v>
      </c>
      <c r="B105" s="339">
        <v>1005</v>
      </c>
      <c r="C105" s="521" t="s">
        <v>2003</v>
      </c>
      <c r="D105" s="521" t="s">
        <v>820</v>
      </c>
      <c r="E105" s="341" t="s">
        <v>1459</v>
      </c>
      <c r="F105" s="522" t="s">
        <v>1802</v>
      </c>
      <c r="G105" s="446">
        <v>3</v>
      </c>
      <c r="H105" s="446">
        <v>3</v>
      </c>
      <c r="I105" s="446">
        <v>2</v>
      </c>
      <c r="J105" s="446">
        <v>2</v>
      </c>
      <c r="K105" s="446">
        <v>2</v>
      </c>
      <c r="L105" s="446">
        <v>4</v>
      </c>
      <c r="M105" s="446">
        <v>0</v>
      </c>
      <c r="N105" s="446">
        <v>0</v>
      </c>
      <c r="O105" s="446">
        <v>5</v>
      </c>
      <c r="P105" s="501">
        <v>0</v>
      </c>
      <c r="Q105" s="344">
        <f t="shared" si="3"/>
        <v>21</v>
      </c>
      <c r="R105" s="345"/>
      <c r="S105" s="503"/>
    </row>
    <row r="106" spans="1:19" ht="15" customHeight="1">
      <c r="A106" s="370">
        <v>13</v>
      </c>
      <c r="B106" s="339">
        <v>1013</v>
      </c>
      <c r="C106" s="521" t="s">
        <v>2004</v>
      </c>
      <c r="D106" s="521" t="s">
        <v>748</v>
      </c>
      <c r="E106" s="341" t="s">
        <v>1076</v>
      </c>
      <c r="F106" s="522" t="s">
        <v>1982</v>
      </c>
      <c r="G106" s="446">
        <v>5</v>
      </c>
      <c r="H106" s="446">
        <v>0</v>
      </c>
      <c r="I106" s="446">
        <v>1</v>
      </c>
      <c r="J106" s="446">
        <v>1</v>
      </c>
      <c r="K106" s="446">
        <v>1</v>
      </c>
      <c r="L106" s="446">
        <v>2</v>
      </c>
      <c r="M106" s="446">
        <v>0</v>
      </c>
      <c r="N106" s="446">
        <v>3</v>
      </c>
      <c r="O106" s="446">
        <v>2</v>
      </c>
      <c r="P106" s="501">
        <v>6</v>
      </c>
      <c r="Q106" s="344">
        <f t="shared" si="3"/>
        <v>21</v>
      </c>
      <c r="R106" s="345"/>
      <c r="S106" s="503"/>
    </row>
    <row r="107" spans="1:19" ht="15" customHeight="1">
      <c r="A107" s="370">
        <v>15</v>
      </c>
      <c r="B107" s="339">
        <v>1011</v>
      </c>
      <c r="C107" s="521" t="s">
        <v>1890</v>
      </c>
      <c r="D107" s="521" t="s">
        <v>820</v>
      </c>
      <c r="E107" s="341" t="s">
        <v>801</v>
      </c>
      <c r="F107" s="522" t="s">
        <v>1801</v>
      </c>
      <c r="G107" s="447">
        <v>0</v>
      </c>
      <c r="H107" s="447">
        <v>0</v>
      </c>
      <c r="I107" s="447">
        <v>1</v>
      </c>
      <c r="J107" s="447">
        <v>6</v>
      </c>
      <c r="K107" s="447">
        <v>3</v>
      </c>
      <c r="L107" s="447">
        <v>3</v>
      </c>
      <c r="M107" s="447">
        <v>0</v>
      </c>
      <c r="N107" s="447">
        <v>1</v>
      </c>
      <c r="O107" s="447">
        <v>3</v>
      </c>
      <c r="P107" s="502">
        <v>2</v>
      </c>
      <c r="Q107" s="344">
        <f t="shared" si="3"/>
        <v>19</v>
      </c>
      <c r="R107" s="349"/>
      <c r="S107" s="503"/>
    </row>
    <row r="108" spans="1:19" ht="15" customHeight="1">
      <c r="A108" s="370">
        <v>16</v>
      </c>
      <c r="B108" s="339">
        <v>1006</v>
      </c>
      <c r="C108" s="521" t="s">
        <v>2005</v>
      </c>
      <c r="D108" s="521" t="s">
        <v>2006</v>
      </c>
      <c r="E108" s="341" t="s">
        <v>1911</v>
      </c>
      <c r="F108" s="522" t="s">
        <v>1799</v>
      </c>
      <c r="G108" s="446">
        <v>3</v>
      </c>
      <c r="H108" s="446">
        <v>0</v>
      </c>
      <c r="I108" s="446">
        <v>1</v>
      </c>
      <c r="J108" s="446">
        <v>1</v>
      </c>
      <c r="K108" s="446">
        <v>0</v>
      </c>
      <c r="L108" s="446">
        <v>0</v>
      </c>
      <c r="M108" s="446">
        <v>0</v>
      </c>
      <c r="N108" s="446">
        <v>1</v>
      </c>
      <c r="O108" s="446">
        <v>1</v>
      </c>
      <c r="P108" s="501">
        <v>1</v>
      </c>
      <c r="Q108" s="344">
        <f t="shared" si="3"/>
        <v>8</v>
      </c>
      <c r="R108" s="345"/>
      <c r="S108" s="503"/>
    </row>
    <row r="109" spans="1:19" ht="15" customHeight="1">
      <c r="A109" s="370">
        <v>17</v>
      </c>
      <c r="B109" s="339">
        <v>1015</v>
      </c>
      <c r="C109" s="521" t="s">
        <v>2007</v>
      </c>
      <c r="D109" s="521" t="s">
        <v>2008</v>
      </c>
      <c r="E109" s="341" t="s">
        <v>1076</v>
      </c>
      <c r="F109" s="522" t="s">
        <v>1982</v>
      </c>
      <c r="G109" s="446">
        <v>0</v>
      </c>
      <c r="H109" s="446">
        <v>0</v>
      </c>
      <c r="I109" s="446">
        <v>0</v>
      </c>
      <c r="J109" s="446">
        <v>0</v>
      </c>
      <c r="K109" s="446">
        <v>0</v>
      </c>
      <c r="L109" s="446">
        <v>1</v>
      </c>
      <c r="M109" s="446">
        <v>0</v>
      </c>
      <c r="N109" s="446">
        <v>1</v>
      </c>
      <c r="O109" s="446">
        <v>4</v>
      </c>
      <c r="P109" s="501">
        <v>0</v>
      </c>
      <c r="Q109" s="344">
        <f t="shared" si="3"/>
        <v>6</v>
      </c>
      <c r="R109" s="345"/>
      <c r="S109" s="503"/>
    </row>
    <row r="110" spans="1:19" ht="15" customHeight="1">
      <c r="A110" s="444"/>
      <c r="B110" s="524">
        <v>1004</v>
      </c>
      <c r="C110" s="377" t="s">
        <v>1247</v>
      </c>
      <c r="D110" s="377" t="s">
        <v>741</v>
      </c>
      <c r="E110" s="341" t="s">
        <v>750</v>
      </c>
      <c r="F110" s="525" t="s">
        <v>2009</v>
      </c>
      <c r="G110" s="349">
        <v>0</v>
      </c>
      <c r="H110" s="349">
        <v>0</v>
      </c>
      <c r="I110" s="349">
        <v>0</v>
      </c>
      <c r="J110" s="349">
        <v>0</v>
      </c>
      <c r="K110" s="349">
        <v>0</v>
      </c>
      <c r="L110" s="349">
        <v>0</v>
      </c>
      <c r="M110" s="349">
        <v>0</v>
      </c>
      <c r="N110" s="349">
        <v>0</v>
      </c>
      <c r="O110" s="349">
        <v>0</v>
      </c>
      <c r="P110" s="446">
        <v>0</v>
      </c>
      <c r="Q110" s="344">
        <v>0</v>
      </c>
      <c r="R110" s="345"/>
      <c r="S110" s="503"/>
    </row>
    <row r="111" spans="1:19" ht="15" customHeight="1">
      <c r="A111" s="526"/>
      <c r="B111" s="527">
        <v>1012</v>
      </c>
      <c r="C111" s="528" t="s">
        <v>1871</v>
      </c>
      <c r="D111" s="528" t="s">
        <v>752</v>
      </c>
      <c r="E111" s="355" t="s">
        <v>743</v>
      </c>
      <c r="F111" s="529" t="s">
        <v>2010</v>
      </c>
      <c r="G111" s="349">
        <v>0</v>
      </c>
      <c r="H111" s="349">
        <v>0</v>
      </c>
      <c r="I111" s="349">
        <v>0</v>
      </c>
      <c r="J111" s="349">
        <v>0</v>
      </c>
      <c r="K111" s="349">
        <v>0</v>
      </c>
      <c r="L111" s="349">
        <v>0</v>
      </c>
      <c r="M111" s="349">
        <v>0</v>
      </c>
      <c r="N111" s="349">
        <v>0</v>
      </c>
      <c r="O111" s="349">
        <v>0</v>
      </c>
      <c r="P111" s="446">
        <v>0</v>
      </c>
      <c r="Q111" s="344">
        <v>0</v>
      </c>
      <c r="R111" s="359"/>
      <c r="S111" s="530"/>
    </row>
    <row r="112" spans="1:19" ht="15" customHeight="1" thickBot="1">
      <c r="A112" s="450"/>
      <c r="B112" s="531">
        <v>1019</v>
      </c>
      <c r="C112" s="532" t="s">
        <v>2011</v>
      </c>
      <c r="D112" s="532" t="s">
        <v>759</v>
      </c>
      <c r="E112" s="452" t="s">
        <v>833</v>
      </c>
      <c r="F112" s="533" t="s">
        <v>1462</v>
      </c>
      <c r="G112" s="534">
        <v>0</v>
      </c>
      <c r="H112" s="534">
        <v>0</v>
      </c>
      <c r="I112" s="534">
        <v>0</v>
      </c>
      <c r="J112" s="534">
        <v>0</v>
      </c>
      <c r="K112" s="534">
        <v>0</v>
      </c>
      <c r="L112" s="534">
        <v>0</v>
      </c>
      <c r="M112" s="534">
        <v>0</v>
      </c>
      <c r="N112" s="534">
        <v>0</v>
      </c>
      <c r="O112" s="534">
        <v>0</v>
      </c>
      <c r="P112" s="453">
        <v>0</v>
      </c>
      <c r="Q112" s="454">
        <v>0</v>
      </c>
      <c r="R112" s="455"/>
      <c r="S112" s="535"/>
    </row>
    <row r="114" ht="15">
      <c r="A114" s="513" t="s">
        <v>2012</v>
      </c>
    </row>
    <row r="115" ht="15.75" thickBot="1"/>
    <row r="116" spans="1:19" ht="19.5" customHeight="1">
      <c r="A116" s="361" t="s">
        <v>1776</v>
      </c>
      <c r="B116" s="400" t="s">
        <v>719</v>
      </c>
      <c r="C116" s="363" t="s">
        <v>721</v>
      </c>
      <c r="D116" s="363" t="s">
        <v>722</v>
      </c>
      <c r="E116" s="363" t="s">
        <v>1303</v>
      </c>
      <c r="F116" s="363" t="s">
        <v>1499</v>
      </c>
      <c r="G116" s="364">
        <v>1</v>
      </c>
      <c r="H116" s="364">
        <v>2</v>
      </c>
      <c r="I116" s="364">
        <v>3</v>
      </c>
      <c r="J116" s="364">
        <v>4</v>
      </c>
      <c r="K116" s="364">
        <v>5</v>
      </c>
      <c r="L116" s="364">
        <v>6</v>
      </c>
      <c r="M116" s="364">
        <v>7</v>
      </c>
      <c r="N116" s="364">
        <v>8</v>
      </c>
      <c r="O116" s="364">
        <v>9</v>
      </c>
      <c r="P116" s="364" t="s">
        <v>1850</v>
      </c>
      <c r="Q116" s="364" t="s">
        <v>788</v>
      </c>
      <c r="R116" s="362" t="s">
        <v>1777</v>
      </c>
      <c r="S116" s="429" t="s">
        <v>1931</v>
      </c>
    </row>
    <row r="117" spans="1:19" ht="19.5" customHeight="1" thickBot="1">
      <c r="A117" s="536"/>
      <c r="B117" s="537"/>
      <c r="C117" s="537"/>
      <c r="D117" s="537"/>
      <c r="E117" s="537"/>
      <c r="F117" s="537"/>
      <c r="G117" s="358">
        <v>9</v>
      </c>
      <c r="H117" s="358">
        <v>6</v>
      </c>
      <c r="I117" s="358">
        <v>8</v>
      </c>
      <c r="J117" s="358">
        <v>15</v>
      </c>
      <c r="K117" s="358">
        <v>8</v>
      </c>
      <c r="L117" s="358">
        <v>8</v>
      </c>
      <c r="M117" s="358">
        <v>12</v>
      </c>
      <c r="N117" s="358">
        <v>8</v>
      </c>
      <c r="O117" s="358">
        <v>8</v>
      </c>
      <c r="P117" s="358">
        <v>25</v>
      </c>
      <c r="Q117" s="358">
        <f aca="true" t="shared" si="4" ref="Q117:Q133">SUM(G117:P117)</f>
        <v>107</v>
      </c>
      <c r="R117" s="358"/>
      <c r="S117" s="530"/>
    </row>
    <row r="118" spans="1:19" ht="15" customHeight="1">
      <c r="A118" s="430">
        <v>1</v>
      </c>
      <c r="B118" s="431">
        <v>1101</v>
      </c>
      <c r="C118" s="432" t="s">
        <v>1277</v>
      </c>
      <c r="D118" s="432" t="s">
        <v>1278</v>
      </c>
      <c r="E118" s="432" t="s">
        <v>743</v>
      </c>
      <c r="F118" s="516" t="s">
        <v>1895</v>
      </c>
      <c r="G118" s="497">
        <v>7</v>
      </c>
      <c r="H118" s="497">
        <v>2</v>
      </c>
      <c r="I118" s="497">
        <v>7</v>
      </c>
      <c r="J118" s="497">
        <v>10</v>
      </c>
      <c r="K118" s="497">
        <v>8</v>
      </c>
      <c r="L118" s="497">
        <v>7</v>
      </c>
      <c r="M118" s="497">
        <v>12</v>
      </c>
      <c r="N118" s="497">
        <v>14</v>
      </c>
      <c r="O118" s="497">
        <v>7</v>
      </c>
      <c r="P118" s="498">
        <v>15</v>
      </c>
      <c r="Q118" s="464">
        <f t="shared" si="4"/>
        <v>89</v>
      </c>
      <c r="R118" s="435" t="s">
        <v>1933</v>
      </c>
      <c r="S118" s="465" t="s">
        <v>861</v>
      </c>
    </row>
    <row r="119" spans="1:19" ht="15" customHeight="1">
      <c r="A119" s="437">
        <v>2</v>
      </c>
      <c r="B119" s="438">
        <v>1103</v>
      </c>
      <c r="C119" s="439" t="s">
        <v>754</v>
      </c>
      <c r="D119" s="439" t="s">
        <v>805</v>
      </c>
      <c r="E119" s="439" t="s">
        <v>833</v>
      </c>
      <c r="F119" s="519" t="s">
        <v>1972</v>
      </c>
      <c r="G119" s="440">
        <v>9</v>
      </c>
      <c r="H119" s="440">
        <v>6</v>
      </c>
      <c r="I119" s="440">
        <v>7</v>
      </c>
      <c r="J119" s="440">
        <v>11</v>
      </c>
      <c r="K119" s="440">
        <v>11</v>
      </c>
      <c r="L119" s="440">
        <v>8</v>
      </c>
      <c r="M119" s="440">
        <v>9</v>
      </c>
      <c r="N119" s="440">
        <v>2</v>
      </c>
      <c r="O119" s="440">
        <v>7</v>
      </c>
      <c r="P119" s="499">
        <v>12</v>
      </c>
      <c r="Q119" s="468">
        <f t="shared" si="4"/>
        <v>82</v>
      </c>
      <c r="R119" s="442" t="s">
        <v>861</v>
      </c>
      <c r="S119" s="500" t="s">
        <v>1933</v>
      </c>
    </row>
    <row r="120" spans="1:19" ht="15" customHeight="1">
      <c r="A120" s="437">
        <v>3</v>
      </c>
      <c r="B120" s="438">
        <v>1102</v>
      </c>
      <c r="C120" s="439" t="s">
        <v>1894</v>
      </c>
      <c r="D120" s="439" t="s">
        <v>1295</v>
      </c>
      <c r="E120" s="439" t="s">
        <v>743</v>
      </c>
      <c r="F120" s="519" t="s">
        <v>1895</v>
      </c>
      <c r="G120" s="440">
        <v>4</v>
      </c>
      <c r="H120" s="440">
        <v>2</v>
      </c>
      <c r="I120" s="440">
        <v>6</v>
      </c>
      <c r="J120" s="440">
        <v>10</v>
      </c>
      <c r="K120" s="440">
        <v>3</v>
      </c>
      <c r="L120" s="440">
        <v>5</v>
      </c>
      <c r="M120" s="440">
        <v>8</v>
      </c>
      <c r="N120" s="440">
        <v>3</v>
      </c>
      <c r="O120" s="440">
        <v>7</v>
      </c>
      <c r="P120" s="499">
        <v>15</v>
      </c>
      <c r="Q120" s="468">
        <f t="shared" si="4"/>
        <v>63</v>
      </c>
      <c r="R120" s="442" t="s">
        <v>861</v>
      </c>
      <c r="S120" s="500" t="s">
        <v>861</v>
      </c>
    </row>
    <row r="121" spans="1:19" ht="15" customHeight="1">
      <c r="A121" s="437">
        <v>4</v>
      </c>
      <c r="B121" s="438">
        <v>1105</v>
      </c>
      <c r="C121" s="439" t="s">
        <v>1896</v>
      </c>
      <c r="D121" s="439" t="s">
        <v>763</v>
      </c>
      <c r="E121" s="439" t="s">
        <v>750</v>
      </c>
      <c r="F121" s="519" t="s">
        <v>1866</v>
      </c>
      <c r="G121" s="440">
        <v>4</v>
      </c>
      <c r="H121" s="440">
        <v>2</v>
      </c>
      <c r="I121" s="440">
        <v>3</v>
      </c>
      <c r="J121" s="440">
        <v>11</v>
      </c>
      <c r="K121" s="440">
        <v>4</v>
      </c>
      <c r="L121" s="440">
        <v>7</v>
      </c>
      <c r="M121" s="440">
        <v>9</v>
      </c>
      <c r="N121" s="440">
        <v>1</v>
      </c>
      <c r="O121" s="440">
        <v>6</v>
      </c>
      <c r="P121" s="499">
        <v>14</v>
      </c>
      <c r="Q121" s="468">
        <f t="shared" si="4"/>
        <v>61</v>
      </c>
      <c r="R121" s="442" t="s">
        <v>861</v>
      </c>
      <c r="S121" s="520"/>
    </row>
    <row r="122" spans="1:19" ht="15" customHeight="1">
      <c r="A122" s="370">
        <v>5</v>
      </c>
      <c r="B122" s="445">
        <v>1116</v>
      </c>
      <c r="C122" s="341" t="s">
        <v>1095</v>
      </c>
      <c r="D122" s="341" t="s">
        <v>1295</v>
      </c>
      <c r="E122" s="341" t="s">
        <v>833</v>
      </c>
      <c r="F122" s="522" t="s">
        <v>1972</v>
      </c>
      <c r="G122" s="446">
        <v>3</v>
      </c>
      <c r="H122" s="446">
        <v>6</v>
      </c>
      <c r="I122" s="446">
        <v>4</v>
      </c>
      <c r="J122" s="446">
        <v>13</v>
      </c>
      <c r="K122" s="446">
        <v>4</v>
      </c>
      <c r="L122" s="446">
        <v>7</v>
      </c>
      <c r="M122" s="446">
        <v>6</v>
      </c>
      <c r="N122" s="446">
        <v>3</v>
      </c>
      <c r="O122" s="446">
        <v>7</v>
      </c>
      <c r="P122" s="501">
        <v>4</v>
      </c>
      <c r="Q122" s="344">
        <f t="shared" si="4"/>
        <v>57</v>
      </c>
      <c r="R122" s="345"/>
      <c r="S122" s="503"/>
    </row>
    <row r="123" spans="1:19" ht="15" customHeight="1">
      <c r="A123" s="370">
        <v>6</v>
      </c>
      <c r="B123" s="445">
        <v>1104</v>
      </c>
      <c r="C123" s="341" t="s">
        <v>2013</v>
      </c>
      <c r="D123" s="341" t="s">
        <v>1177</v>
      </c>
      <c r="E123" s="341" t="s">
        <v>1128</v>
      </c>
      <c r="F123" s="522" t="s">
        <v>1826</v>
      </c>
      <c r="G123" s="446">
        <v>5</v>
      </c>
      <c r="H123" s="446">
        <v>1</v>
      </c>
      <c r="I123" s="446">
        <v>6</v>
      </c>
      <c r="J123" s="446">
        <v>11</v>
      </c>
      <c r="K123" s="446">
        <v>6</v>
      </c>
      <c r="L123" s="446">
        <v>6</v>
      </c>
      <c r="M123" s="446">
        <v>5</v>
      </c>
      <c r="N123" s="446">
        <v>5</v>
      </c>
      <c r="O123" s="446">
        <v>4</v>
      </c>
      <c r="P123" s="501">
        <v>6</v>
      </c>
      <c r="Q123" s="344">
        <f t="shared" si="4"/>
        <v>55</v>
      </c>
      <c r="R123" s="345"/>
      <c r="S123" s="389" t="s">
        <v>861</v>
      </c>
    </row>
    <row r="124" spans="1:19" ht="15" customHeight="1">
      <c r="A124" s="370">
        <v>7</v>
      </c>
      <c r="B124" s="445">
        <v>1108</v>
      </c>
      <c r="C124" s="341" t="s">
        <v>1897</v>
      </c>
      <c r="D124" s="341" t="s">
        <v>730</v>
      </c>
      <c r="E124" s="341" t="s">
        <v>732</v>
      </c>
      <c r="F124" s="522" t="s">
        <v>1976</v>
      </c>
      <c r="G124" s="446">
        <v>4</v>
      </c>
      <c r="H124" s="446">
        <v>1</v>
      </c>
      <c r="I124" s="446">
        <v>4</v>
      </c>
      <c r="J124" s="446">
        <v>6</v>
      </c>
      <c r="K124" s="446">
        <v>6</v>
      </c>
      <c r="L124" s="446">
        <v>4</v>
      </c>
      <c r="M124" s="446">
        <v>2</v>
      </c>
      <c r="N124" s="446">
        <v>3</v>
      </c>
      <c r="O124" s="446">
        <v>3</v>
      </c>
      <c r="P124" s="501">
        <v>15</v>
      </c>
      <c r="Q124" s="344">
        <f t="shared" si="4"/>
        <v>48</v>
      </c>
      <c r="R124" s="345"/>
      <c r="S124" s="503"/>
    </row>
    <row r="125" spans="1:19" ht="15" customHeight="1">
      <c r="A125" s="370">
        <v>8</v>
      </c>
      <c r="B125" s="445">
        <v>1114</v>
      </c>
      <c r="C125" s="341" t="s">
        <v>2014</v>
      </c>
      <c r="D125" s="341" t="s">
        <v>1018</v>
      </c>
      <c r="E125" s="341" t="s">
        <v>725</v>
      </c>
      <c r="F125" s="522" t="s">
        <v>1809</v>
      </c>
      <c r="G125" s="446">
        <v>3</v>
      </c>
      <c r="H125" s="446">
        <v>2</v>
      </c>
      <c r="I125" s="446">
        <v>5</v>
      </c>
      <c r="J125" s="446">
        <v>6</v>
      </c>
      <c r="K125" s="446">
        <v>6</v>
      </c>
      <c r="L125" s="446">
        <v>2</v>
      </c>
      <c r="M125" s="446">
        <v>6</v>
      </c>
      <c r="N125" s="446">
        <v>2</v>
      </c>
      <c r="O125" s="446">
        <v>3</v>
      </c>
      <c r="P125" s="501">
        <v>10</v>
      </c>
      <c r="Q125" s="344">
        <f t="shared" si="4"/>
        <v>45</v>
      </c>
      <c r="R125" s="345"/>
      <c r="S125" s="503"/>
    </row>
    <row r="126" spans="1:19" ht="15" customHeight="1">
      <c r="A126" s="370">
        <v>9</v>
      </c>
      <c r="B126" s="445">
        <v>1117</v>
      </c>
      <c r="C126" s="341" t="s">
        <v>2015</v>
      </c>
      <c r="D126" s="341" t="s">
        <v>759</v>
      </c>
      <c r="E126" s="341" t="s">
        <v>1409</v>
      </c>
      <c r="F126" s="522" t="s">
        <v>1784</v>
      </c>
      <c r="G126" s="349">
        <v>3</v>
      </c>
      <c r="H126" s="538">
        <v>0</v>
      </c>
      <c r="I126" s="538">
        <v>2</v>
      </c>
      <c r="J126" s="538">
        <v>3</v>
      </c>
      <c r="K126" s="538">
        <v>1</v>
      </c>
      <c r="L126" s="538">
        <v>4</v>
      </c>
      <c r="M126" s="538">
        <v>1</v>
      </c>
      <c r="N126" s="538">
        <v>2</v>
      </c>
      <c r="O126" s="538">
        <v>3</v>
      </c>
      <c r="P126" s="539">
        <v>6</v>
      </c>
      <c r="Q126" s="344">
        <f t="shared" si="4"/>
        <v>25</v>
      </c>
      <c r="R126" s="349"/>
      <c r="S126" s="503"/>
    </row>
    <row r="127" spans="1:19" ht="15" customHeight="1">
      <c r="A127" s="370">
        <v>10</v>
      </c>
      <c r="B127" s="445">
        <v>1115</v>
      </c>
      <c r="C127" s="341" t="s">
        <v>2016</v>
      </c>
      <c r="D127" s="341" t="s">
        <v>2017</v>
      </c>
      <c r="E127" s="341" t="s">
        <v>1076</v>
      </c>
      <c r="F127" s="522" t="s">
        <v>1982</v>
      </c>
      <c r="G127" s="501">
        <v>2</v>
      </c>
      <c r="H127" s="501">
        <v>1</v>
      </c>
      <c r="I127" s="501">
        <v>3</v>
      </c>
      <c r="J127" s="501">
        <v>5</v>
      </c>
      <c r="K127" s="501">
        <v>5</v>
      </c>
      <c r="L127" s="501">
        <v>0</v>
      </c>
      <c r="M127" s="501">
        <v>1</v>
      </c>
      <c r="N127" s="501">
        <v>2</v>
      </c>
      <c r="O127" s="501">
        <v>5</v>
      </c>
      <c r="P127" s="501">
        <v>0</v>
      </c>
      <c r="Q127" s="344">
        <f t="shared" si="4"/>
        <v>24</v>
      </c>
      <c r="R127" s="349"/>
      <c r="S127" s="503"/>
    </row>
    <row r="128" spans="1:19" ht="15" customHeight="1">
      <c r="A128" s="370">
        <v>11</v>
      </c>
      <c r="B128" s="445">
        <v>1118</v>
      </c>
      <c r="C128" s="341" t="s">
        <v>2018</v>
      </c>
      <c r="D128" s="341" t="s">
        <v>794</v>
      </c>
      <c r="E128" s="341" t="s">
        <v>1628</v>
      </c>
      <c r="F128" s="522" t="s">
        <v>1998</v>
      </c>
      <c r="G128" s="349">
        <v>0</v>
      </c>
      <c r="H128" s="540">
        <v>0</v>
      </c>
      <c r="I128" s="540">
        <v>1</v>
      </c>
      <c r="J128" s="540">
        <v>3</v>
      </c>
      <c r="K128" s="540">
        <v>3</v>
      </c>
      <c r="L128" s="540">
        <v>1</v>
      </c>
      <c r="M128" s="540">
        <v>4</v>
      </c>
      <c r="N128" s="540">
        <v>2</v>
      </c>
      <c r="O128" s="540">
        <v>7</v>
      </c>
      <c r="P128" s="345">
        <v>0</v>
      </c>
      <c r="Q128" s="344">
        <f t="shared" si="4"/>
        <v>21</v>
      </c>
      <c r="R128" s="345"/>
      <c r="S128" s="503"/>
    </row>
    <row r="129" spans="1:19" ht="15" customHeight="1">
      <c r="A129" s="370">
        <v>12</v>
      </c>
      <c r="B129" s="445">
        <v>1110</v>
      </c>
      <c r="C129" s="341" t="s">
        <v>1280</v>
      </c>
      <c r="D129" s="341" t="s">
        <v>926</v>
      </c>
      <c r="E129" s="341" t="s">
        <v>807</v>
      </c>
      <c r="F129" s="522" t="s">
        <v>1959</v>
      </c>
      <c r="G129" s="446">
        <v>1</v>
      </c>
      <c r="H129" s="446">
        <v>1</v>
      </c>
      <c r="I129" s="446">
        <v>1</v>
      </c>
      <c r="J129" s="446">
        <v>3</v>
      </c>
      <c r="K129" s="446">
        <v>1</v>
      </c>
      <c r="L129" s="446">
        <v>2</v>
      </c>
      <c r="M129" s="446">
        <v>1</v>
      </c>
      <c r="N129" s="446">
        <v>1</v>
      </c>
      <c r="O129" s="446">
        <v>2</v>
      </c>
      <c r="P129" s="501">
        <v>6</v>
      </c>
      <c r="Q129" s="344">
        <f t="shared" si="4"/>
        <v>19</v>
      </c>
      <c r="R129" s="345"/>
      <c r="S129" s="503"/>
    </row>
    <row r="130" spans="1:19" ht="15" customHeight="1">
      <c r="A130" s="370">
        <v>13</v>
      </c>
      <c r="B130" s="445">
        <v>1111</v>
      </c>
      <c r="C130" s="341" t="s">
        <v>1903</v>
      </c>
      <c r="D130" s="341" t="s">
        <v>741</v>
      </c>
      <c r="E130" s="341" t="s">
        <v>774</v>
      </c>
      <c r="F130" s="522" t="s">
        <v>1861</v>
      </c>
      <c r="G130" s="446">
        <v>2</v>
      </c>
      <c r="H130" s="446">
        <v>0</v>
      </c>
      <c r="I130" s="446">
        <v>2</v>
      </c>
      <c r="J130" s="446">
        <v>8</v>
      </c>
      <c r="K130" s="446">
        <v>0</v>
      </c>
      <c r="L130" s="446">
        <v>0</v>
      </c>
      <c r="M130" s="446">
        <v>1</v>
      </c>
      <c r="N130" s="446">
        <v>2</v>
      </c>
      <c r="O130" s="446">
        <v>3</v>
      </c>
      <c r="P130" s="501">
        <v>0</v>
      </c>
      <c r="Q130" s="344">
        <f t="shared" si="4"/>
        <v>18</v>
      </c>
      <c r="R130" s="345"/>
      <c r="S130" s="503"/>
    </row>
    <row r="131" spans="1:19" ht="15" customHeight="1">
      <c r="A131" s="370">
        <v>14</v>
      </c>
      <c r="B131" s="445">
        <v>1109</v>
      </c>
      <c r="C131" s="341" t="s">
        <v>2019</v>
      </c>
      <c r="D131" s="341" t="s">
        <v>1138</v>
      </c>
      <c r="E131" s="341" t="s">
        <v>761</v>
      </c>
      <c r="F131" s="522" t="s">
        <v>1942</v>
      </c>
      <c r="G131" s="446">
        <v>0</v>
      </c>
      <c r="H131" s="446">
        <v>1</v>
      </c>
      <c r="I131" s="446">
        <v>0</v>
      </c>
      <c r="J131" s="446">
        <v>2</v>
      </c>
      <c r="K131" s="446">
        <v>2</v>
      </c>
      <c r="L131" s="446">
        <v>3</v>
      </c>
      <c r="M131" s="446">
        <v>0</v>
      </c>
      <c r="N131" s="446">
        <v>0</v>
      </c>
      <c r="O131" s="446">
        <v>5</v>
      </c>
      <c r="P131" s="501">
        <v>4</v>
      </c>
      <c r="Q131" s="344">
        <f t="shared" si="4"/>
        <v>17</v>
      </c>
      <c r="R131" s="345"/>
      <c r="S131" s="503"/>
    </row>
    <row r="132" spans="1:19" ht="15" customHeight="1">
      <c r="A132" s="370">
        <v>15</v>
      </c>
      <c r="B132" s="445">
        <v>1119</v>
      </c>
      <c r="C132" s="341" t="s">
        <v>2020</v>
      </c>
      <c r="D132" s="341" t="s">
        <v>843</v>
      </c>
      <c r="E132" s="341" t="s">
        <v>938</v>
      </c>
      <c r="F132" s="522" t="s">
        <v>1910</v>
      </c>
      <c r="G132" s="349">
        <v>0</v>
      </c>
      <c r="H132" s="540">
        <v>2</v>
      </c>
      <c r="I132" s="540">
        <v>0</v>
      </c>
      <c r="J132" s="540">
        <v>1</v>
      </c>
      <c r="K132" s="540">
        <v>2</v>
      </c>
      <c r="L132" s="540">
        <v>4</v>
      </c>
      <c r="M132" s="540">
        <v>0</v>
      </c>
      <c r="N132" s="540">
        <v>0</v>
      </c>
      <c r="O132" s="540">
        <v>3</v>
      </c>
      <c r="P132" s="345">
        <v>3</v>
      </c>
      <c r="Q132" s="344">
        <f t="shared" si="4"/>
        <v>15</v>
      </c>
      <c r="R132" s="345"/>
      <c r="S132" s="503"/>
    </row>
    <row r="133" spans="1:19" ht="15" customHeight="1" thickBot="1">
      <c r="A133" s="490">
        <v>16</v>
      </c>
      <c r="B133" s="451">
        <v>1113</v>
      </c>
      <c r="C133" s="452" t="s">
        <v>1908</v>
      </c>
      <c r="D133" s="452" t="s">
        <v>759</v>
      </c>
      <c r="E133" s="452" t="s">
        <v>801</v>
      </c>
      <c r="F133" s="541" t="s">
        <v>1801</v>
      </c>
      <c r="G133" s="453">
        <v>0</v>
      </c>
      <c r="H133" s="453">
        <v>0</v>
      </c>
      <c r="I133" s="453">
        <v>0</v>
      </c>
      <c r="J133" s="453">
        <v>1</v>
      </c>
      <c r="K133" s="453">
        <v>3</v>
      </c>
      <c r="L133" s="453">
        <v>0</v>
      </c>
      <c r="M133" s="453">
        <v>1</v>
      </c>
      <c r="N133" s="453">
        <v>1</v>
      </c>
      <c r="O133" s="453">
        <v>0</v>
      </c>
      <c r="P133" s="506">
        <v>4</v>
      </c>
      <c r="Q133" s="454">
        <f t="shared" si="4"/>
        <v>10</v>
      </c>
      <c r="R133" s="455"/>
      <c r="S133" s="535"/>
    </row>
  </sheetData>
  <sheetProtection/>
  <mergeCells count="11">
    <mergeCell ref="G87:R87"/>
    <mergeCell ref="G83:R83"/>
    <mergeCell ref="G84:R84"/>
    <mergeCell ref="G85:R85"/>
    <mergeCell ref="G86:R86"/>
    <mergeCell ref="G62:P62"/>
    <mergeCell ref="G57:P57"/>
    <mergeCell ref="G58:P58"/>
    <mergeCell ref="G59:P59"/>
    <mergeCell ref="G60:P60"/>
    <mergeCell ref="G61:P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A118">
      <selection activeCell="T27" sqref="T27"/>
    </sheetView>
  </sheetViews>
  <sheetFormatPr defaultColWidth="9.140625" defaultRowHeight="15"/>
  <cols>
    <col min="1" max="1" width="3.57421875" style="0" customWidth="1"/>
    <col min="2" max="2" width="6.140625" style="0" customWidth="1"/>
    <col min="3" max="3" width="11.28125" style="0" customWidth="1"/>
    <col min="5" max="5" width="22.28125" style="0" customWidth="1"/>
    <col min="6" max="6" width="22.140625" style="0" customWidth="1"/>
    <col min="7" max="14" width="4.7109375" style="0" customWidth="1"/>
    <col min="15" max="15" width="6.57421875" style="0" customWidth="1"/>
    <col min="16" max="16" width="8.7109375" style="0" customWidth="1"/>
    <col min="17" max="17" width="8.57421875" style="0" customWidth="1"/>
    <col min="19" max="19" width="8.421875" style="0" customWidth="1"/>
  </cols>
  <sheetData>
    <row r="1" spans="2:17" ht="15.75">
      <c r="B1" s="1095" t="s">
        <v>1912</v>
      </c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1095"/>
      <c r="O1" s="1095"/>
      <c r="P1" s="1095"/>
      <c r="Q1" s="1095"/>
    </row>
    <row r="2" spans="2:5" ht="15.75">
      <c r="B2" s="295" t="s">
        <v>1913</v>
      </c>
      <c r="C2" s="295"/>
      <c r="D2" s="295"/>
      <c r="E2" s="295"/>
    </row>
    <row r="3" ht="16.5">
      <c r="B3" s="296" t="s">
        <v>1914</v>
      </c>
    </row>
    <row r="4" ht="15">
      <c r="B4" s="297" t="s">
        <v>1753</v>
      </c>
    </row>
    <row r="5" ht="15">
      <c r="B5" s="297" t="s">
        <v>1754</v>
      </c>
    </row>
    <row r="6" ht="15">
      <c r="B6" s="297" t="s">
        <v>1755</v>
      </c>
    </row>
    <row r="7" ht="15">
      <c r="B7" s="297" t="s">
        <v>1756</v>
      </c>
    </row>
    <row r="8" ht="15">
      <c r="B8" s="297" t="s">
        <v>1757</v>
      </c>
    </row>
    <row r="9" ht="15">
      <c r="B9" s="297" t="s">
        <v>1758</v>
      </c>
    </row>
    <row r="10" ht="15">
      <c r="B10" s="297" t="s">
        <v>1759</v>
      </c>
    </row>
    <row r="11" ht="15">
      <c r="B11" s="297" t="s">
        <v>1760</v>
      </c>
    </row>
    <row r="12" ht="15">
      <c r="B12" s="297" t="s">
        <v>1761</v>
      </c>
    </row>
    <row r="13" ht="15">
      <c r="B13" s="297" t="s">
        <v>1762</v>
      </c>
    </row>
    <row r="14" ht="15">
      <c r="B14" s="297" t="s">
        <v>1763</v>
      </c>
    </row>
    <row r="15" ht="15">
      <c r="B15" s="297" t="s">
        <v>1764</v>
      </c>
    </row>
    <row r="16" ht="15">
      <c r="B16" s="297" t="s">
        <v>1765</v>
      </c>
    </row>
    <row r="17" ht="16.5">
      <c r="B17" s="296" t="s">
        <v>1766</v>
      </c>
    </row>
    <row r="18" ht="15">
      <c r="B18" s="297" t="s">
        <v>1767</v>
      </c>
    </row>
    <row r="19" ht="15">
      <c r="B19" s="297" t="s">
        <v>1768</v>
      </c>
    </row>
    <row r="20" ht="15">
      <c r="B20" s="297" t="s">
        <v>1769</v>
      </c>
    </row>
    <row r="21" ht="15">
      <c r="B21" s="297" t="s">
        <v>1770</v>
      </c>
    </row>
    <row r="22" ht="15">
      <c r="B22" s="298" t="s">
        <v>1771</v>
      </c>
    </row>
    <row r="23" spans="1:5" ht="15">
      <c r="A23" s="168"/>
      <c r="B23" s="168"/>
      <c r="C23" s="168"/>
      <c r="E23" s="298" t="s">
        <v>1772</v>
      </c>
    </row>
    <row r="24" spans="1:8" ht="15">
      <c r="A24" s="299" t="s">
        <v>1773</v>
      </c>
      <c r="B24" s="300"/>
      <c r="C24" s="301"/>
      <c r="H24" t="s">
        <v>1774</v>
      </c>
    </row>
    <row r="25" spans="1:3" ht="15.75" thickBot="1">
      <c r="A25" s="302" t="s">
        <v>1775</v>
      </c>
      <c r="B25" s="303"/>
      <c r="C25" s="303"/>
    </row>
    <row r="26" spans="1:17" ht="16.5">
      <c r="A26" s="304" t="s">
        <v>1776</v>
      </c>
      <c r="B26" s="305" t="s">
        <v>719</v>
      </c>
      <c r="C26" s="306" t="s">
        <v>721</v>
      </c>
      <c r="D26" s="306" t="s">
        <v>722</v>
      </c>
      <c r="E26" s="307" t="s">
        <v>1303</v>
      </c>
      <c r="F26" s="307" t="s">
        <v>1499</v>
      </c>
      <c r="G26" s="306">
        <v>1</v>
      </c>
      <c r="H26" s="306">
        <v>2</v>
      </c>
      <c r="I26" s="306">
        <v>3</v>
      </c>
      <c r="J26" s="306">
        <v>4</v>
      </c>
      <c r="K26" s="306">
        <v>5</v>
      </c>
      <c r="L26" s="306">
        <v>6</v>
      </c>
      <c r="M26" s="306">
        <v>7</v>
      </c>
      <c r="N26" s="306">
        <v>8</v>
      </c>
      <c r="O26" s="306" t="s">
        <v>788</v>
      </c>
      <c r="P26" s="306" t="s">
        <v>1777</v>
      </c>
      <c r="Q26" s="308" t="s">
        <v>1778</v>
      </c>
    </row>
    <row r="27" spans="1:17" ht="17.25" thickBot="1">
      <c r="A27" s="309"/>
      <c r="B27" s="318"/>
      <c r="C27" s="318"/>
      <c r="D27" s="318"/>
      <c r="E27" s="318"/>
      <c r="F27" s="318"/>
      <c r="G27" s="319">
        <v>6</v>
      </c>
      <c r="H27" s="319">
        <v>8</v>
      </c>
      <c r="I27" s="319">
        <v>8</v>
      </c>
      <c r="J27" s="319">
        <v>4</v>
      </c>
      <c r="K27" s="319">
        <v>20</v>
      </c>
      <c r="L27" s="319">
        <v>7</v>
      </c>
      <c r="M27" s="319">
        <v>9</v>
      </c>
      <c r="N27" s="319">
        <v>34</v>
      </c>
      <c r="O27" s="320">
        <f aca="true" t="shared" si="0" ref="O27:O45">G27+H27+I27+J27+K27+L27+M27+N27</f>
        <v>96</v>
      </c>
      <c r="P27" s="319"/>
      <c r="Q27" s="321"/>
    </row>
    <row r="28" spans="1:17" ht="15.75" customHeight="1">
      <c r="A28" s="322">
        <v>1</v>
      </c>
      <c r="B28" s="323">
        <v>712</v>
      </c>
      <c r="C28" s="324" t="s">
        <v>1779</v>
      </c>
      <c r="D28" s="324" t="s">
        <v>803</v>
      </c>
      <c r="E28" s="325" t="s">
        <v>774</v>
      </c>
      <c r="F28" s="326" t="s">
        <v>1780</v>
      </c>
      <c r="G28" s="327">
        <v>5</v>
      </c>
      <c r="H28" s="327">
        <v>5</v>
      </c>
      <c r="I28" s="327">
        <v>8</v>
      </c>
      <c r="J28" s="327">
        <v>0</v>
      </c>
      <c r="K28" s="327">
        <v>4</v>
      </c>
      <c r="L28" s="327">
        <v>0</v>
      </c>
      <c r="M28" s="327">
        <v>4</v>
      </c>
      <c r="N28" s="327">
        <v>14</v>
      </c>
      <c r="O28" s="328">
        <f t="shared" si="0"/>
        <v>40</v>
      </c>
      <c r="P28" s="329" t="s">
        <v>920</v>
      </c>
      <c r="Q28" s="330"/>
    </row>
    <row r="29" spans="1:17" ht="15.75" customHeight="1">
      <c r="A29" s="322">
        <v>2</v>
      </c>
      <c r="B29" s="331">
        <v>718</v>
      </c>
      <c r="C29" s="332" t="s">
        <v>1781</v>
      </c>
      <c r="D29" s="332" t="s">
        <v>748</v>
      </c>
      <c r="E29" s="333" t="s">
        <v>962</v>
      </c>
      <c r="F29" s="329" t="s">
        <v>1782</v>
      </c>
      <c r="G29" s="334">
        <v>4</v>
      </c>
      <c r="H29" s="334">
        <v>3</v>
      </c>
      <c r="I29" s="334">
        <v>2</v>
      </c>
      <c r="J29" s="334">
        <v>0</v>
      </c>
      <c r="K29" s="334">
        <v>7</v>
      </c>
      <c r="L29" s="334">
        <v>4</v>
      </c>
      <c r="M29" s="334">
        <v>2</v>
      </c>
      <c r="N29" s="334">
        <v>12</v>
      </c>
      <c r="O29" s="335">
        <f t="shared" si="0"/>
        <v>34</v>
      </c>
      <c r="P29" s="329" t="s">
        <v>861</v>
      </c>
      <c r="Q29" s="336"/>
    </row>
    <row r="30" spans="1:17" ht="15.75" customHeight="1">
      <c r="A30" s="322">
        <v>3</v>
      </c>
      <c r="B30" s="337">
        <v>713</v>
      </c>
      <c r="C30" s="332" t="s">
        <v>1783</v>
      </c>
      <c r="D30" s="332" t="s">
        <v>1505</v>
      </c>
      <c r="E30" s="333" t="s">
        <v>1409</v>
      </c>
      <c r="F30" s="329" t="s">
        <v>1784</v>
      </c>
      <c r="G30" s="334">
        <v>6</v>
      </c>
      <c r="H30" s="334">
        <v>6</v>
      </c>
      <c r="I30" s="334">
        <v>5</v>
      </c>
      <c r="J30" s="334">
        <v>0</v>
      </c>
      <c r="K30" s="334">
        <v>4</v>
      </c>
      <c r="L30" s="334">
        <v>4</v>
      </c>
      <c r="M30" s="334">
        <v>2</v>
      </c>
      <c r="N30" s="334">
        <v>6</v>
      </c>
      <c r="O30" s="335">
        <f t="shared" si="0"/>
        <v>33</v>
      </c>
      <c r="P30" s="329" t="s">
        <v>861</v>
      </c>
      <c r="Q30" s="336"/>
    </row>
    <row r="31" spans="1:17" ht="15.75" customHeight="1">
      <c r="A31" s="322">
        <v>4</v>
      </c>
      <c r="B31" s="331">
        <v>711</v>
      </c>
      <c r="C31" s="332" t="s">
        <v>1785</v>
      </c>
      <c r="D31" s="332" t="s">
        <v>805</v>
      </c>
      <c r="E31" s="333" t="s">
        <v>1128</v>
      </c>
      <c r="F31" s="329" t="s">
        <v>1786</v>
      </c>
      <c r="G31" s="334">
        <v>6</v>
      </c>
      <c r="H31" s="334">
        <v>5</v>
      </c>
      <c r="I31" s="334">
        <v>0</v>
      </c>
      <c r="J31" s="334">
        <v>1</v>
      </c>
      <c r="K31" s="334">
        <v>7</v>
      </c>
      <c r="L31" s="334">
        <v>0</v>
      </c>
      <c r="M31" s="334">
        <v>3</v>
      </c>
      <c r="N31" s="334">
        <v>10</v>
      </c>
      <c r="O31" s="335">
        <f t="shared" si="0"/>
        <v>32</v>
      </c>
      <c r="P31" s="329" t="s">
        <v>861</v>
      </c>
      <c r="Q31" s="336"/>
    </row>
    <row r="32" spans="1:17" ht="15.75" customHeight="1">
      <c r="A32" s="338">
        <v>5</v>
      </c>
      <c r="B32" s="339">
        <v>704</v>
      </c>
      <c r="C32" s="340" t="s">
        <v>1787</v>
      </c>
      <c r="D32" s="340" t="s">
        <v>1788</v>
      </c>
      <c r="E32" s="341" t="s">
        <v>807</v>
      </c>
      <c r="F32" s="342" t="s">
        <v>1789</v>
      </c>
      <c r="G32" s="343">
        <v>4</v>
      </c>
      <c r="H32" s="343">
        <v>0</v>
      </c>
      <c r="I32" s="343">
        <v>2</v>
      </c>
      <c r="J32" s="343">
        <v>2</v>
      </c>
      <c r="K32" s="343">
        <v>6</v>
      </c>
      <c r="L32" s="343">
        <v>2</v>
      </c>
      <c r="M32" s="343">
        <v>2</v>
      </c>
      <c r="N32" s="343">
        <v>10</v>
      </c>
      <c r="O32" s="344">
        <f t="shared" si="0"/>
        <v>28</v>
      </c>
      <c r="P32" s="345"/>
      <c r="Q32" s="346"/>
    </row>
    <row r="33" spans="1:17" ht="15.75" customHeight="1">
      <c r="A33" s="338">
        <v>5</v>
      </c>
      <c r="B33" s="347">
        <v>709</v>
      </c>
      <c r="C33" s="340" t="s">
        <v>1790</v>
      </c>
      <c r="D33" s="340" t="s">
        <v>1183</v>
      </c>
      <c r="E33" s="341" t="s">
        <v>938</v>
      </c>
      <c r="F33" s="342" t="s">
        <v>1791</v>
      </c>
      <c r="G33" s="343">
        <v>4</v>
      </c>
      <c r="H33" s="343">
        <v>4</v>
      </c>
      <c r="I33" s="343">
        <v>4</v>
      </c>
      <c r="J33" s="343">
        <v>0</v>
      </c>
      <c r="K33" s="343">
        <v>7</v>
      </c>
      <c r="L33" s="343">
        <v>4</v>
      </c>
      <c r="M33" s="343">
        <v>3</v>
      </c>
      <c r="N33" s="343">
        <v>2</v>
      </c>
      <c r="O33" s="344">
        <f t="shared" si="0"/>
        <v>28</v>
      </c>
      <c r="P33" s="345"/>
      <c r="Q33" s="346"/>
    </row>
    <row r="34" spans="1:17" ht="15.75" customHeight="1">
      <c r="A34" s="338">
        <v>5</v>
      </c>
      <c r="B34" s="339">
        <v>720</v>
      </c>
      <c r="C34" s="348" t="s">
        <v>1792</v>
      </c>
      <c r="D34" s="348" t="s">
        <v>1070</v>
      </c>
      <c r="E34" s="348" t="s">
        <v>743</v>
      </c>
      <c r="F34" s="342" t="s">
        <v>1793</v>
      </c>
      <c r="G34" s="343">
        <v>4</v>
      </c>
      <c r="H34" s="343">
        <v>6</v>
      </c>
      <c r="I34" s="343">
        <v>6</v>
      </c>
      <c r="J34" s="343">
        <v>0</v>
      </c>
      <c r="K34" s="343">
        <v>4</v>
      </c>
      <c r="L34" s="343">
        <v>4</v>
      </c>
      <c r="M34" s="343">
        <v>4</v>
      </c>
      <c r="N34" s="343">
        <v>0</v>
      </c>
      <c r="O34" s="344">
        <f t="shared" si="0"/>
        <v>28</v>
      </c>
      <c r="P34" s="345"/>
      <c r="Q34" s="346"/>
    </row>
    <row r="35" spans="1:17" ht="15.75" customHeight="1">
      <c r="A35" s="338">
        <v>8</v>
      </c>
      <c r="B35" s="339">
        <v>707</v>
      </c>
      <c r="C35" s="340" t="s">
        <v>921</v>
      </c>
      <c r="D35" s="340" t="s">
        <v>814</v>
      </c>
      <c r="E35" s="341" t="s">
        <v>923</v>
      </c>
      <c r="F35" s="342" t="s">
        <v>1794</v>
      </c>
      <c r="G35" s="343">
        <v>4</v>
      </c>
      <c r="H35" s="343">
        <v>4</v>
      </c>
      <c r="I35" s="343">
        <v>2</v>
      </c>
      <c r="J35" s="343">
        <v>0</v>
      </c>
      <c r="K35" s="343">
        <v>4</v>
      </c>
      <c r="L35" s="343">
        <v>0</v>
      </c>
      <c r="M35" s="343">
        <v>1</v>
      </c>
      <c r="N35" s="343">
        <v>10</v>
      </c>
      <c r="O35" s="344">
        <f t="shared" si="0"/>
        <v>25</v>
      </c>
      <c r="P35" s="345"/>
      <c r="Q35" s="346"/>
    </row>
    <row r="36" spans="1:17" ht="15.75" customHeight="1">
      <c r="A36" s="338">
        <v>9</v>
      </c>
      <c r="B36" s="347">
        <v>710</v>
      </c>
      <c r="C36" s="340" t="s">
        <v>1795</v>
      </c>
      <c r="D36" s="340" t="s">
        <v>805</v>
      </c>
      <c r="E36" s="341" t="s">
        <v>1628</v>
      </c>
      <c r="F36" s="342" t="s">
        <v>1796</v>
      </c>
      <c r="G36" s="343">
        <v>4</v>
      </c>
      <c r="H36" s="343">
        <v>7</v>
      </c>
      <c r="I36" s="343">
        <v>7</v>
      </c>
      <c r="J36" s="343">
        <v>0</v>
      </c>
      <c r="K36" s="343">
        <v>5</v>
      </c>
      <c r="L36" s="343">
        <v>0</v>
      </c>
      <c r="M36" s="343">
        <v>0</v>
      </c>
      <c r="N36" s="343">
        <v>0</v>
      </c>
      <c r="O36" s="344">
        <f t="shared" si="0"/>
        <v>23</v>
      </c>
      <c r="P36" s="345"/>
      <c r="Q36" s="346"/>
    </row>
    <row r="37" spans="1:17" ht="15.75" customHeight="1">
      <c r="A37" s="338">
        <v>9</v>
      </c>
      <c r="B37" s="339">
        <v>717</v>
      </c>
      <c r="C37" s="340" t="s">
        <v>1797</v>
      </c>
      <c r="D37" s="340" t="s">
        <v>1370</v>
      </c>
      <c r="E37" s="341" t="s">
        <v>750</v>
      </c>
      <c r="F37" s="342" t="s">
        <v>1798</v>
      </c>
      <c r="G37" s="343">
        <v>3</v>
      </c>
      <c r="H37" s="343">
        <v>4</v>
      </c>
      <c r="I37" s="343">
        <v>4</v>
      </c>
      <c r="J37" s="343">
        <v>0</v>
      </c>
      <c r="K37" s="343">
        <v>1</v>
      </c>
      <c r="L37" s="343">
        <v>5</v>
      </c>
      <c r="M37" s="343">
        <v>0</v>
      </c>
      <c r="N37" s="343">
        <v>6</v>
      </c>
      <c r="O37" s="344">
        <f t="shared" si="0"/>
        <v>23</v>
      </c>
      <c r="P37" s="345"/>
      <c r="Q37" s="346"/>
    </row>
    <row r="38" spans="1:17" ht="15.75" customHeight="1">
      <c r="A38" s="338">
        <v>11</v>
      </c>
      <c r="B38" s="347">
        <v>702</v>
      </c>
      <c r="C38" s="340" t="s">
        <v>1349</v>
      </c>
      <c r="D38" s="340" t="s">
        <v>814</v>
      </c>
      <c r="E38" s="341" t="s">
        <v>1911</v>
      </c>
      <c r="F38" s="342" t="s">
        <v>1799</v>
      </c>
      <c r="G38" s="343">
        <v>4</v>
      </c>
      <c r="H38" s="343">
        <v>5</v>
      </c>
      <c r="I38" s="343">
        <v>3</v>
      </c>
      <c r="J38" s="343">
        <v>1</v>
      </c>
      <c r="K38" s="343">
        <v>2</v>
      </c>
      <c r="L38" s="343">
        <v>4</v>
      </c>
      <c r="M38" s="343">
        <v>3</v>
      </c>
      <c r="N38" s="343">
        <v>0</v>
      </c>
      <c r="O38" s="344">
        <f t="shared" si="0"/>
        <v>22</v>
      </c>
      <c r="P38" s="349"/>
      <c r="Q38" s="350"/>
    </row>
    <row r="39" spans="1:17" ht="15.75" customHeight="1">
      <c r="A39" s="338">
        <v>11</v>
      </c>
      <c r="B39" s="339">
        <v>715</v>
      </c>
      <c r="C39" s="340" t="s">
        <v>1800</v>
      </c>
      <c r="D39" s="340" t="s">
        <v>1097</v>
      </c>
      <c r="E39" s="341" t="s">
        <v>801</v>
      </c>
      <c r="F39" s="342" t="s">
        <v>1801</v>
      </c>
      <c r="G39" s="343">
        <v>4</v>
      </c>
      <c r="H39" s="343">
        <v>4</v>
      </c>
      <c r="I39" s="343">
        <v>2</v>
      </c>
      <c r="J39" s="343">
        <v>0</v>
      </c>
      <c r="K39" s="343">
        <v>3</v>
      </c>
      <c r="L39" s="343">
        <v>3</v>
      </c>
      <c r="M39" s="343">
        <v>2</v>
      </c>
      <c r="N39" s="343">
        <v>4</v>
      </c>
      <c r="O39" s="344">
        <f t="shared" si="0"/>
        <v>22</v>
      </c>
      <c r="P39" s="345"/>
      <c r="Q39" s="346"/>
    </row>
    <row r="40" spans="1:17" ht="15.75" customHeight="1">
      <c r="A40" s="338">
        <v>13</v>
      </c>
      <c r="B40" s="339">
        <v>719</v>
      </c>
      <c r="C40" s="340" t="s">
        <v>1163</v>
      </c>
      <c r="D40" s="340" t="s">
        <v>843</v>
      </c>
      <c r="E40" s="341" t="s">
        <v>1459</v>
      </c>
      <c r="F40" s="342" t="s">
        <v>1802</v>
      </c>
      <c r="G40" s="343">
        <v>4</v>
      </c>
      <c r="H40" s="343">
        <v>3</v>
      </c>
      <c r="I40" s="343">
        <v>4</v>
      </c>
      <c r="J40" s="343">
        <v>0</v>
      </c>
      <c r="K40" s="343">
        <v>2</v>
      </c>
      <c r="L40" s="343">
        <v>2</v>
      </c>
      <c r="M40" s="343">
        <v>2</v>
      </c>
      <c r="N40" s="343">
        <v>4</v>
      </c>
      <c r="O40" s="344">
        <f t="shared" si="0"/>
        <v>21</v>
      </c>
      <c r="P40" s="345"/>
      <c r="Q40" s="346"/>
    </row>
    <row r="41" spans="1:17" ht="15.75" customHeight="1">
      <c r="A41" s="338">
        <v>14</v>
      </c>
      <c r="B41" s="347">
        <v>706</v>
      </c>
      <c r="C41" s="340" t="s">
        <v>1803</v>
      </c>
      <c r="D41" s="340" t="s">
        <v>1804</v>
      </c>
      <c r="E41" s="341" t="s">
        <v>1076</v>
      </c>
      <c r="F41" s="342" t="s">
        <v>1805</v>
      </c>
      <c r="G41" s="343">
        <v>3</v>
      </c>
      <c r="H41" s="343">
        <v>2</v>
      </c>
      <c r="I41" s="343">
        <v>2</v>
      </c>
      <c r="J41" s="343">
        <v>0</v>
      </c>
      <c r="K41" s="343">
        <v>2</v>
      </c>
      <c r="L41" s="343">
        <v>2</v>
      </c>
      <c r="M41" s="343">
        <v>2</v>
      </c>
      <c r="N41" s="343">
        <v>4</v>
      </c>
      <c r="O41" s="344">
        <f t="shared" si="0"/>
        <v>17</v>
      </c>
      <c r="P41" s="345"/>
      <c r="Q41" s="346"/>
    </row>
    <row r="42" spans="1:17" ht="15.75" customHeight="1">
      <c r="A42" s="338">
        <v>15</v>
      </c>
      <c r="B42" s="339">
        <v>703</v>
      </c>
      <c r="C42" s="340" t="s">
        <v>1367</v>
      </c>
      <c r="D42" s="340" t="s">
        <v>1368</v>
      </c>
      <c r="E42" s="341" t="s">
        <v>969</v>
      </c>
      <c r="F42" s="342" t="s">
        <v>1806</v>
      </c>
      <c r="G42" s="343">
        <v>2</v>
      </c>
      <c r="H42" s="343">
        <v>2</v>
      </c>
      <c r="I42" s="343">
        <v>4</v>
      </c>
      <c r="J42" s="343">
        <v>0</v>
      </c>
      <c r="K42" s="343">
        <v>2</v>
      </c>
      <c r="L42" s="343">
        <v>0</v>
      </c>
      <c r="M42" s="343">
        <v>2</v>
      </c>
      <c r="N42" s="343">
        <v>4</v>
      </c>
      <c r="O42" s="344">
        <f t="shared" si="0"/>
        <v>16</v>
      </c>
      <c r="P42" s="349"/>
      <c r="Q42" s="350"/>
    </row>
    <row r="43" spans="1:17" ht="15.75" customHeight="1">
      <c r="A43" s="338">
        <v>16</v>
      </c>
      <c r="B43" s="347">
        <v>716</v>
      </c>
      <c r="C43" s="340" t="s">
        <v>1807</v>
      </c>
      <c r="D43" s="340" t="s">
        <v>748</v>
      </c>
      <c r="E43" s="341" t="s">
        <v>732</v>
      </c>
      <c r="F43" s="342" t="s">
        <v>1808</v>
      </c>
      <c r="G43" s="343">
        <v>2</v>
      </c>
      <c r="H43" s="343">
        <v>2</v>
      </c>
      <c r="I43" s="343">
        <v>2</v>
      </c>
      <c r="J43" s="343">
        <v>0</v>
      </c>
      <c r="K43" s="343">
        <v>0</v>
      </c>
      <c r="L43" s="343">
        <v>2</v>
      </c>
      <c r="M43" s="343">
        <v>2</v>
      </c>
      <c r="N43" s="343">
        <v>4</v>
      </c>
      <c r="O43" s="344">
        <f t="shared" si="0"/>
        <v>14</v>
      </c>
      <c r="P43" s="345"/>
      <c r="Q43" s="346"/>
    </row>
    <row r="44" spans="1:17" ht="15.75" customHeight="1">
      <c r="A44" s="338">
        <v>17</v>
      </c>
      <c r="B44" s="339">
        <v>701</v>
      </c>
      <c r="C44" s="351" t="s">
        <v>1660</v>
      </c>
      <c r="D44" s="351" t="s">
        <v>1018</v>
      </c>
      <c r="E44" s="341" t="s">
        <v>725</v>
      </c>
      <c r="F44" s="342" t="s">
        <v>1809</v>
      </c>
      <c r="G44" s="343">
        <v>3</v>
      </c>
      <c r="H44" s="343">
        <v>3</v>
      </c>
      <c r="I44" s="343">
        <v>0</v>
      </c>
      <c r="J44" s="343">
        <v>0</v>
      </c>
      <c r="K44" s="343">
        <v>3</v>
      </c>
      <c r="L44" s="343">
        <v>0</v>
      </c>
      <c r="M44" s="343">
        <v>2</v>
      </c>
      <c r="N44" s="343">
        <v>2</v>
      </c>
      <c r="O44" s="344">
        <f t="shared" si="0"/>
        <v>13</v>
      </c>
      <c r="P44" s="349"/>
      <c r="Q44" s="350"/>
    </row>
    <row r="45" spans="1:17" ht="15.75" customHeight="1">
      <c r="A45" s="352">
        <v>18</v>
      </c>
      <c r="B45" s="353">
        <v>705</v>
      </c>
      <c r="C45" s="354" t="s">
        <v>1810</v>
      </c>
      <c r="D45" s="354" t="s">
        <v>843</v>
      </c>
      <c r="E45" s="355" t="s">
        <v>965</v>
      </c>
      <c r="F45" s="356" t="s">
        <v>1811</v>
      </c>
      <c r="G45" s="357">
        <v>5</v>
      </c>
      <c r="H45" s="357">
        <v>2</v>
      </c>
      <c r="I45" s="357">
        <v>0</v>
      </c>
      <c r="J45" s="357">
        <v>0</v>
      </c>
      <c r="K45" s="357">
        <v>2</v>
      </c>
      <c r="L45" s="357">
        <v>0</v>
      </c>
      <c r="M45" s="357">
        <v>0</v>
      </c>
      <c r="N45" s="357">
        <v>0</v>
      </c>
      <c r="O45" s="358">
        <f t="shared" si="0"/>
        <v>9</v>
      </c>
      <c r="P45" s="359"/>
      <c r="Q45" s="360"/>
    </row>
    <row r="46" spans="1:17" ht="15.75" customHeight="1">
      <c r="A46" s="338"/>
      <c r="B46" s="347">
        <v>708</v>
      </c>
      <c r="C46" s="340" t="s">
        <v>1812</v>
      </c>
      <c r="D46" s="340" t="s">
        <v>960</v>
      </c>
      <c r="E46" s="341" t="s">
        <v>1813</v>
      </c>
      <c r="F46" s="342" t="s">
        <v>1814</v>
      </c>
      <c r="G46" s="1093" t="s">
        <v>879</v>
      </c>
      <c r="H46" s="1093"/>
      <c r="I46" s="1093"/>
      <c r="J46" s="1093"/>
      <c r="K46" s="1093"/>
      <c r="L46" s="1093"/>
      <c r="M46" s="1093"/>
      <c r="N46" s="1093"/>
      <c r="O46" s="344"/>
      <c r="P46" s="345"/>
      <c r="Q46" s="345"/>
    </row>
    <row r="47" spans="1:17" ht="15.75" customHeight="1">
      <c r="A47" s="338"/>
      <c r="B47" s="347">
        <v>714</v>
      </c>
      <c r="C47" s="340" t="s">
        <v>1815</v>
      </c>
      <c r="D47" s="340" t="s">
        <v>1363</v>
      </c>
      <c r="E47" s="341" t="s">
        <v>1816</v>
      </c>
      <c r="F47" s="342" t="s">
        <v>1817</v>
      </c>
      <c r="G47" s="1093" t="s">
        <v>879</v>
      </c>
      <c r="H47" s="1093"/>
      <c r="I47" s="1093"/>
      <c r="J47" s="1093"/>
      <c r="K47" s="1093"/>
      <c r="L47" s="1093"/>
      <c r="M47" s="1093"/>
      <c r="N47" s="1093"/>
      <c r="O47" s="344"/>
      <c r="P47" s="345"/>
      <c r="Q47" s="345"/>
    </row>
    <row r="48" ht="15">
      <c r="B48" s="298" t="s">
        <v>1818</v>
      </c>
    </row>
    <row r="49" spans="1:5" ht="15">
      <c r="A49" s="168"/>
      <c r="B49" s="168"/>
      <c r="C49" s="168"/>
      <c r="E49" s="298" t="s">
        <v>1772</v>
      </c>
    </row>
    <row r="50" spans="1:3" ht="15">
      <c r="A50" s="299" t="s">
        <v>1773</v>
      </c>
      <c r="B50" s="300"/>
      <c r="C50" s="301"/>
    </row>
    <row r="51" spans="1:3" ht="15.75" thickBot="1">
      <c r="A51" s="302" t="s">
        <v>1775</v>
      </c>
      <c r="B51" s="303"/>
      <c r="C51" s="303"/>
    </row>
    <row r="52" spans="1:17" ht="17.25" thickBot="1">
      <c r="A52" s="361" t="s">
        <v>1776</v>
      </c>
      <c r="B52" s="362" t="s">
        <v>719</v>
      </c>
      <c r="C52" s="363" t="s">
        <v>721</v>
      </c>
      <c r="D52" s="363" t="s">
        <v>722</v>
      </c>
      <c r="E52" s="363" t="s">
        <v>1303</v>
      </c>
      <c r="F52" s="363" t="s">
        <v>1499</v>
      </c>
      <c r="G52" s="364">
        <v>1</v>
      </c>
      <c r="H52" s="364">
        <v>2</v>
      </c>
      <c r="I52" s="364">
        <v>3</v>
      </c>
      <c r="J52" s="364">
        <v>4</v>
      </c>
      <c r="K52" s="364">
        <v>5</v>
      </c>
      <c r="L52" s="364">
        <v>6</v>
      </c>
      <c r="M52" s="364">
        <v>7</v>
      </c>
      <c r="N52" s="364">
        <v>8</v>
      </c>
      <c r="O52" s="364" t="s">
        <v>788</v>
      </c>
      <c r="P52" s="364" t="s">
        <v>1777</v>
      </c>
      <c r="Q52" s="365" t="s">
        <v>1778</v>
      </c>
    </row>
    <row r="53" spans="1:17" ht="16.5">
      <c r="A53" s="366"/>
      <c r="B53" s="307"/>
      <c r="C53" s="307"/>
      <c r="D53" s="307"/>
      <c r="E53" s="307"/>
      <c r="F53" s="307"/>
      <c r="G53" s="306">
        <v>10</v>
      </c>
      <c r="H53" s="306">
        <v>8</v>
      </c>
      <c r="I53" s="306">
        <v>8</v>
      </c>
      <c r="J53" s="306">
        <v>15</v>
      </c>
      <c r="K53" s="306">
        <v>14</v>
      </c>
      <c r="L53" s="306">
        <v>10</v>
      </c>
      <c r="M53" s="306">
        <v>10</v>
      </c>
      <c r="N53" s="306">
        <v>23</v>
      </c>
      <c r="O53" s="306">
        <f aca="true" t="shared" si="1" ref="O53:O70">G53+H53+I53+J53+K53+L53+M53+N53</f>
        <v>98</v>
      </c>
      <c r="P53" s="306"/>
      <c r="Q53" s="308"/>
    </row>
    <row r="54" spans="1:17" ht="15.75" customHeight="1">
      <c r="A54" s="367">
        <v>1</v>
      </c>
      <c r="B54" s="337">
        <v>804</v>
      </c>
      <c r="C54" s="332" t="s">
        <v>1819</v>
      </c>
      <c r="D54" s="332" t="s">
        <v>1153</v>
      </c>
      <c r="E54" s="333" t="s">
        <v>725</v>
      </c>
      <c r="F54" s="329" t="s">
        <v>1820</v>
      </c>
      <c r="G54" s="334">
        <v>2</v>
      </c>
      <c r="H54" s="334">
        <v>3</v>
      </c>
      <c r="I54" s="334">
        <v>6</v>
      </c>
      <c r="J54" s="334">
        <v>4</v>
      </c>
      <c r="K54" s="334">
        <v>14</v>
      </c>
      <c r="L54" s="334">
        <v>5</v>
      </c>
      <c r="M54" s="334">
        <v>1</v>
      </c>
      <c r="N54" s="334">
        <v>12</v>
      </c>
      <c r="O54" s="335">
        <f t="shared" si="1"/>
        <v>47</v>
      </c>
      <c r="P54" s="329" t="s">
        <v>920</v>
      </c>
      <c r="Q54" s="368"/>
    </row>
    <row r="55" spans="1:17" ht="15.75" customHeight="1">
      <c r="A55" s="367">
        <v>2</v>
      </c>
      <c r="B55" s="331">
        <v>801</v>
      </c>
      <c r="C55" s="332" t="s">
        <v>838</v>
      </c>
      <c r="D55" s="332" t="s">
        <v>1025</v>
      </c>
      <c r="E55" s="333" t="s">
        <v>757</v>
      </c>
      <c r="F55" s="329" t="s">
        <v>1821</v>
      </c>
      <c r="G55" s="334">
        <v>5</v>
      </c>
      <c r="H55" s="334">
        <v>5</v>
      </c>
      <c r="I55" s="334">
        <v>8</v>
      </c>
      <c r="J55" s="334">
        <v>6</v>
      </c>
      <c r="K55" s="334">
        <v>14</v>
      </c>
      <c r="L55" s="334">
        <v>0</v>
      </c>
      <c r="M55" s="334">
        <v>1</v>
      </c>
      <c r="N55" s="334">
        <v>6</v>
      </c>
      <c r="O55" s="335">
        <f t="shared" si="1"/>
        <v>45</v>
      </c>
      <c r="P55" s="329" t="s">
        <v>861</v>
      </c>
      <c r="Q55" s="369" t="s">
        <v>861</v>
      </c>
    </row>
    <row r="56" spans="1:17" ht="15.75" customHeight="1">
      <c r="A56" s="367">
        <v>3</v>
      </c>
      <c r="B56" s="337">
        <v>815</v>
      </c>
      <c r="C56" s="332" t="s">
        <v>980</v>
      </c>
      <c r="D56" s="332" t="s">
        <v>1822</v>
      </c>
      <c r="E56" s="333" t="s">
        <v>1409</v>
      </c>
      <c r="F56" s="329" t="s">
        <v>1784</v>
      </c>
      <c r="G56" s="334">
        <v>4</v>
      </c>
      <c r="H56" s="334">
        <v>7</v>
      </c>
      <c r="I56" s="334">
        <v>4</v>
      </c>
      <c r="J56" s="334">
        <v>4</v>
      </c>
      <c r="K56" s="334">
        <v>11</v>
      </c>
      <c r="L56" s="334">
        <v>4</v>
      </c>
      <c r="M56" s="334">
        <v>1</v>
      </c>
      <c r="N56" s="334">
        <v>7</v>
      </c>
      <c r="O56" s="335">
        <f t="shared" si="1"/>
        <v>42</v>
      </c>
      <c r="P56" s="329" t="s">
        <v>861</v>
      </c>
      <c r="Q56" s="368"/>
    </row>
    <row r="57" spans="1:17" ht="15.75" customHeight="1">
      <c r="A57" s="367">
        <v>4</v>
      </c>
      <c r="B57" s="331">
        <v>803</v>
      </c>
      <c r="C57" s="332" t="s">
        <v>1823</v>
      </c>
      <c r="D57" s="332" t="s">
        <v>820</v>
      </c>
      <c r="E57" s="333" t="s">
        <v>1749</v>
      </c>
      <c r="F57" s="329" t="s">
        <v>1824</v>
      </c>
      <c r="G57" s="334">
        <v>8</v>
      </c>
      <c r="H57" s="334">
        <v>7</v>
      </c>
      <c r="I57" s="334">
        <v>0</v>
      </c>
      <c r="J57" s="334">
        <v>3</v>
      </c>
      <c r="K57" s="334">
        <v>10</v>
      </c>
      <c r="L57" s="334">
        <v>3</v>
      </c>
      <c r="M57" s="334">
        <v>1</v>
      </c>
      <c r="N57" s="334">
        <v>9</v>
      </c>
      <c r="O57" s="335">
        <f t="shared" si="1"/>
        <v>41</v>
      </c>
      <c r="P57" s="329" t="s">
        <v>861</v>
      </c>
      <c r="Q57" s="369" t="s">
        <v>861</v>
      </c>
    </row>
    <row r="58" spans="1:17" ht="15.75" customHeight="1">
      <c r="A58" s="370">
        <v>5</v>
      </c>
      <c r="B58" s="339">
        <v>808</v>
      </c>
      <c r="C58" s="340" t="s">
        <v>1825</v>
      </c>
      <c r="D58" s="340" t="s">
        <v>803</v>
      </c>
      <c r="E58" s="341" t="s">
        <v>1128</v>
      </c>
      <c r="F58" s="342" t="s">
        <v>1826</v>
      </c>
      <c r="G58" s="343">
        <v>6</v>
      </c>
      <c r="H58" s="343">
        <v>7</v>
      </c>
      <c r="I58" s="343">
        <v>4</v>
      </c>
      <c r="J58" s="343">
        <v>4</v>
      </c>
      <c r="K58" s="343">
        <v>10</v>
      </c>
      <c r="L58" s="343">
        <v>0</v>
      </c>
      <c r="M58" s="343">
        <v>1</v>
      </c>
      <c r="N58" s="343">
        <v>6</v>
      </c>
      <c r="O58" s="344">
        <f t="shared" si="1"/>
        <v>38</v>
      </c>
      <c r="P58" s="345"/>
      <c r="Q58" s="371"/>
    </row>
    <row r="59" spans="1:17" ht="15.75" customHeight="1">
      <c r="A59" s="370">
        <v>6</v>
      </c>
      <c r="B59" s="347">
        <v>805</v>
      </c>
      <c r="C59" s="340" t="s">
        <v>1827</v>
      </c>
      <c r="D59" s="340" t="s">
        <v>805</v>
      </c>
      <c r="E59" s="341" t="s">
        <v>1911</v>
      </c>
      <c r="F59" s="342" t="s">
        <v>1799</v>
      </c>
      <c r="G59" s="343">
        <v>7</v>
      </c>
      <c r="H59" s="343">
        <v>5</v>
      </c>
      <c r="I59" s="343">
        <v>8</v>
      </c>
      <c r="J59" s="343">
        <v>7</v>
      </c>
      <c r="K59" s="343">
        <v>0</v>
      </c>
      <c r="L59" s="343">
        <v>0</v>
      </c>
      <c r="M59" s="343">
        <v>1</v>
      </c>
      <c r="N59" s="343">
        <v>9</v>
      </c>
      <c r="O59" s="344">
        <f t="shared" si="1"/>
        <v>37</v>
      </c>
      <c r="P59" s="345"/>
      <c r="Q59" s="371"/>
    </row>
    <row r="60" spans="1:17" ht="15.75" customHeight="1">
      <c r="A60" s="370">
        <v>7</v>
      </c>
      <c r="B60" s="347">
        <v>813</v>
      </c>
      <c r="C60" s="340" t="s">
        <v>1828</v>
      </c>
      <c r="D60" s="340" t="s">
        <v>1067</v>
      </c>
      <c r="E60" s="341" t="s">
        <v>732</v>
      </c>
      <c r="F60" s="342" t="s">
        <v>1808</v>
      </c>
      <c r="G60" s="343">
        <v>6</v>
      </c>
      <c r="H60" s="343">
        <v>2</v>
      </c>
      <c r="I60" s="343">
        <v>0</v>
      </c>
      <c r="J60" s="343">
        <v>6</v>
      </c>
      <c r="K60" s="343">
        <v>10</v>
      </c>
      <c r="L60" s="343">
        <v>2</v>
      </c>
      <c r="M60" s="343">
        <v>1</v>
      </c>
      <c r="N60" s="343">
        <v>7</v>
      </c>
      <c r="O60" s="344">
        <f t="shared" si="1"/>
        <v>34</v>
      </c>
      <c r="P60" s="345"/>
      <c r="Q60" s="371"/>
    </row>
    <row r="61" spans="1:17" ht="15.75" customHeight="1">
      <c r="A61" s="370">
        <v>8</v>
      </c>
      <c r="B61" s="339">
        <v>802</v>
      </c>
      <c r="C61" s="340" t="s">
        <v>1829</v>
      </c>
      <c r="D61" s="340" t="s">
        <v>941</v>
      </c>
      <c r="E61" s="341" t="s">
        <v>938</v>
      </c>
      <c r="F61" s="342" t="s">
        <v>1791</v>
      </c>
      <c r="G61" s="343">
        <v>5</v>
      </c>
      <c r="H61" s="343">
        <v>7</v>
      </c>
      <c r="I61" s="343">
        <v>8</v>
      </c>
      <c r="J61" s="343">
        <v>0</v>
      </c>
      <c r="K61" s="343">
        <v>4</v>
      </c>
      <c r="L61" s="343">
        <v>0</v>
      </c>
      <c r="M61" s="343">
        <v>2</v>
      </c>
      <c r="N61" s="343">
        <v>6</v>
      </c>
      <c r="O61" s="344">
        <f t="shared" si="1"/>
        <v>32</v>
      </c>
      <c r="P61" s="349"/>
      <c r="Q61" s="372" t="s">
        <v>920</v>
      </c>
    </row>
    <row r="62" spans="1:17" ht="15.75" customHeight="1">
      <c r="A62" s="370">
        <v>8</v>
      </c>
      <c r="B62" s="347">
        <v>820</v>
      </c>
      <c r="C62" s="373" t="s">
        <v>1173</v>
      </c>
      <c r="D62" s="373" t="s">
        <v>1018</v>
      </c>
      <c r="E62" s="374" t="s">
        <v>1830</v>
      </c>
      <c r="F62" s="342" t="s">
        <v>1831</v>
      </c>
      <c r="G62" s="343">
        <v>6</v>
      </c>
      <c r="H62" s="343">
        <v>5</v>
      </c>
      <c r="I62" s="343">
        <v>8</v>
      </c>
      <c r="J62" s="343">
        <v>2</v>
      </c>
      <c r="K62" s="343">
        <v>0</v>
      </c>
      <c r="L62" s="343">
        <v>5</v>
      </c>
      <c r="M62" s="343">
        <v>2</v>
      </c>
      <c r="N62" s="343">
        <v>4</v>
      </c>
      <c r="O62" s="344">
        <f t="shared" si="1"/>
        <v>32</v>
      </c>
      <c r="P62" s="345"/>
      <c r="Q62" s="371"/>
    </row>
    <row r="63" spans="1:17" ht="15.75" customHeight="1">
      <c r="A63" s="370">
        <v>10</v>
      </c>
      <c r="B63" s="339">
        <v>810</v>
      </c>
      <c r="C63" s="340" t="s">
        <v>1832</v>
      </c>
      <c r="D63" s="340" t="s">
        <v>763</v>
      </c>
      <c r="E63" s="341" t="s">
        <v>826</v>
      </c>
      <c r="F63" s="342" t="s">
        <v>1833</v>
      </c>
      <c r="G63" s="343">
        <v>6</v>
      </c>
      <c r="H63" s="343">
        <v>4</v>
      </c>
      <c r="I63" s="343">
        <v>8</v>
      </c>
      <c r="J63" s="343">
        <v>4</v>
      </c>
      <c r="K63" s="343">
        <v>0</v>
      </c>
      <c r="L63" s="343">
        <v>4</v>
      </c>
      <c r="M63" s="343">
        <v>1</v>
      </c>
      <c r="N63" s="343">
        <v>3</v>
      </c>
      <c r="O63" s="344">
        <f t="shared" si="1"/>
        <v>30</v>
      </c>
      <c r="P63" s="345"/>
      <c r="Q63" s="371"/>
    </row>
    <row r="64" spans="1:17" ht="15.75" customHeight="1">
      <c r="A64" s="370">
        <v>11</v>
      </c>
      <c r="B64" s="347">
        <v>812</v>
      </c>
      <c r="C64" s="340" t="s">
        <v>1834</v>
      </c>
      <c r="D64" s="340" t="s">
        <v>776</v>
      </c>
      <c r="E64" s="341" t="s">
        <v>767</v>
      </c>
      <c r="F64" s="342" t="s">
        <v>1835</v>
      </c>
      <c r="G64" s="343">
        <v>3</v>
      </c>
      <c r="H64" s="343">
        <v>5</v>
      </c>
      <c r="I64" s="343">
        <v>0</v>
      </c>
      <c r="J64" s="343">
        <v>2</v>
      </c>
      <c r="K64" s="343">
        <v>6</v>
      </c>
      <c r="L64" s="343">
        <v>5</v>
      </c>
      <c r="M64" s="343">
        <v>2</v>
      </c>
      <c r="N64" s="343">
        <v>4</v>
      </c>
      <c r="O64" s="344">
        <f t="shared" si="1"/>
        <v>27</v>
      </c>
      <c r="P64" s="345"/>
      <c r="Q64" s="371"/>
    </row>
    <row r="65" spans="1:17" ht="15.75" customHeight="1">
      <c r="A65" s="370">
        <v>12</v>
      </c>
      <c r="B65" s="339">
        <v>806</v>
      </c>
      <c r="C65" s="340" t="s">
        <v>1836</v>
      </c>
      <c r="D65" s="340" t="s">
        <v>828</v>
      </c>
      <c r="E65" s="341" t="s">
        <v>774</v>
      </c>
      <c r="F65" s="342" t="s">
        <v>1837</v>
      </c>
      <c r="G65" s="343">
        <v>1</v>
      </c>
      <c r="H65" s="343">
        <v>6</v>
      </c>
      <c r="I65" s="343">
        <v>0</v>
      </c>
      <c r="J65" s="343">
        <v>4</v>
      </c>
      <c r="K65" s="343">
        <v>8</v>
      </c>
      <c r="L65" s="343">
        <v>3</v>
      </c>
      <c r="M65" s="343">
        <v>0</v>
      </c>
      <c r="N65" s="343">
        <v>4</v>
      </c>
      <c r="O65" s="344">
        <f t="shared" si="1"/>
        <v>26</v>
      </c>
      <c r="P65" s="345"/>
      <c r="Q65" s="371"/>
    </row>
    <row r="66" spans="1:17" ht="15.75" customHeight="1">
      <c r="A66" s="370">
        <v>13</v>
      </c>
      <c r="B66" s="347">
        <v>817</v>
      </c>
      <c r="C66" s="340" t="s">
        <v>1838</v>
      </c>
      <c r="D66" s="340" t="s">
        <v>1197</v>
      </c>
      <c r="E66" s="341" t="s">
        <v>750</v>
      </c>
      <c r="F66" s="342" t="s">
        <v>1798</v>
      </c>
      <c r="G66" s="343">
        <v>6</v>
      </c>
      <c r="H66" s="343">
        <v>4</v>
      </c>
      <c r="I66" s="343">
        <v>8</v>
      </c>
      <c r="J66" s="343">
        <v>2</v>
      </c>
      <c r="K66" s="343">
        <v>0</v>
      </c>
      <c r="L66" s="343">
        <v>0</v>
      </c>
      <c r="M66" s="343">
        <v>1</v>
      </c>
      <c r="N66" s="343">
        <v>3</v>
      </c>
      <c r="O66" s="344">
        <f t="shared" si="1"/>
        <v>24</v>
      </c>
      <c r="P66" s="345"/>
      <c r="Q66" s="371"/>
    </row>
    <row r="67" spans="1:17" ht="15.75" customHeight="1">
      <c r="A67" s="370">
        <v>14</v>
      </c>
      <c r="B67" s="339">
        <v>809</v>
      </c>
      <c r="C67" s="340" t="s">
        <v>1839</v>
      </c>
      <c r="D67" s="340" t="s">
        <v>1097</v>
      </c>
      <c r="E67" s="341" t="s">
        <v>801</v>
      </c>
      <c r="F67" s="342" t="s">
        <v>1801</v>
      </c>
      <c r="G67" s="343">
        <v>2</v>
      </c>
      <c r="H67" s="343">
        <v>5</v>
      </c>
      <c r="I67" s="343">
        <v>0</v>
      </c>
      <c r="J67" s="343">
        <v>2</v>
      </c>
      <c r="K67" s="343">
        <v>0</v>
      </c>
      <c r="L67" s="343">
        <v>3</v>
      </c>
      <c r="M67" s="343">
        <v>1</v>
      </c>
      <c r="N67" s="343">
        <v>6</v>
      </c>
      <c r="O67" s="344">
        <f t="shared" si="1"/>
        <v>19</v>
      </c>
      <c r="P67" s="345"/>
      <c r="Q67" s="371"/>
    </row>
    <row r="68" spans="1:17" ht="15.75" customHeight="1">
      <c r="A68" s="370">
        <v>14</v>
      </c>
      <c r="B68" s="339">
        <v>811</v>
      </c>
      <c r="C68" s="340" t="s">
        <v>1840</v>
      </c>
      <c r="D68" s="340" t="s">
        <v>730</v>
      </c>
      <c r="E68" s="341" t="s">
        <v>807</v>
      </c>
      <c r="F68" s="342" t="s">
        <v>1789</v>
      </c>
      <c r="G68" s="343">
        <v>4</v>
      </c>
      <c r="H68" s="343">
        <v>6</v>
      </c>
      <c r="I68" s="343">
        <v>2</v>
      </c>
      <c r="J68" s="343">
        <v>4</v>
      </c>
      <c r="K68" s="343">
        <v>0</v>
      </c>
      <c r="L68" s="343">
        <v>0</v>
      </c>
      <c r="M68" s="343">
        <v>0</v>
      </c>
      <c r="N68" s="343">
        <v>3</v>
      </c>
      <c r="O68" s="344">
        <f t="shared" si="1"/>
        <v>19</v>
      </c>
      <c r="P68" s="345"/>
      <c r="Q68" s="371"/>
    </row>
    <row r="69" spans="1:17" ht="15.75" customHeight="1">
      <c r="A69" s="370">
        <v>16</v>
      </c>
      <c r="B69" s="347">
        <v>818</v>
      </c>
      <c r="C69" s="340" t="s">
        <v>1199</v>
      </c>
      <c r="D69" s="340" t="s">
        <v>1097</v>
      </c>
      <c r="E69" s="341" t="s">
        <v>1459</v>
      </c>
      <c r="F69" s="342" t="s">
        <v>1841</v>
      </c>
      <c r="G69" s="343">
        <v>2</v>
      </c>
      <c r="H69" s="343">
        <v>4</v>
      </c>
      <c r="I69" s="343">
        <v>0</v>
      </c>
      <c r="J69" s="343">
        <v>4</v>
      </c>
      <c r="K69" s="343">
        <v>0</v>
      </c>
      <c r="L69" s="343">
        <v>5</v>
      </c>
      <c r="M69" s="343">
        <v>1</v>
      </c>
      <c r="N69" s="343">
        <v>1</v>
      </c>
      <c r="O69" s="344">
        <f t="shared" si="1"/>
        <v>17</v>
      </c>
      <c r="P69" s="345"/>
      <c r="Q69" s="371"/>
    </row>
    <row r="70" spans="1:17" ht="15.75" customHeight="1">
      <c r="A70" s="375">
        <v>17</v>
      </c>
      <c r="B70" s="353">
        <v>814</v>
      </c>
      <c r="C70" s="354" t="s">
        <v>1842</v>
      </c>
      <c r="D70" s="354" t="s">
        <v>825</v>
      </c>
      <c r="E70" s="355" t="s">
        <v>1002</v>
      </c>
      <c r="F70" s="356" t="s">
        <v>1843</v>
      </c>
      <c r="G70" s="357">
        <v>5</v>
      </c>
      <c r="H70" s="357">
        <v>2</v>
      </c>
      <c r="I70" s="357">
        <v>0</v>
      </c>
      <c r="J70" s="357">
        <v>2</v>
      </c>
      <c r="K70" s="357">
        <v>0</v>
      </c>
      <c r="L70" s="357">
        <v>2</v>
      </c>
      <c r="M70" s="357">
        <v>0</v>
      </c>
      <c r="N70" s="357">
        <v>3</v>
      </c>
      <c r="O70" s="358">
        <f t="shared" si="1"/>
        <v>14</v>
      </c>
      <c r="P70" s="359"/>
      <c r="Q70" s="376"/>
    </row>
    <row r="71" spans="1:17" ht="15.75" customHeight="1">
      <c r="A71" s="338"/>
      <c r="B71" s="347">
        <v>807</v>
      </c>
      <c r="C71" s="340" t="s">
        <v>1844</v>
      </c>
      <c r="D71" s="340" t="s">
        <v>933</v>
      </c>
      <c r="E71" s="341" t="s">
        <v>969</v>
      </c>
      <c r="F71" s="342" t="s">
        <v>1845</v>
      </c>
      <c r="G71" s="1093" t="s">
        <v>879</v>
      </c>
      <c r="H71" s="1093"/>
      <c r="I71" s="1093"/>
      <c r="J71" s="1093"/>
      <c r="K71" s="1093"/>
      <c r="L71" s="1093"/>
      <c r="M71" s="1093"/>
      <c r="N71" s="1093"/>
      <c r="O71" s="344"/>
      <c r="P71" s="345"/>
      <c r="Q71" s="377"/>
    </row>
    <row r="72" spans="1:17" ht="15.75" customHeight="1">
      <c r="A72" s="338"/>
      <c r="B72" s="347">
        <v>816</v>
      </c>
      <c r="C72" s="340" t="s">
        <v>1846</v>
      </c>
      <c r="D72" s="340" t="s">
        <v>825</v>
      </c>
      <c r="E72" s="341" t="s">
        <v>1076</v>
      </c>
      <c r="F72" s="342" t="s">
        <v>1805</v>
      </c>
      <c r="G72" s="1093" t="s">
        <v>879</v>
      </c>
      <c r="H72" s="1093"/>
      <c r="I72" s="1093"/>
      <c r="J72" s="1093"/>
      <c r="K72" s="1093"/>
      <c r="L72" s="1093"/>
      <c r="M72" s="1093"/>
      <c r="N72" s="1093"/>
      <c r="O72" s="344"/>
      <c r="P72" s="345"/>
      <c r="Q72" s="377"/>
    </row>
    <row r="73" spans="1:17" ht="15.75" customHeight="1">
      <c r="A73" s="338"/>
      <c r="B73" s="347">
        <v>819</v>
      </c>
      <c r="C73" s="340" t="s">
        <v>1847</v>
      </c>
      <c r="D73" s="340" t="s">
        <v>1848</v>
      </c>
      <c r="E73" s="341" t="s">
        <v>1749</v>
      </c>
      <c r="F73" s="342" t="s">
        <v>1824</v>
      </c>
      <c r="G73" s="1093" t="s">
        <v>879</v>
      </c>
      <c r="H73" s="1093"/>
      <c r="I73" s="1093"/>
      <c r="J73" s="1093"/>
      <c r="K73" s="1093"/>
      <c r="L73" s="1093"/>
      <c r="M73" s="1093"/>
      <c r="N73" s="1093"/>
      <c r="O73" s="344"/>
      <c r="P73" s="345"/>
      <c r="Q73" s="377"/>
    </row>
    <row r="74" ht="15">
      <c r="B74" s="298" t="s">
        <v>1849</v>
      </c>
    </row>
    <row r="75" spans="1:6" ht="15">
      <c r="A75" s="168"/>
      <c r="B75" s="168"/>
      <c r="C75" s="168"/>
      <c r="F75" s="298" t="s">
        <v>1772</v>
      </c>
    </row>
    <row r="76" spans="1:3" ht="15">
      <c r="A76" s="299" t="s">
        <v>1773</v>
      </c>
      <c r="B76" s="300"/>
      <c r="C76" s="301"/>
    </row>
    <row r="77" spans="1:3" ht="15.75" thickBot="1">
      <c r="A77" s="302" t="s">
        <v>1775</v>
      </c>
      <c r="B77" s="303"/>
      <c r="C77" s="303"/>
    </row>
    <row r="78" spans="1:18" ht="15">
      <c r="A78" s="304" t="s">
        <v>1776</v>
      </c>
      <c r="B78" s="306" t="s">
        <v>719</v>
      </c>
      <c r="C78" s="306" t="s">
        <v>721</v>
      </c>
      <c r="D78" s="306" t="s">
        <v>722</v>
      </c>
      <c r="E78" s="306" t="s">
        <v>1303</v>
      </c>
      <c r="F78" s="306" t="s">
        <v>1499</v>
      </c>
      <c r="G78" s="306">
        <v>1</v>
      </c>
      <c r="H78" s="306">
        <v>2</v>
      </c>
      <c r="I78" s="306">
        <v>3</v>
      </c>
      <c r="J78" s="306">
        <v>4</v>
      </c>
      <c r="K78" s="306">
        <v>5</v>
      </c>
      <c r="L78" s="306">
        <v>6</v>
      </c>
      <c r="M78" s="306">
        <v>7</v>
      </c>
      <c r="N78" s="306">
        <v>8</v>
      </c>
      <c r="O78" s="306" t="s">
        <v>1850</v>
      </c>
      <c r="P78" s="306" t="s">
        <v>788</v>
      </c>
      <c r="Q78" s="378" t="s">
        <v>1777</v>
      </c>
      <c r="R78" s="379" t="s">
        <v>1778</v>
      </c>
    </row>
    <row r="79" spans="1:18" ht="16.5">
      <c r="A79" s="380"/>
      <c r="B79" s="381"/>
      <c r="C79" s="381"/>
      <c r="D79" s="381"/>
      <c r="E79" s="381"/>
      <c r="F79" s="381"/>
      <c r="G79" s="344">
        <v>11</v>
      </c>
      <c r="H79" s="344">
        <v>10</v>
      </c>
      <c r="I79" s="344">
        <v>3</v>
      </c>
      <c r="J79" s="344">
        <v>10</v>
      </c>
      <c r="K79" s="344">
        <v>10</v>
      </c>
      <c r="L79" s="344">
        <v>7</v>
      </c>
      <c r="M79" s="344">
        <v>4</v>
      </c>
      <c r="N79" s="344">
        <v>6</v>
      </c>
      <c r="O79" s="344">
        <v>40</v>
      </c>
      <c r="P79" s="344">
        <f aca="true" t="shared" si="2" ref="P79:P97">G79+H79+I79+J79+K79+L79+M79+N79+O79</f>
        <v>101</v>
      </c>
      <c r="Q79" s="344"/>
      <c r="R79" s="382"/>
    </row>
    <row r="80" spans="1:18" ht="15.75" customHeight="1">
      <c r="A80" s="367">
        <v>1</v>
      </c>
      <c r="B80" s="337">
        <v>919</v>
      </c>
      <c r="C80" s="383" t="s">
        <v>737</v>
      </c>
      <c r="D80" s="383" t="s">
        <v>738</v>
      </c>
      <c r="E80" s="384" t="s">
        <v>1628</v>
      </c>
      <c r="F80" s="329" t="s">
        <v>1796</v>
      </c>
      <c r="G80" s="334">
        <v>8</v>
      </c>
      <c r="H80" s="334">
        <v>8</v>
      </c>
      <c r="I80" s="334">
        <v>0</v>
      </c>
      <c r="J80" s="334">
        <v>8</v>
      </c>
      <c r="K80" s="334">
        <v>9</v>
      </c>
      <c r="L80" s="334">
        <v>7</v>
      </c>
      <c r="M80" s="334">
        <v>2</v>
      </c>
      <c r="N80" s="334">
        <v>2</v>
      </c>
      <c r="O80" s="334">
        <v>21</v>
      </c>
      <c r="P80" s="335">
        <f t="shared" si="2"/>
        <v>65</v>
      </c>
      <c r="Q80" s="329" t="s">
        <v>920</v>
      </c>
      <c r="R80" s="385"/>
    </row>
    <row r="81" spans="1:18" ht="15.75" customHeight="1">
      <c r="A81" s="367">
        <v>2</v>
      </c>
      <c r="B81" s="337">
        <v>907</v>
      </c>
      <c r="C81" s="383" t="s">
        <v>778</v>
      </c>
      <c r="D81" s="383" t="s">
        <v>779</v>
      </c>
      <c r="E81" s="384" t="s">
        <v>743</v>
      </c>
      <c r="F81" s="329" t="s">
        <v>1793</v>
      </c>
      <c r="G81" s="334">
        <v>7</v>
      </c>
      <c r="H81" s="334">
        <v>6</v>
      </c>
      <c r="I81" s="334">
        <v>0</v>
      </c>
      <c r="J81" s="334">
        <v>2</v>
      </c>
      <c r="K81" s="334">
        <v>7</v>
      </c>
      <c r="L81" s="334">
        <v>7</v>
      </c>
      <c r="M81" s="334">
        <v>4</v>
      </c>
      <c r="N81" s="334">
        <v>2</v>
      </c>
      <c r="O81" s="334">
        <v>21</v>
      </c>
      <c r="P81" s="335">
        <f t="shared" si="2"/>
        <v>56</v>
      </c>
      <c r="Q81" s="329" t="s">
        <v>861</v>
      </c>
      <c r="R81" s="368"/>
    </row>
    <row r="82" spans="1:18" ht="15.75" customHeight="1">
      <c r="A82" s="367">
        <v>3</v>
      </c>
      <c r="B82" s="337">
        <v>908</v>
      </c>
      <c r="C82" s="383" t="s">
        <v>1220</v>
      </c>
      <c r="D82" s="383" t="s">
        <v>776</v>
      </c>
      <c r="E82" s="384" t="s">
        <v>1911</v>
      </c>
      <c r="F82" s="329" t="s">
        <v>1799</v>
      </c>
      <c r="G82" s="334">
        <v>9</v>
      </c>
      <c r="H82" s="334">
        <v>6</v>
      </c>
      <c r="I82" s="334">
        <v>0</v>
      </c>
      <c r="J82" s="334">
        <v>10</v>
      </c>
      <c r="K82" s="334">
        <v>9</v>
      </c>
      <c r="L82" s="334">
        <v>0</v>
      </c>
      <c r="M82" s="334">
        <v>2</v>
      </c>
      <c r="N82" s="334">
        <v>0</v>
      </c>
      <c r="O82" s="334">
        <v>19</v>
      </c>
      <c r="P82" s="335">
        <f t="shared" si="2"/>
        <v>55</v>
      </c>
      <c r="Q82" s="329" t="s">
        <v>861</v>
      </c>
      <c r="R82" s="368"/>
    </row>
    <row r="83" spans="1:18" ht="15.75" customHeight="1">
      <c r="A83" s="367">
        <v>4</v>
      </c>
      <c r="B83" s="337">
        <v>902</v>
      </c>
      <c r="C83" s="383" t="s">
        <v>1212</v>
      </c>
      <c r="D83" s="383" t="s">
        <v>730</v>
      </c>
      <c r="E83" s="384" t="s">
        <v>1128</v>
      </c>
      <c r="F83" s="329" t="s">
        <v>1786</v>
      </c>
      <c r="G83" s="334">
        <v>9</v>
      </c>
      <c r="H83" s="334">
        <v>7</v>
      </c>
      <c r="I83" s="334">
        <v>0</v>
      </c>
      <c r="J83" s="334">
        <v>4</v>
      </c>
      <c r="K83" s="334">
        <v>8</v>
      </c>
      <c r="L83" s="334">
        <v>0</v>
      </c>
      <c r="M83" s="334">
        <v>4</v>
      </c>
      <c r="N83" s="334">
        <v>6</v>
      </c>
      <c r="O83" s="334">
        <v>13</v>
      </c>
      <c r="P83" s="335">
        <f t="shared" si="2"/>
        <v>51</v>
      </c>
      <c r="Q83" s="329" t="s">
        <v>861</v>
      </c>
      <c r="R83" s="369" t="s">
        <v>861</v>
      </c>
    </row>
    <row r="84" spans="1:18" ht="15.75" customHeight="1">
      <c r="A84" s="370">
        <v>5</v>
      </c>
      <c r="B84" s="339">
        <v>909</v>
      </c>
      <c r="C84" s="386" t="s">
        <v>771</v>
      </c>
      <c r="D84" s="386" t="s">
        <v>752</v>
      </c>
      <c r="E84" s="387" t="s">
        <v>1409</v>
      </c>
      <c r="F84" s="342" t="s">
        <v>1784</v>
      </c>
      <c r="G84" s="343">
        <v>8</v>
      </c>
      <c r="H84" s="343">
        <v>6</v>
      </c>
      <c r="I84" s="343">
        <v>0</v>
      </c>
      <c r="J84" s="343">
        <v>2</v>
      </c>
      <c r="K84" s="343">
        <v>9</v>
      </c>
      <c r="L84" s="343">
        <v>7</v>
      </c>
      <c r="M84" s="343">
        <v>0</v>
      </c>
      <c r="N84" s="343">
        <v>1</v>
      </c>
      <c r="O84" s="343">
        <v>15</v>
      </c>
      <c r="P84" s="344">
        <f t="shared" si="2"/>
        <v>48</v>
      </c>
      <c r="Q84" s="92"/>
      <c r="R84" s="371"/>
    </row>
    <row r="85" spans="1:18" ht="15.75" customHeight="1">
      <c r="A85" s="370">
        <v>6</v>
      </c>
      <c r="B85" s="339">
        <v>906</v>
      </c>
      <c r="C85" s="386" t="s">
        <v>1851</v>
      </c>
      <c r="D85" s="386" t="s">
        <v>1025</v>
      </c>
      <c r="E85" s="387" t="s">
        <v>725</v>
      </c>
      <c r="F85" s="342" t="s">
        <v>1809</v>
      </c>
      <c r="G85" s="343">
        <v>3</v>
      </c>
      <c r="H85" s="343">
        <v>7</v>
      </c>
      <c r="I85" s="343">
        <v>0</v>
      </c>
      <c r="J85" s="343">
        <v>6</v>
      </c>
      <c r="K85" s="343">
        <v>9</v>
      </c>
      <c r="L85" s="343">
        <v>7</v>
      </c>
      <c r="M85" s="343">
        <v>0</v>
      </c>
      <c r="N85" s="343">
        <v>2</v>
      </c>
      <c r="O85" s="343">
        <v>13</v>
      </c>
      <c r="P85" s="344">
        <f t="shared" si="2"/>
        <v>47</v>
      </c>
      <c r="Q85" s="345"/>
      <c r="R85" s="371"/>
    </row>
    <row r="86" spans="1:18" ht="15.75" customHeight="1">
      <c r="A86" s="370">
        <v>7</v>
      </c>
      <c r="B86" s="339">
        <v>903</v>
      </c>
      <c r="C86" s="386" t="s">
        <v>1852</v>
      </c>
      <c r="D86" s="386" t="s">
        <v>763</v>
      </c>
      <c r="E86" s="387" t="s">
        <v>725</v>
      </c>
      <c r="F86" s="342" t="s">
        <v>1809</v>
      </c>
      <c r="G86" s="343">
        <v>5</v>
      </c>
      <c r="H86" s="343">
        <v>10</v>
      </c>
      <c r="I86" s="343">
        <v>0</v>
      </c>
      <c r="J86" s="343">
        <v>0</v>
      </c>
      <c r="K86" s="343">
        <v>9</v>
      </c>
      <c r="L86" s="343">
        <v>0</v>
      </c>
      <c r="M86" s="343">
        <v>0</v>
      </c>
      <c r="N86" s="343">
        <v>2</v>
      </c>
      <c r="O86" s="343">
        <v>19</v>
      </c>
      <c r="P86" s="388">
        <f t="shared" si="2"/>
        <v>45</v>
      </c>
      <c r="Q86" s="349"/>
      <c r="R86" s="372" t="s">
        <v>920</v>
      </c>
    </row>
    <row r="87" spans="1:18" ht="15.75" customHeight="1">
      <c r="A87" s="370">
        <v>8</v>
      </c>
      <c r="B87" s="339">
        <v>915</v>
      </c>
      <c r="C87" s="386" t="s">
        <v>1330</v>
      </c>
      <c r="D87" s="386" t="s">
        <v>1853</v>
      </c>
      <c r="E87" s="387" t="s">
        <v>732</v>
      </c>
      <c r="F87" s="342" t="s">
        <v>1808</v>
      </c>
      <c r="G87" s="343">
        <v>3</v>
      </c>
      <c r="H87" s="343">
        <v>6</v>
      </c>
      <c r="I87" s="343">
        <v>0</v>
      </c>
      <c r="J87" s="343">
        <v>4</v>
      </c>
      <c r="K87" s="343">
        <v>9</v>
      </c>
      <c r="L87" s="343">
        <v>7</v>
      </c>
      <c r="M87" s="343">
        <v>0</v>
      </c>
      <c r="N87" s="343">
        <v>0</v>
      </c>
      <c r="O87" s="343">
        <v>15</v>
      </c>
      <c r="P87" s="344">
        <f t="shared" si="2"/>
        <v>44</v>
      </c>
      <c r="Q87" s="345"/>
      <c r="R87" s="371"/>
    </row>
    <row r="88" spans="1:18" ht="15.75" customHeight="1">
      <c r="A88" s="370">
        <v>9</v>
      </c>
      <c r="B88" s="339">
        <v>905</v>
      </c>
      <c r="C88" s="386" t="s">
        <v>1854</v>
      </c>
      <c r="D88" s="386" t="s">
        <v>941</v>
      </c>
      <c r="E88" s="387" t="s">
        <v>957</v>
      </c>
      <c r="F88" s="342" t="s">
        <v>1855</v>
      </c>
      <c r="G88" s="343">
        <v>5</v>
      </c>
      <c r="H88" s="343">
        <v>10</v>
      </c>
      <c r="I88" s="343">
        <v>0</v>
      </c>
      <c r="J88" s="343">
        <v>4</v>
      </c>
      <c r="K88" s="343">
        <v>3</v>
      </c>
      <c r="L88" s="343">
        <v>0</v>
      </c>
      <c r="M88" s="343">
        <v>0</v>
      </c>
      <c r="N88" s="343">
        <v>2</v>
      </c>
      <c r="O88" s="343">
        <v>18</v>
      </c>
      <c r="P88" s="344">
        <f t="shared" si="2"/>
        <v>42</v>
      </c>
      <c r="Q88" s="345"/>
      <c r="R88" s="372" t="s">
        <v>861</v>
      </c>
    </row>
    <row r="89" spans="1:18" ht="15.75" customHeight="1">
      <c r="A89" s="370">
        <v>10</v>
      </c>
      <c r="B89" s="339">
        <v>904</v>
      </c>
      <c r="C89" s="386" t="s">
        <v>747</v>
      </c>
      <c r="D89" s="386" t="s">
        <v>748</v>
      </c>
      <c r="E89" s="387" t="s">
        <v>1628</v>
      </c>
      <c r="F89" s="342" t="s">
        <v>1796</v>
      </c>
      <c r="G89" s="343">
        <v>3</v>
      </c>
      <c r="H89" s="343">
        <v>8</v>
      </c>
      <c r="I89" s="343">
        <v>0</v>
      </c>
      <c r="J89" s="343">
        <v>2</v>
      </c>
      <c r="K89" s="343">
        <v>9</v>
      </c>
      <c r="L89" s="343">
        <v>7</v>
      </c>
      <c r="M89" s="343">
        <v>0</v>
      </c>
      <c r="N89" s="343">
        <v>2</v>
      </c>
      <c r="O89" s="343">
        <v>6</v>
      </c>
      <c r="P89" s="388">
        <f t="shared" si="2"/>
        <v>37</v>
      </c>
      <c r="Q89" s="349"/>
      <c r="R89" s="389"/>
    </row>
    <row r="90" spans="1:18" ht="15.75" customHeight="1">
      <c r="A90" s="370">
        <v>10</v>
      </c>
      <c r="B90" s="339">
        <v>913</v>
      </c>
      <c r="C90" s="386" t="s">
        <v>1856</v>
      </c>
      <c r="D90" s="386" t="s">
        <v>1857</v>
      </c>
      <c r="E90" s="387" t="s">
        <v>807</v>
      </c>
      <c r="F90" s="342" t="s">
        <v>1789</v>
      </c>
      <c r="G90" s="343">
        <v>5</v>
      </c>
      <c r="H90" s="343">
        <v>10</v>
      </c>
      <c r="I90" s="343">
        <v>0</v>
      </c>
      <c r="J90" s="343">
        <v>2</v>
      </c>
      <c r="K90" s="343">
        <v>9</v>
      </c>
      <c r="L90" s="343">
        <v>7</v>
      </c>
      <c r="M90" s="343">
        <v>1</v>
      </c>
      <c r="N90" s="343">
        <v>0</v>
      </c>
      <c r="O90" s="343">
        <v>3</v>
      </c>
      <c r="P90" s="344">
        <f t="shared" si="2"/>
        <v>37</v>
      </c>
      <c r="Q90" s="345"/>
      <c r="R90" s="371"/>
    </row>
    <row r="91" spans="1:18" ht="15.75" customHeight="1">
      <c r="A91" s="370">
        <v>12</v>
      </c>
      <c r="B91" s="339">
        <v>912</v>
      </c>
      <c r="C91" s="386" t="s">
        <v>1858</v>
      </c>
      <c r="D91" s="386" t="s">
        <v>1025</v>
      </c>
      <c r="E91" s="387" t="s">
        <v>969</v>
      </c>
      <c r="F91" s="342" t="s">
        <v>1806</v>
      </c>
      <c r="G91" s="343">
        <v>5</v>
      </c>
      <c r="H91" s="343">
        <v>5</v>
      </c>
      <c r="I91" s="343">
        <v>0</v>
      </c>
      <c r="J91" s="343">
        <v>0</v>
      </c>
      <c r="K91" s="343">
        <v>7</v>
      </c>
      <c r="L91" s="343">
        <v>0</v>
      </c>
      <c r="M91" s="343">
        <v>0</v>
      </c>
      <c r="N91" s="343">
        <v>2</v>
      </c>
      <c r="O91" s="343">
        <v>16</v>
      </c>
      <c r="P91" s="344">
        <f t="shared" si="2"/>
        <v>35</v>
      </c>
      <c r="Q91" s="345"/>
      <c r="R91" s="371"/>
    </row>
    <row r="92" spans="1:18" ht="15.75" customHeight="1">
      <c r="A92" s="370">
        <v>13</v>
      </c>
      <c r="B92" s="339">
        <v>901</v>
      </c>
      <c r="C92" s="386" t="s">
        <v>1859</v>
      </c>
      <c r="D92" s="386" t="s">
        <v>752</v>
      </c>
      <c r="E92" s="387" t="s">
        <v>1128</v>
      </c>
      <c r="F92" s="342" t="s">
        <v>1786</v>
      </c>
      <c r="G92" s="343">
        <v>4</v>
      </c>
      <c r="H92" s="343">
        <v>6</v>
      </c>
      <c r="I92" s="343">
        <v>0</v>
      </c>
      <c r="J92" s="343">
        <v>4</v>
      </c>
      <c r="K92" s="343">
        <v>9</v>
      </c>
      <c r="L92" s="343">
        <v>3</v>
      </c>
      <c r="M92" s="343">
        <v>2</v>
      </c>
      <c r="N92" s="343">
        <v>0</v>
      </c>
      <c r="O92" s="343">
        <v>6</v>
      </c>
      <c r="P92" s="388">
        <f t="shared" si="2"/>
        <v>34</v>
      </c>
      <c r="Q92" s="349"/>
      <c r="R92" s="372" t="s">
        <v>861</v>
      </c>
    </row>
    <row r="93" spans="1:18" ht="15.75" customHeight="1">
      <c r="A93" s="370">
        <v>14</v>
      </c>
      <c r="B93" s="339">
        <v>910</v>
      </c>
      <c r="C93" s="386" t="s">
        <v>1860</v>
      </c>
      <c r="D93" s="386" t="s">
        <v>933</v>
      </c>
      <c r="E93" s="387" t="s">
        <v>774</v>
      </c>
      <c r="F93" s="342" t="s">
        <v>1861</v>
      </c>
      <c r="G93" s="343">
        <v>8</v>
      </c>
      <c r="H93" s="343">
        <v>9</v>
      </c>
      <c r="I93" s="343">
        <v>0</v>
      </c>
      <c r="J93" s="343">
        <v>0</v>
      </c>
      <c r="K93" s="343">
        <v>7</v>
      </c>
      <c r="L93" s="343">
        <v>0</v>
      </c>
      <c r="M93" s="343">
        <v>0</v>
      </c>
      <c r="N93" s="343">
        <v>1</v>
      </c>
      <c r="O93" s="343">
        <v>5</v>
      </c>
      <c r="P93" s="344">
        <f t="shared" si="2"/>
        <v>30</v>
      </c>
      <c r="Q93" s="92"/>
      <c r="R93" s="371"/>
    </row>
    <row r="94" spans="1:18" ht="15.75" customHeight="1">
      <c r="A94" s="370">
        <v>15</v>
      </c>
      <c r="B94" s="339">
        <v>911</v>
      </c>
      <c r="C94" s="386" t="s">
        <v>1862</v>
      </c>
      <c r="D94" s="386" t="s">
        <v>752</v>
      </c>
      <c r="E94" s="387" t="s">
        <v>1128</v>
      </c>
      <c r="F94" s="342" t="s">
        <v>1786</v>
      </c>
      <c r="G94" s="343">
        <v>6</v>
      </c>
      <c r="H94" s="343">
        <v>7</v>
      </c>
      <c r="I94" s="343">
        <v>0</v>
      </c>
      <c r="J94" s="343">
        <v>0</v>
      </c>
      <c r="K94" s="343">
        <v>9</v>
      </c>
      <c r="L94" s="343">
        <v>7</v>
      </c>
      <c r="M94" s="343">
        <v>0</v>
      </c>
      <c r="N94" s="343">
        <v>0</v>
      </c>
      <c r="O94" s="343">
        <v>0</v>
      </c>
      <c r="P94" s="344">
        <f t="shared" si="2"/>
        <v>29</v>
      </c>
      <c r="Q94" s="345"/>
      <c r="R94" s="371"/>
    </row>
    <row r="95" spans="1:18" ht="15.75" customHeight="1">
      <c r="A95" s="370">
        <v>16</v>
      </c>
      <c r="B95" s="339">
        <v>914</v>
      </c>
      <c r="C95" s="386" t="s">
        <v>1226</v>
      </c>
      <c r="D95" s="386" t="s">
        <v>926</v>
      </c>
      <c r="E95" s="387" t="s">
        <v>767</v>
      </c>
      <c r="F95" s="342" t="s">
        <v>1835</v>
      </c>
      <c r="G95" s="343">
        <v>5</v>
      </c>
      <c r="H95" s="343">
        <v>3</v>
      </c>
      <c r="I95" s="343">
        <v>0</v>
      </c>
      <c r="J95" s="343">
        <v>3</v>
      </c>
      <c r="K95" s="343">
        <v>3</v>
      </c>
      <c r="L95" s="343">
        <v>0</v>
      </c>
      <c r="M95" s="343">
        <v>2</v>
      </c>
      <c r="N95" s="343">
        <v>1</v>
      </c>
      <c r="O95" s="343">
        <v>8</v>
      </c>
      <c r="P95" s="344">
        <f t="shared" si="2"/>
        <v>25</v>
      </c>
      <c r="Q95" s="345"/>
      <c r="R95" s="371"/>
    </row>
    <row r="96" spans="1:18" ht="15.75" customHeight="1">
      <c r="A96" s="370">
        <v>17</v>
      </c>
      <c r="B96" s="339">
        <v>918</v>
      </c>
      <c r="C96" s="386" t="s">
        <v>1457</v>
      </c>
      <c r="D96" s="386" t="s">
        <v>776</v>
      </c>
      <c r="E96" s="387" t="s">
        <v>1076</v>
      </c>
      <c r="F96" s="342" t="s">
        <v>1805</v>
      </c>
      <c r="G96" s="343">
        <v>5</v>
      </c>
      <c r="H96" s="343">
        <v>5</v>
      </c>
      <c r="I96" s="343">
        <v>0</v>
      </c>
      <c r="J96" s="343">
        <v>0</v>
      </c>
      <c r="K96" s="343">
        <v>9</v>
      </c>
      <c r="L96" s="343">
        <v>4</v>
      </c>
      <c r="M96" s="343">
        <v>0</v>
      </c>
      <c r="N96" s="343">
        <v>0</v>
      </c>
      <c r="O96" s="343">
        <v>0</v>
      </c>
      <c r="P96" s="344">
        <f t="shared" si="2"/>
        <v>23</v>
      </c>
      <c r="Q96" s="345"/>
      <c r="R96" s="390"/>
    </row>
    <row r="97" spans="1:18" ht="15.75" customHeight="1">
      <c r="A97" s="370">
        <v>18</v>
      </c>
      <c r="B97" s="339">
        <v>916</v>
      </c>
      <c r="C97" s="386" t="s">
        <v>1863</v>
      </c>
      <c r="D97" s="386" t="s">
        <v>1864</v>
      </c>
      <c r="E97" s="387" t="s">
        <v>801</v>
      </c>
      <c r="F97" s="342" t="s">
        <v>1801</v>
      </c>
      <c r="G97" s="343">
        <v>2</v>
      </c>
      <c r="H97" s="343">
        <v>8</v>
      </c>
      <c r="I97" s="343">
        <v>0</v>
      </c>
      <c r="J97" s="343">
        <v>0</v>
      </c>
      <c r="K97" s="343">
        <v>7</v>
      </c>
      <c r="L97" s="343">
        <v>0</v>
      </c>
      <c r="M97" s="343">
        <v>2</v>
      </c>
      <c r="N97" s="343">
        <v>0</v>
      </c>
      <c r="O97" s="343">
        <v>3</v>
      </c>
      <c r="P97" s="344">
        <f t="shared" si="2"/>
        <v>22</v>
      </c>
      <c r="Q97" s="345"/>
      <c r="R97" s="371"/>
    </row>
    <row r="98" spans="1:18" ht="15.75" customHeight="1">
      <c r="A98" s="391"/>
      <c r="B98" s="392">
        <v>917</v>
      </c>
      <c r="C98" s="393" t="s">
        <v>1412</v>
      </c>
      <c r="D98" s="393" t="s">
        <v>752</v>
      </c>
      <c r="E98" s="394" t="s">
        <v>1865</v>
      </c>
      <c r="F98" s="395" t="s">
        <v>1866</v>
      </c>
      <c r="G98" s="1096" t="s">
        <v>879</v>
      </c>
      <c r="H98" s="1096"/>
      <c r="I98" s="1096"/>
      <c r="J98" s="1096"/>
      <c r="K98" s="1096"/>
      <c r="L98" s="1096"/>
      <c r="M98" s="1096"/>
      <c r="N98" s="1096"/>
      <c r="O98" s="1096"/>
      <c r="P98" s="396"/>
      <c r="Q98" s="397"/>
      <c r="R98" s="398"/>
    </row>
    <row r="99" ht="15">
      <c r="B99" s="298" t="s">
        <v>1867</v>
      </c>
    </row>
    <row r="100" spans="1:6" ht="15">
      <c r="A100" s="168"/>
      <c r="B100" s="168"/>
      <c r="C100" s="168"/>
      <c r="F100" s="298" t="s">
        <v>1772</v>
      </c>
    </row>
    <row r="101" spans="1:3" ht="15">
      <c r="A101" s="299" t="s">
        <v>1773</v>
      </c>
      <c r="B101" s="300"/>
      <c r="C101" s="301"/>
    </row>
    <row r="102" spans="1:3" ht="15.75" thickBot="1">
      <c r="A102" s="302" t="s">
        <v>1775</v>
      </c>
      <c r="B102" s="303"/>
      <c r="C102" s="303"/>
    </row>
    <row r="103" spans="1:18" ht="15.75" thickBot="1">
      <c r="A103" s="399" t="s">
        <v>1776</v>
      </c>
      <c r="B103" s="364" t="s">
        <v>719</v>
      </c>
      <c r="C103" s="364" t="s">
        <v>721</v>
      </c>
      <c r="D103" s="364" t="s">
        <v>722</v>
      </c>
      <c r="E103" s="364" t="s">
        <v>1303</v>
      </c>
      <c r="F103" s="364" t="s">
        <v>1499</v>
      </c>
      <c r="G103" s="364">
        <v>1</v>
      </c>
      <c r="H103" s="364">
        <v>2</v>
      </c>
      <c r="I103" s="364">
        <v>3</v>
      </c>
      <c r="J103" s="364">
        <v>4</v>
      </c>
      <c r="K103" s="364">
        <v>5</v>
      </c>
      <c r="L103" s="364">
        <v>6</v>
      </c>
      <c r="M103" s="364">
        <v>7</v>
      </c>
      <c r="N103" s="364">
        <v>8</v>
      </c>
      <c r="O103" s="364" t="s">
        <v>1850</v>
      </c>
      <c r="P103" s="364" t="s">
        <v>788</v>
      </c>
      <c r="Q103" s="400" t="s">
        <v>1777</v>
      </c>
      <c r="R103" s="401" t="s">
        <v>1868</v>
      </c>
    </row>
    <row r="104" spans="1:18" ht="16.5">
      <c r="A104" s="366"/>
      <c r="B104" s="307"/>
      <c r="C104" s="307"/>
      <c r="D104" s="307"/>
      <c r="E104" s="307"/>
      <c r="F104" s="307"/>
      <c r="G104" s="306">
        <v>16</v>
      </c>
      <c r="H104" s="306">
        <v>10</v>
      </c>
      <c r="I104" s="306">
        <v>3</v>
      </c>
      <c r="J104" s="306">
        <v>8</v>
      </c>
      <c r="K104" s="306">
        <v>8</v>
      </c>
      <c r="L104" s="306">
        <v>7</v>
      </c>
      <c r="M104" s="306">
        <v>4</v>
      </c>
      <c r="N104" s="306">
        <v>4</v>
      </c>
      <c r="O104" s="306">
        <v>40</v>
      </c>
      <c r="P104" s="306">
        <f aca="true" t="shared" si="3" ref="P104:P123">G104+H104+I104+J104+K104+L104+M104+N104+O104</f>
        <v>100</v>
      </c>
      <c r="Q104" s="306"/>
      <c r="R104" s="308"/>
    </row>
    <row r="105" spans="1:18" ht="15.75" customHeight="1">
      <c r="A105" s="367">
        <v>1</v>
      </c>
      <c r="B105" s="337">
        <v>1015</v>
      </c>
      <c r="C105" s="384" t="s">
        <v>1869</v>
      </c>
      <c r="D105" s="384" t="s">
        <v>990</v>
      </c>
      <c r="E105" s="333" t="s">
        <v>732</v>
      </c>
      <c r="F105" s="329" t="s">
        <v>1808</v>
      </c>
      <c r="G105" s="334">
        <v>13</v>
      </c>
      <c r="H105" s="334">
        <v>7</v>
      </c>
      <c r="I105" s="334">
        <v>1</v>
      </c>
      <c r="J105" s="334">
        <v>3</v>
      </c>
      <c r="K105" s="334">
        <v>4</v>
      </c>
      <c r="L105" s="334">
        <v>1</v>
      </c>
      <c r="M105" s="334">
        <v>0</v>
      </c>
      <c r="N105" s="334">
        <v>2</v>
      </c>
      <c r="O105" s="334">
        <v>22</v>
      </c>
      <c r="P105" s="335">
        <f t="shared" si="3"/>
        <v>53</v>
      </c>
      <c r="Q105" s="329" t="s">
        <v>920</v>
      </c>
      <c r="R105" s="368"/>
    </row>
    <row r="106" spans="1:18" ht="15.75" customHeight="1">
      <c r="A106" s="367">
        <v>2</v>
      </c>
      <c r="B106" s="337">
        <v>1003</v>
      </c>
      <c r="C106" s="384" t="s">
        <v>806</v>
      </c>
      <c r="D106" s="384" t="s">
        <v>752</v>
      </c>
      <c r="E106" s="333" t="s">
        <v>725</v>
      </c>
      <c r="F106" s="329" t="s">
        <v>1809</v>
      </c>
      <c r="G106" s="334">
        <v>13</v>
      </c>
      <c r="H106" s="334">
        <v>7</v>
      </c>
      <c r="I106" s="334">
        <v>0</v>
      </c>
      <c r="J106" s="334">
        <v>3</v>
      </c>
      <c r="K106" s="334">
        <v>4</v>
      </c>
      <c r="L106" s="334">
        <v>3</v>
      </c>
      <c r="M106" s="334">
        <v>0</v>
      </c>
      <c r="N106" s="334">
        <v>3</v>
      </c>
      <c r="O106" s="334">
        <v>19</v>
      </c>
      <c r="P106" s="335">
        <f t="shared" si="3"/>
        <v>52</v>
      </c>
      <c r="Q106" s="329" t="s">
        <v>861</v>
      </c>
      <c r="R106" s="369" t="s">
        <v>920</v>
      </c>
    </row>
    <row r="107" spans="1:18" ht="15.75" customHeight="1">
      <c r="A107" s="367">
        <v>3</v>
      </c>
      <c r="B107" s="337">
        <v>1004</v>
      </c>
      <c r="C107" s="384" t="s">
        <v>810</v>
      </c>
      <c r="D107" s="384" t="s">
        <v>811</v>
      </c>
      <c r="E107" s="333" t="s">
        <v>807</v>
      </c>
      <c r="F107" s="329" t="s">
        <v>1789</v>
      </c>
      <c r="G107" s="334">
        <v>10</v>
      </c>
      <c r="H107" s="334">
        <v>7</v>
      </c>
      <c r="I107" s="334">
        <v>2</v>
      </c>
      <c r="J107" s="334">
        <v>0</v>
      </c>
      <c r="K107" s="334">
        <v>8</v>
      </c>
      <c r="L107" s="334">
        <v>1</v>
      </c>
      <c r="M107" s="334">
        <v>0</v>
      </c>
      <c r="N107" s="334">
        <v>3</v>
      </c>
      <c r="O107" s="334">
        <v>18</v>
      </c>
      <c r="P107" s="335">
        <f t="shared" si="3"/>
        <v>49</v>
      </c>
      <c r="Q107" s="329" t="s">
        <v>861</v>
      </c>
      <c r="R107" s="369" t="s">
        <v>861</v>
      </c>
    </row>
    <row r="108" spans="1:18" ht="15.75" customHeight="1">
      <c r="A108" s="367">
        <v>4</v>
      </c>
      <c r="B108" s="337">
        <v>1007</v>
      </c>
      <c r="C108" s="384" t="s">
        <v>1860</v>
      </c>
      <c r="D108" s="384" t="s">
        <v>1788</v>
      </c>
      <c r="E108" s="333" t="s">
        <v>743</v>
      </c>
      <c r="F108" s="329" t="s">
        <v>1870</v>
      </c>
      <c r="G108" s="334">
        <v>11</v>
      </c>
      <c r="H108" s="334">
        <v>5</v>
      </c>
      <c r="I108" s="334">
        <v>0</v>
      </c>
      <c r="J108" s="334">
        <v>3</v>
      </c>
      <c r="K108" s="334">
        <v>2</v>
      </c>
      <c r="L108" s="334">
        <v>3</v>
      </c>
      <c r="M108" s="334">
        <v>0</v>
      </c>
      <c r="N108" s="334">
        <v>3</v>
      </c>
      <c r="O108" s="334">
        <v>20</v>
      </c>
      <c r="P108" s="335">
        <f t="shared" si="3"/>
        <v>47</v>
      </c>
      <c r="Q108" s="329" t="s">
        <v>861</v>
      </c>
      <c r="R108" s="368"/>
    </row>
    <row r="109" spans="1:18" ht="15.75" customHeight="1">
      <c r="A109" s="370">
        <v>5</v>
      </c>
      <c r="B109" s="402">
        <v>1002</v>
      </c>
      <c r="C109" s="351" t="s">
        <v>1871</v>
      </c>
      <c r="D109" s="351" t="s">
        <v>752</v>
      </c>
      <c r="E109" s="341" t="s">
        <v>743</v>
      </c>
      <c r="F109" s="342" t="s">
        <v>1870</v>
      </c>
      <c r="G109" s="343">
        <v>12</v>
      </c>
      <c r="H109" s="343">
        <v>8</v>
      </c>
      <c r="I109" s="343">
        <v>0</v>
      </c>
      <c r="J109" s="343">
        <v>3</v>
      </c>
      <c r="K109" s="343">
        <v>2</v>
      </c>
      <c r="L109" s="343">
        <v>1</v>
      </c>
      <c r="M109" s="343">
        <v>0</v>
      </c>
      <c r="N109" s="343">
        <v>2</v>
      </c>
      <c r="O109" s="343">
        <v>18</v>
      </c>
      <c r="P109" s="388">
        <f t="shared" si="3"/>
        <v>46</v>
      </c>
      <c r="Q109" s="342"/>
      <c r="R109" s="372" t="s">
        <v>861</v>
      </c>
    </row>
    <row r="110" spans="1:18" ht="15.75" customHeight="1">
      <c r="A110" s="370">
        <v>6</v>
      </c>
      <c r="B110" s="339">
        <v>1013</v>
      </c>
      <c r="C110" s="387" t="s">
        <v>1872</v>
      </c>
      <c r="D110" s="387" t="s">
        <v>993</v>
      </c>
      <c r="E110" s="341" t="s">
        <v>1076</v>
      </c>
      <c r="F110" s="342" t="s">
        <v>1873</v>
      </c>
      <c r="G110" s="343">
        <v>9</v>
      </c>
      <c r="H110" s="343">
        <v>5</v>
      </c>
      <c r="I110" s="343">
        <v>1</v>
      </c>
      <c r="J110" s="343">
        <v>1</v>
      </c>
      <c r="K110" s="343">
        <v>2</v>
      </c>
      <c r="L110" s="343">
        <v>2</v>
      </c>
      <c r="M110" s="343">
        <v>0</v>
      </c>
      <c r="N110" s="343">
        <v>2</v>
      </c>
      <c r="O110" s="343">
        <v>22</v>
      </c>
      <c r="P110" s="344">
        <f t="shared" si="3"/>
        <v>44</v>
      </c>
      <c r="Q110" s="345"/>
      <c r="R110" s="389"/>
    </row>
    <row r="111" spans="1:18" ht="15.75" customHeight="1">
      <c r="A111" s="370">
        <v>7</v>
      </c>
      <c r="B111" s="339">
        <v>1001</v>
      </c>
      <c r="C111" s="387" t="s">
        <v>1874</v>
      </c>
      <c r="D111" s="387" t="s">
        <v>1121</v>
      </c>
      <c r="E111" s="341" t="s">
        <v>753</v>
      </c>
      <c r="F111" s="342" t="s">
        <v>1875</v>
      </c>
      <c r="G111" s="343">
        <v>11</v>
      </c>
      <c r="H111" s="343">
        <v>9</v>
      </c>
      <c r="I111" s="343">
        <v>1</v>
      </c>
      <c r="J111" s="343">
        <v>1</v>
      </c>
      <c r="K111" s="343">
        <v>2</v>
      </c>
      <c r="L111" s="343">
        <v>3</v>
      </c>
      <c r="M111" s="343">
        <v>0</v>
      </c>
      <c r="N111" s="343">
        <v>2</v>
      </c>
      <c r="O111" s="343">
        <v>13</v>
      </c>
      <c r="P111" s="344">
        <f t="shared" si="3"/>
        <v>42</v>
      </c>
      <c r="Q111" s="349"/>
      <c r="R111" s="372" t="s">
        <v>861</v>
      </c>
    </row>
    <row r="112" spans="1:18" ht="15.75" customHeight="1">
      <c r="A112" s="370">
        <v>8</v>
      </c>
      <c r="B112" s="339">
        <v>1018</v>
      </c>
      <c r="C112" s="387" t="s">
        <v>1876</v>
      </c>
      <c r="D112" s="387" t="s">
        <v>738</v>
      </c>
      <c r="E112" s="341" t="s">
        <v>807</v>
      </c>
      <c r="F112" s="342" t="s">
        <v>1789</v>
      </c>
      <c r="G112" s="343">
        <v>9</v>
      </c>
      <c r="H112" s="343">
        <v>5</v>
      </c>
      <c r="I112" s="343">
        <v>2</v>
      </c>
      <c r="J112" s="343">
        <v>2</v>
      </c>
      <c r="K112" s="343">
        <v>8</v>
      </c>
      <c r="L112" s="343">
        <v>1</v>
      </c>
      <c r="M112" s="343">
        <v>1</v>
      </c>
      <c r="N112" s="343">
        <v>3</v>
      </c>
      <c r="O112" s="343">
        <v>10</v>
      </c>
      <c r="P112" s="344">
        <f t="shared" si="3"/>
        <v>41</v>
      </c>
      <c r="Q112" s="345"/>
      <c r="R112" s="371"/>
    </row>
    <row r="113" spans="1:18" ht="15.75" customHeight="1">
      <c r="A113" s="370">
        <v>9</v>
      </c>
      <c r="B113" s="339">
        <v>1006</v>
      </c>
      <c r="C113" s="387" t="s">
        <v>1262</v>
      </c>
      <c r="D113" s="387" t="s">
        <v>820</v>
      </c>
      <c r="E113" s="341" t="s">
        <v>753</v>
      </c>
      <c r="F113" s="342" t="s">
        <v>1875</v>
      </c>
      <c r="G113" s="343">
        <v>13</v>
      </c>
      <c r="H113" s="343">
        <v>6</v>
      </c>
      <c r="I113" s="343">
        <v>0</v>
      </c>
      <c r="J113" s="343">
        <v>3</v>
      </c>
      <c r="K113" s="343">
        <v>4</v>
      </c>
      <c r="L113" s="343">
        <v>1</v>
      </c>
      <c r="M113" s="343">
        <v>0</v>
      </c>
      <c r="N113" s="343">
        <v>2</v>
      </c>
      <c r="O113" s="343">
        <v>10</v>
      </c>
      <c r="P113" s="344">
        <f t="shared" si="3"/>
        <v>39</v>
      </c>
      <c r="Q113" s="345"/>
      <c r="R113" s="371"/>
    </row>
    <row r="114" spans="1:18" ht="15.75" customHeight="1">
      <c r="A114" s="370">
        <v>9</v>
      </c>
      <c r="B114" s="339">
        <v>1020</v>
      </c>
      <c r="C114" s="387" t="s">
        <v>1877</v>
      </c>
      <c r="D114" s="387" t="s">
        <v>825</v>
      </c>
      <c r="E114" s="341" t="s">
        <v>774</v>
      </c>
      <c r="F114" s="342" t="s">
        <v>1861</v>
      </c>
      <c r="G114" s="343">
        <v>14</v>
      </c>
      <c r="H114" s="343">
        <v>7</v>
      </c>
      <c r="I114" s="343">
        <v>1</v>
      </c>
      <c r="J114" s="343">
        <v>1</v>
      </c>
      <c r="K114" s="343">
        <v>2</v>
      </c>
      <c r="L114" s="343">
        <v>2</v>
      </c>
      <c r="M114" s="343">
        <v>0</v>
      </c>
      <c r="N114" s="343">
        <v>3</v>
      </c>
      <c r="O114" s="343">
        <v>9</v>
      </c>
      <c r="P114" s="344">
        <f t="shared" si="3"/>
        <v>39</v>
      </c>
      <c r="Q114" s="345"/>
      <c r="R114" s="371"/>
    </row>
    <row r="115" spans="1:18" ht="15.75" customHeight="1">
      <c r="A115" s="370">
        <v>11</v>
      </c>
      <c r="B115" s="339">
        <v>1009</v>
      </c>
      <c r="C115" s="387" t="s">
        <v>1878</v>
      </c>
      <c r="D115" s="387" t="s">
        <v>825</v>
      </c>
      <c r="E115" s="341" t="s">
        <v>1911</v>
      </c>
      <c r="F115" s="342" t="s">
        <v>1799</v>
      </c>
      <c r="G115" s="343">
        <v>6</v>
      </c>
      <c r="H115" s="343">
        <v>7</v>
      </c>
      <c r="I115" s="343">
        <v>2</v>
      </c>
      <c r="J115" s="343">
        <v>2</v>
      </c>
      <c r="K115" s="343">
        <v>0</v>
      </c>
      <c r="L115" s="343">
        <v>3</v>
      </c>
      <c r="M115" s="343">
        <v>0</v>
      </c>
      <c r="N115" s="343">
        <v>2</v>
      </c>
      <c r="O115" s="343">
        <v>12</v>
      </c>
      <c r="P115" s="344">
        <f t="shared" si="3"/>
        <v>34</v>
      </c>
      <c r="Q115" s="345"/>
      <c r="R115" s="371"/>
    </row>
    <row r="116" spans="1:18" ht="15.75" customHeight="1">
      <c r="A116" s="370">
        <v>12</v>
      </c>
      <c r="B116" s="339">
        <v>1005</v>
      </c>
      <c r="C116" s="387" t="s">
        <v>1879</v>
      </c>
      <c r="D116" s="387" t="s">
        <v>1880</v>
      </c>
      <c r="E116" s="341" t="s">
        <v>807</v>
      </c>
      <c r="F116" s="342" t="s">
        <v>1789</v>
      </c>
      <c r="G116" s="343">
        <v>10</v>
      </c>
      <c r="H116" s="343">
        <v>8</v>
      </c>
      <c r="I116" s="343">
        <v>1</v>
      </c>
      <c r="J116" s="343">
        <v>2</v>
      </c>
      <c r="K116" s="343">
        <v>2</v>
      </c>
      <c r="L116" s="343">
        <v>1</v>
      </c>
      <c r="M116" s="343">
        <v>0</v>
      </c>
      <c r="N116" s="343">
        <v>1</v>
      </c>
      <c r="O116" s="343">
        <v>8</v>
      </c>
      <c r="P116" s="344">
        <f t="shared" si="3"/>
        <v>33</v>
      </c>
      <c r="Q116" s="345"/>
      <c r="R116" s="371"/>
    </row>
    <row r="117" spans="1:18" ht="15.75" customHeight="1">
      <c r="A117" s="370">
        <v>13</v>
      </c>
      <c r="B117" s="339">
        <v>1008</v>
      </c>
      <c r="C117" s="387" t="s">
        <v>1881</v>
      </c>
      <c r="D117" s="387" t="s">
        <v>825</v>
      </c>
      <c r="E117" s="341" t="s">
        <v>725</v>
      </c>
      <c r="F117" s="342" t="s">
        <v>1809</v>
      </c>
      <c r="G117" s="343">
        <v>5</v>
      </c>
      <c r="H117" s="343">
        <v>7</v>
      </c>
      <c r="I117" s="343">
        <v>1</v>
      </c>
      <c r="J117" s="343">
        <v>2</v>
      </c>
      <c r="K117" s="343">
        <v>2</v>
      </c>
      <c r="L117" s="343">
        <v>0</v>
      </c>
      <c r="M117" s="343">
        <v>0</v>
      </c>
      <c r="N117" s="343">
        <v>1</v>
      </c>
      <c r="O117" s="343">
        <v>13</v>
      </c>
      <c r="P117" s="344">
        <f t="shared" si="3"/>
        <v>31</v>
      </c>
      <c r="Q117" s="345"/>
      <c r="R117" s="371"/>
    </row>
    <row r="118" spans="1:18" ht="15.75" customHeight="1">
      <c r="A118" s="370">
        <v>14</v>
      </c>
      <c r="B118" s="339">
        <v>1011</v>
      </c>
      <c r="C118" s="387" t="s">
        <v>1882</v>
      </c>
      <c r="D118" s="387" t="s">
        <v>794</v>
      </c>
      <c r="E118" s="341" t="s">
        <v>1409</v>
      </c>
      <c r="F118" s="342" t="s">
        <v>1883</v>
      </c>
      <c r="G118" s="343">
        <v>10</v>
      </c>
      <c r="H118" s="343">
        <v>8</v>
      </c>
      <c r="I118" s="343">
        <v>0</v>
      </c>
      <c r="J118" s="343">
        <v>3</v>
      </c>
      <c r="K118" s="343">
        <v>0</v>
      </c>
      <c r="L118" s="343">
        <v>4</v>
      </c>
      <c r="M118" s="343">
        <v>0</v>
      </c>
      <c r="N118" s="343">
        <v>4</v>
      </c>
      <c r="O118" s="343">
        <v>0</v>
      </c>
      <c r="P118" s="344">
        <f t="shared" si="3"/>
        <v>29</v>
      </c>
      <c r="Q118" s="345"/>
      <c r="R118" s="371"/>
    </row>
    <row r="119" spans="1:18" ht="15.75" customHeight="1">
      <c r="A119" s="370">
        <v>15</v>
      </c>
      <c r="B119" s="339">
        <v>1019</v>
      </c>
      <c r="C119" s="387" t="s">
        <v>1884</v>
      </c>
      <c r="D119" s="387" t="s">
        <v>1885</v>
      </c>
      <c r="E119" s="341" t="s">
        <v>1409</v>
      </c>
      <c r="F119" s="342" t="s">
        <v>1883</v>
      </c>
      <c r="G119" s="343">
        <v>10</v>
      </c>
      <c r="H119" s="343">
        <v>10</v>
      </c>
      <c r="I119" s="343">
        <v>1</v>
      </c>
      <c r="J119" s="343">
        <v>3</v>
      </c>
      <c r="K119" s="343">
        <v>0</v>
      </c>
      <c r="L119" s="343">
        <v>0</v>
      </c>
      <c r="M119" s="343">
        <v>0</v>
      </c>
      <c r="N119" s="343">
        <v>1</v>
      </c>
      <c r="O119" s="343">
        <v>0</v>
      </c>
      <c r="P119" s="344">
        <f t="shared" si="3"/>
        <v>25</v>
      </c>
      <c r="Q119" s="345"/>
      <c r="R119" s="371"/>
    </row>
    <row r="120" spans="1:18" ht="15.75" customHeight="1">
      <c r="A120" s="370">
        <v>16</v>
      </c>
      <c r="B120" s="339">
        <v>1014</v>
      </c>
      <c r="C120" s="387" t="s">
        <v>1748</v>
      </c>
      <c r="D120" s="387" t="s">
        <v>730</v>
      </c>
      <c r="E120" s="341" t="s">
        <v>1886</v>
      </c>
      <c r="F120" s="342" t="s">
        <v>1824</v>
      </c>
      <c r="G120" s="343">
        <v>11</v>
      </c>
      <c r="H120" s="343">
        <v>6</v>
      </c>
      <c r="I120" s="343">
        <v>1</v>
      </c>
      <c r="J120" s="343">
        <v>2</v>
      </c>
      <c r="K120" s="343">
        <v>0</v>
      </c>
      <c r="L120" s="343">
        <v>0</v>
      </c>
      <c r="M120" s="343">
        <v>0</v>
      </c>
      <c r="N120" s="343">
        <v>2</v>
      </c>
      <c r="O120" s="343">
        <v>0</v>
      </c>
      <c r="P120" s="344">
        <f t="shared" si="3"/>
        <v>22</v>
      </c>
      <c r="Q120" s="345"/>
      <c r="R120" s="371"/>
    </row>
    <row r="121" spans="1:18" ht="15.75" customHeight="1">
      <c r="A121" s="370">
        <v>17</v>
      </c>
      <c r="B121" s="339">
        <v>1010</v>
      </c>
      <c r="C121" s="387" t="s">
        <v>1887</v>
      </c>
      <c r="D121" s="387" t="s">
        <v>1197</v>
      </c>
      <c r="E121" s="341" t="s">
        <v>774</v>
      </c>
      <c r="F121" s="342" t="s">
        <v>1861</v>
      </c>
      <c r="G121" s="343">
        <v>11</v>
      </c>
      <c r="H121" s="343">
        <v>7</v>
      </c>
      <c r="I121" s="343">
        <v>1</v>
      </c>
      <c r="J121" s="343">
        <v>1</v>
      </c>
      <c r="K121" s="343">
        <v>0</v>
      </c>
      <c r="L121" s="343">
        <v>0</v>
      </c>
      <c r="M121" s="343">
        <v>0</v>
      </c>
      <c r="N121" s="343">
        <v>1</v>
      </c>
      <c r="O121" s="343">
        <v>0</v>
      </c>
      <c r="P121" s="344">
        <f t="shared" si="3"/>
        <v>21</v>
      </c>
      <c r="Q121" s="345"/>
      <c r="R121" s="371"/>
    </row>
    <row r="122" spans="1:18" ht="15.75" customHeight="1">
      <c r="A122" s="370">
        <v>18</v>
      </c>
      <c r="B122" s="339">
        <v>1012</v>
      </c>
      <c r="C122" s="387" t="s">
        <v>1888</v>
      </c>
      <c r="D122" s="387" t="s">
        <v>1889</v>
      </c>
      <c r="E122" s="341" t="s">
        <v>750</v>
      </c>
      <c r="F122" s="342" t="s">
        <v>1866</v>
      </c>
      <c r="G122" s="343">
        <v>6</v>
      </c>
      <c r="H122" s="343">
        <v>5</v>
      </c>
      <c r="I122" s="343">
        <v>0</v>
      </c>
      <c r="J122" s="343">
        <v>1</v>
      </c>
      <c r="K122" s="343">
        <v>2</v>
      </c>
      <c r="L122" s="343">
        <v>2</v>
      </c>
      <c r="M122" s="343">
        <v>1</v>
      </c>
      <c r="N122" s="343">
        <v>2</v>
      </c>
      <c r="O122" s="343">
        <v>0</v>
      </c>
      <c r="P122" s="344">
        <f t="shared" si="3"/>
        <v>19</v>
      </c>
      <c r="Q122" s="345"/>
      <c r="R122" s="371"/>
    </row>
    <row r="123" spans="1:18" ht="15.75" customHeight="1">
      <c r="A123" s="375">
        <v>19</v>
      </c>
      <c r="B123" s="353">
        <v>1017</v>
      </c>
      <c r="C123" s="403" t="s">
        <v>1890</v>
      </c>
      <c r="D123" s="403" t="s">
        <v>820</v>
      </c>
      <c r="E123" s="355" t="s">
        <v>801</v>
      </c>
      <c r="F123" s="356" t="s">
        <v>1801</v>
      </c>
      <c r="G123" s="357">
        <v>4</v>
      </c>
      <c r="H123" s="357">
        <v>7</v>
      </c>
      <c r="I123" s="357">
        <v>0</v>
      </c>
      <c r="J123" s="357">
        <v>2</v>
      </c>
      <c r="K123" s="357">
        <v>0</v>
      </c>
      <c r="L123" s="357">
        <v>0</v>
      </c>
      <c r="M123" s="357">
        <v>1</v>
      </c>
      <c r="N123" s="357">
        <v>2</v>
      </c>
      <c r="O123" s="357">
        <v>0</v>
      </c>
      <c r="P123" s="358">
        <f t="shared" si="3"/>
        <v>16</v>
      </c>
      <c r="Q123" s="359"/>
      <c r="R123" s="376"/>
    </row>
    <row r="124" spans="1:18" ht="15.75" customHeight="1">
      <c r="A124" s="338"/>
      <c r="B124" s="347">
        <v>1016</v>
      </c>
      <c r="C124" s="387" t="s">
        <v>1891</v>
      </c>
      <c r="D124" s="387" t="s">
        <v>727</v>
      </c>
      <c r="E124" s="341" t="s">
        <v>1892</v>
      </c>
      <c r="F124" s="342" t="s">
        <v>1791</v>
      </c>
      <c r="G124" s="1093" t="s">
        <v>879</v>
      </c>
      <c r="H124" s="1093"/>
      <c r="I124" s="1093"/>
      <c r="J124" s="1093"/>
      <c r="K124" s="1093"/>
      <c r="L124" s="1093"/>
      <c r="M124" s="1093"/>
      <c r="N124" s="1093"/>
      <c r="O124" s="1093"/>
      <c r="P124" s="344"/>
      <c r="Q124" s="345"/>
      <c r="R124" s="377"/>
    </row>
    <row r="125" ht="15">
      <c r="B125" s="298" t="s">
        <v>1893</v>
      </c>
    </row>
    <row r="126" spans="1:6" ht="15">
      <c r="A126" s="168"/>
      <c r="B126" s="168"/>
      <c r="C126" s="168"/>
      <c r="F126" s="298" t="s">
        <v>1772</v>
      </c>
    </row>
    <row r="127" spans="1:3" ht="15">
      <c r="A127" s="299" t="s">
        <v>1773</v>
      </c>
      <c r="B127" s="300"/>
      <c r="C127" s="301"/>
    </row>
    <row r="128" spans="1:3" ht="15.75" thickBot="1">
      <c r="A128" s="302" t="s">
        <v>1775</v>
      </c>
      <c r="B128" s="303"/>
      <c r="C128" s="303"/>
    </row>
    <row r="129" spans="1:18" ht="15.75" thickBot="1">
      <c r="A129" s="399" t="s">
        <v>1776</v>
      </c>
      <c r="B129" s="364" t="s">
        <v>719</v>
      </c>
      <c r="C129" s="364" t="s">
        <v>721</v>
      </c>
      <c r="D129" s="364" t="s">
        <v>722</v>
      </c>
      <c r="E129" s="364" t="s">
        <v>1303</v>
      </c>
      <c r="F129" s="364" t="s">
        <v>1499</v>
      </c>
      <c r="G129" s="364">
        <v>1</v>
      </c>
      <c r="H129" s="364">
        <v>2</v>
      </c>
      <c r="I129" s="364">
        <v>3</v>
      </c>
      <c r="J129" s="364">
        <v>4</v>
      </c>
      <c r="K129" s="364">
        <v>5</v>
      </c>
      <c r="L129" s="364">
        <v>6</v>
      </c>
      <c r="M129" s="364">
        <v>7</v>
      </c>
      <c r="N129" s="364">
        <v>8</v>
      </c>
      <c r="O129" s="364" t="s">
        <v>1850</v>
      </c>
      <c r="P129" s="364" t="s">
        <v>788</v>
      </c>
      <c r="Q129" s="400" t="s">
        <v>1777</v>
      </c>
      <c r="R129" s="401" t="s">
        <v>1778</v>
      </c>
    </row>
    <row r="130" spans="1:18" ht="17.25" thickBot="1">
      <c r="A130" s="404"/>
      <c r="B130" s="405"/>
      <c r="C130" s="405"/>
      <c r="D130" s="405"/>
      <c r="E130" s="405"/>
      <c r="F130" s="405"/>
      <c r="G130" s="406">
        <v>18</v>
      </c>
      <c r="H130" s="406">
        <v>10</v>
      </c>
      <c r="I130" s="406">
        <v>9</v>
      </c>
      <c r="J130" s="406">
        <v>8</v>
      </c>
      <c r="K130" s="406">
        <v>4</v>
      </c>
      <c r="L130" s="406">
        <v>4</v>
      </c>
      <c r="M130" s="406">
        <v>3</v>
      </c>
      <c r="N130" s="406">
        <v>4</v>
      </c>
      <c r="O130" s="406">
        <v>40</v>
      </c>
      <c r="P130" s="406">
        <f aca="true" t="shared" si="4" ref="P130:P150">G130+H130+I130+J130+K130+L130+M130+N130+O130</f>
        <v>100</v>
      </c>
      <c r="Q130" s="406"/>
      <c r="R130" s="407"/>
    </row>
    <row r="131" spans="1:18" ht="15.75" customHeight="1">
      <c r="A131" s="408">
        <v>1</v>
      </c>
      <c r="B131" s="337">
        <v>1107</v>
      </c>
      <c r="C131" s="409" t="s">
        <v>1090</v>
      </c>
      <c r="D131" s="409" t="s">
        <v>941</v>
      </c>
      <c r="E131" s="409" t="s">
        <v>1409</v>
      </c>
      <c r="F131" s="410" t="s">
        <v>1784</v>
      </c>
      <c r="G131" s="411">
        <v>11</v>
      </c>
      <c r="H131" s="411">
        <v>9</v>
      </c>
      <c r="I131" s="411">
        <v>1</v>
      </c>
      <c r="J131" s="411">
        <v>2</v>
      </c>
      <c r="K131" s="411">
        <v>1</v>
      </c>
      <c r="L131" s="411">
        <v>2</v>
      </c>
      <c r="M131" s="411">
        <v>2</v>
      </c>
      <c r="N131" s="411">
        <v>3</v>
      </c>
      <c r="O131" s="411">
        <v>28</v>
      </c>
      <c r="P131" s="412">
        <f t="shared" si="4"/>
        <v>59</v>
      </c>
      <c r="Q131" s="413" t="s">
        <v>920</v>
      </c>
      <c r="R131" s="414"/>
    </row>
    <row r="132" spans="1:18" ht="15.75" customHeight="1">
      <c r="A132" s="367">
        <v>2</v>
      </c>
      <c r="B132" s="331">
        <v>1121</v>
      </c>
      <c r="C132" s="384" t="s">
        <v>1894</v>
      </c>
      <c r="D132" s="384" t="s">
        <v>791</v>
      </c>
      <c r="E132" s="384" t="s">
        <v>743</v>
      </c>
      <c r="F132" s="415" t="s">
        <v>1895</v>
      </c>
      <c r="G132" s="334">
        <v>17</v>
      </c>
      <c r="H132" s="334">
        <v>7</v>
      </c>
      <c r="I132" s="334">
        <v>5</v>
      </c>
      <c r="J132" s="334">
        <v>3</v>
      </c>
      <c r="K132" s="334">
        <v>0</v>
      </c>
      <c r="L132" s="334">
        <v>2</v>
      </c>
      <c r="M132" s="334">
        <v>0</v>
      </c>
      <c r="N132" s="334">
        <v>3</v>
      </c>
      <c r="O132" s="334">
        <v>18</v>
      </c>
      <c r="P132" s="335">
        <f t="shared" si="4"/>
        <v>55</v>
      </c>
      <c r="Q132" s="329" t="s">
        <v>861</v>
      </c>
      <c r="R132" s="385"/>
    </row>
    <row r="133" spans="1:18" ht="15.75" customHeight="1">
      <c r="A133" s="367">
        <v>3</v>
      </c>
      <c r="B133" s="331">
        <v>1111</v>
      </c>
      <c r="C133" s="384" t="s">
        <v>1896</v>
      </c>
      <c r="D133" s="384" t="s">
        <v>763</v>
      </c>
      <c r="E133" s="384" t="s">
        <v>750</v>
      </c>
      <c r="F133" s="415" t="s">
        <v>1866</v>
      </c>
      <c r="G133" s="334">
        <v>16</v>
      </c>
      <c r="H133" s="334">
        <v>6</v>
      </c>
      <c r="I133" s="334">
        <v>9</v>
      </c>
      <c r="J133" s="334">
        <v>5</v>
      </c>
      <c r="K133" s="334">
        <v>1</v>
      </c>
      <c r="L133" s="334">
        <v>0</v>
      </c>
      <c r="M133" s="334">
        <v>1</v>
      </c>
      <c r="N133" s="334">
        <v>2</v>
      </c>
      <c r="O133" s="334">
        <v>12</v>
      </c>
      <c r="P133" s="335">
        <f t="shared" si="4"/>
        <v>52</v>
      </c>
      <c r="Q133" s="329" t="s">
        <v>861</v>
      </c>
      <c r="R133" s="385"/>
    </row>
    <row r="134" spans="1:18" ht="15.75" customHeight="1">
      <c r="A134" s="367">
        <v>3</v>
      </c>
      <c r="B134" s="331">
        <v>1115</v>
      </c>
      <c r="C134" s="384" t="s">
        <v>1897</v>
      </c>
      <c r="D134" s="384" t="s">
        <v>730</v>
      </c>
      <c r="E134" s="384" t="s">
        <v>732</v>
      </c>
      <c r="F134" s="415" t="s">
        <v>1898</v>
      </c>
      <c r="G134" s="334">
        <v>14</v>
      </c>
      <c r="H134" s="334">
        <v>8</v>
      </c>
      <c r="I134" s="334">
        <v>1</v>
      </c>
      <c r="J134" s="334">
        <v>3</v>
      </c>
      <c r="K134" s="334">
        <v>1</v>
      </c>
      <c r="L134" s="334">
        <v>2</v>
      </c>
      <c r="M134" s="334">
        <v>0</v>
      </c>
      <c r="N134" s="334">
        <v>3</v>
      </c>
      <c r="O134" s="334">
        <v>20</v>
      </c>
      <c r="P134" s="335">
        <f t="shared" si="4"/>
        <v>52</v>
      </c>
      <c r="Q134" s="329" t="s">
        <v>861</v>
      </c>
      <c r="R134" s="385"/>
    </row>
    <row r="135" spans="1:18" ht="15.75" customHeight="1">
      <c r="A135" s="370">
        <v>5</v>
      </c>
      <c r="B135" s="347">
        <v>1120</v>
      </c>
      <c r="C135" s="387" t="s">
        <v>1899</v>
      </c>
      <c r="D135" s="387" t="s">
        <v>1416</v>
      </c>
      <c r="E135" s="387" t="s">
        <v>774</v>
      </c>
      <c r="F135" s="416" t="s">
        <v>1861</v>
      </c>
      <c r="G135" s="417">
        <v>16</v>
      </c>
      <c r="H135" s="417">
        <v>6</v>
      </c>
      <c r="I135" s="417">
        <v>4</v>
      </c>
      <c r="J135" s="417">
        <v>3</v>
      </c>
      <c r="K135" s="417">
        <v>0</v>
      </c>
      <c r="L135" s="417">
        <v>1</v>
      </c>
      <c r="M135" s="417">
        <v>0</v>
      </c>
      <c r="N135" s="417">
        <v>2</v>
      </c>
      <c r="O135" s="417">
        <v>13</v>
      </c>
      <c r="P135" s="344">
        <f t="shared" si="4"/>
        <v>45</v>
      </c>
      <c r="Q135" s="345"/>
      <c r="R135" s="390"/>
    </row>
    <row r="136" spans="1:18" ht="15.75" customHeight="1">
      <c r="A136" s="370">
        <v>6</v>
      </c>
      <c r="B136" s="347">
        <v>1101</v>
      </c>
      <c r="C136" s="387" t="s">
        <v>1182</v>
      </c>
      <c r="D136" s="387" t="s">
        <v>1177</v>
      </c>
      <c r="E136" s="387" t="s">
        <v>1128</v>
      </c>
      <c r="F136" s="416" t="s">
        <v>1826</v>
      </c>
      <c r="G136" s="417">
        <v>16</v>
      </c>
      <c r="H136" s="417">
        <v>7</v>
      </c>
      <c r="I136" s="417">
        <v>10</v>
      </c>
      <c r="J136" s="417">
        <v>0</v>
      </c>
      <c r="K136" s="417">
        <v>1</v>
      </c>
      <c r="L136" s="417">
        <v>3</v>
      </c>
      <c r="M136" s="417">
        <v>0</v>
      </c>
      <c r="N136" s="417">
        <v>2</v>
      </c>
      <c r="O136" s="417">
        <v>3</v>
      </c>
      <c r="P136" s="388">
        <f t="shared" si="4"/>
        <v>42</v>
      </c>
      <c r="Q136" s="418"/>
      <c r="R136" s="372" t="s">
        <v>920</v>
      </c>
    </row>
    <row r="137" spans="1:18" ht="15.75" customHeight="1">
      <c r="A137" s="370">
        <v>7</v>
      </c>
      <c r="B137" s="347">
        <v>1105</v>
      </c>
      <c r="C137" s="387" t="s">
        <v>821</v>
      </c>
      <c r="D137" s="387" t="s">
        <v>822</v>
      </c>
      <c r="E137" s="387" t="s">
        <v>725</v>
      </c>
      <c r="F137" s="416" t="s">
        <v>1809</v>
      </c>
      <c r="G137" s="417">
        <v>15</v>
      </c>
      <c r="H137" s="417">
        <v>7</v>
      </c>
      <c r="I137" s="417">
        <v>0</v>
      </c>
      <c r="J137" s="417">
        <v>1</v>
      </c>
      <c r="K137" s="417">
        <v>0</v>
      </c>
      <c r="L137" s="417">
        <v>2</v>
      </c>
      <c r="M137" s="417">
        <v>0</v>
      </c>
      <c r="N137" s="417">
        <v>3</v>
      </c>
      <c r="O137" s="417">
        <v>13</v>
      </c>
      <c r="P137" s="388">
        <f t="shared" si="4"/>
        <v>41</v>
      </c>
      <c r="Q137" s="418"/>
      <c r="R137" s="419"/>
    </row>
    <row r="138" spans="1:18" ht="15.75" customHeight="1">
      <c r="A138" s="370">
        <v>7</v>
      </c>
      <c r="B138" s="347">
        <v>1108</v>
      </c>
      <c r="C138" s="387" t="s">
        <v>1095</v>
      </c>
      <c r="D138" s="387" t="s">
        <v>791</v>
      </c>
      <c r="E138" s="387" t="s">
        <v>833</v>
      </c>
      <c r="F138" s="416" t="s">
        <v>1900</v>
      </c>
      <c r="G138" s="417">
        <v>11</v>
      </c>
      <c r="H138" s="417">
        <v>9</v>
      </c>
      <c r="I138" s="417">
        <v>2</v>
      </c>
      <c r="J138" s="417">
        <v>3</v>
      </c>
      <c r="K138" s="417">
        <v>1</v>
      </c>
      <c r="L138" s="417">
        <v>1</v>
      </c>
      <c r="M138" s="417">
        <v>0</v>
      </c>
      <c r="N138" s="417">
        <v>3</v>
      </c>
      <c r="O138" s="417">
        <v>11</v>
      </c>
      <c r="P138" s="344">
        <f t="shared" si="4"/>
        <v>41</v>
      </c>
      <c r="Q138" s="345"/>
      <c r="R138" s="419"/>
    </row>
    <row r="139" spans="1:18" ht="15.75" customHeight="1">
      <c r="A139" s="370">
        <v>9</v>
      </c>
      <c r="B139" s="347">
        <v>1109</v>
      </c>
      <c r="C139" s="387" t="s">
        <v>1901</v>
      </c>
      <c r="D139" s="387" t="s">
        <v>1097</v>
      </c>
      <c r="E139" s="387" t="s">
        <v>1459</v>
      </c>
      <c r="F139" s="416" t="s">
        <v>1802</v>
      </c>
      <c r="G139" s="417">
        <v>14</v>
      </c>
      <c r="H139" s="417">
        <v>7</v>
      </c>
      <c r="I139" s="417">
        <v>1</v>
      </c>
      <c r="J139" s="417">
        <v>3</v>
      </c>
      <c r="K139" s="417">
        <v>0</v>
      </c>
      <c r="L139" s="417">
        <v>0</v>
      </c>
      <c r="M139" s="417">
        <v>0</v>
      </c>
      <c r="N139" s="417">
        <v>3</v>
      </c>
      <c r="O139" s="417">
        <v>12</v>
      </c>
      <c r="P139" s="344">
        <f t="shared" si="4"/>
        <v>40</v>
      </c>
      <c r="Q139" s="345"/>
      <c r="R139" s="420"/>
    </row>
    <row r="140" spans="1:18" ht="15.75" customHeight="1">
      <c r="A140" s="370">
        <v>9</v>
      </c>
      <c r="B140" s="347">
        <v>1113</v>
      </c>
      <c r="C140" s="387" t="s">
        <v>1004</v>
      </c>
      <c r="D140" s="387" t="s">
        <v>769</v>
      </c>
      <c r="E140" s="387" t="s">
        <v>753</v>
      </c>
      <c r="F140" s="416" t="s">
        <v>1875</v>
      </c>
      <c r="G140" s="417">
        <v>16</v>
      </c>
      <c r="H140" s="417">
        <v>5</v>
      </c>
      <c r="I140" s="417">
        <v>1</v>
      </c>
      <c r="J140" s="417">
        <v>6</v>
      </c>
      <c r="K140" s="417">
        <v>0</v>
      </c>
      <c r="L140" s="417">
        <v>2</v>
      </c>
      <c r="M140" s="417">
        <v>0</v>
      </c>
      <c r="N140" s="417">
        <v>3</v>
      </c>
      <c r="O140" s="417">
        <v>7</v>
      </c>
      <c r="P140" s="344">
        <f t="shared" si="4"/>
        <v>40</v>
      </c>
      <c r="Q140" s="345"/>
      <c r="R140" s="420"/>
    </row>
    <row r="141" spans="1:18" ht="15.75" customHeight="1">
      <c r="A141" s="370">
        <v>11</v>
      </c>
      <c r="B141" s="347">
        <v>1102</v>
      </c>
      <c r="C141" s="387" t="s">
        <v>1902</v>
      </c>
      <c r="D141" s="387" t="s">
        <v>822</v>
      </c>
      <c r="E141" s="387" t="s">
        <v>725</v>
      </c>
      <c r="F141" s="416" t="s">
        <v>1809</v>
      </c>
      <c r="G141" s="417">
        <v>16</v>
      </c>
      <c r="H141" s="417">
        <v>8</v>
      </c>
      <c r="I141" s="417">
        <v>3</v>
      </c>
      <c r="J141" s="417">
        <v>3</v>
      </c>
      <c r="K141" s="417">
        <v>1</v>
      </c>
      <c r="L141" s="417">
        <v>2</v>
      </c>
      <c r="M141" s="417">
        <v>0</v>
      </c>
      <c r="N141" s="417">
        <v>3</v>
      </c>
      <c r="O141" s="417">
        <v>2</v>
      </c>
      <c r="P141" s="388">
        <f t="shared" si="4"/>
        <v>38</v>
      </c>
      <c r="Q141" s="418"/>
      <c r="R141" s="372" t="s">
        <v>861</v>
      </c>
    </row>
    <row r="142" spans="1:18" ht="15.75" customHeight="1">
      <c r="A142" s="370">
        <v>11</v>
      </c>
      <c r="B142" s="347">
        <v>1104</v>
      </c>
      <c r="C142" s="387" t="s">
        <v>1903</v>
      </c>
      <c r="D142" s="387" t="s">
        <v>741</v>
      </c>
      <c r="E142" s="387" t="s">
        <v>774</v>
      </c>
      <c r="F142" s="416" t="s">
        <v>1861</v>
      </c>
      <c r="G142" s="417">
        <v>16</v>
      </c>
      <c r="H142" s="417">
        <v>9</v>
      </c>
      <c r="I142" s="417">
        <v>7</v>
      </c>
      <c r="J142" s="417">
        <v>2</v>
      </c>
      <c r="K142" s="417">
        <v>1</v>
      </c>
      <c r="L142" s="417">
        <v>0</v>
      </c>
      <c r="M142" s="417">
        <v>0</v>
      </c>
      <c r="N142" s="417">
        <v>3</v>
      </c>
      <c r="O142" s="417">
        <v>0</v>
      </c>
      <c r="P142" s="388">
        <f t="shared" si="4"/>
        <v>38</v>
      </c>
      <c r="Q142" s="418"/>
      <c r="R142" s="419"/>
    </row>
    <row r="143" spans="1:18" ht="15.75" customHeight="1">
      <c r="A143" s="370">
        <v>13</v>
      </c>
      <c r="B143" s="347">
        <v>1103</v>
      </c>
      <c r="C143" s="387" t="s">
        <v>754</v>
      </c>
      <c r="D143" s="387" t="s">
        <v>805</v>
      </c>
      <c r="E143" s="387" t="s">
        <v>833</v>
      </c>
      <c r="F143" s="416" t="s">
        <v>1900</v>
      </c>
      <c r="G143" s="417">
        <v>16</v>
      </c>
      <c r="H143" s="417">
        <v>7</v>
      </c>
      <c r="I143" s="417">
        <v>7</v>
      </c>
      <c r="J143" s="417">
        <v>3</v>
      </c>
      <c r="K143" s="417">
        <v>0</v>
      </c>
      <c r="L143" s="417">
        <v>0</v>
      </c>
      <c r="M143" s="417">
        <v>0</v>
      </c>
      <c r="N143" s="417">
        <v>3</v>
      </c>
      <c r="O143" s="417">
        <v>0</v>
      </c>
      <c r="P143" s="388">
        <f t="shared" si="4"/>
        <v>36</v>
      </c>
      <c r="Q143" s="418"/>
      <c r="R143" s="372" t="s">
        <v>861</v>
      </c>
    </row>
    <row r="144" spans="1:18" ht="15.75" customHeight="1">
      <c r="A144" s="370">
        <v>13</v>
      </c>
      <c r="B144" s="347">
        <v>1117</v>
      </c>
      <c r="C144" s="387" t="s">
        <v>1086</v>
      </c>
      <c r="D144" s="387" t="s">
        <v>933</v>
      </c>
      <c r="E144" s="387" t="s">
        <v>1076</v>
      </c>
      <c r="F144" s="416" t="s">
        <v>1805</v>
      </c>
      <c r="G144" s="417">
        <v>12</v>
      </c>
      <c r="H144" s="417">
        <v>4</v>
      </c>
      <c r="I144" s="417">
        <v>3</v>
      </c>
      <c r="J144" s="417">
        <v>4</v>
      </c>
      <c r="K144" s="417">
        <v>0</v>
      </c>
      <c r="L144" s="417">
        <v>2</v>
      </c>
      <c r="M144" s="417">
        <v>0</v>
      </c>
      <c r="N144" s="417">
        <v>1</v>
      </c>
      <c r="O144" s="417">
        <v>10</v>
      </c>
      <c r="P144" s="344">
        <f t="shared" si="4"/>
        <v>36</v>
      </c>
      <c r="Q144" s="345"/>
      <c r="R144" s="390"/>
    </row>
    <row r="145" spans="1:18" ht="15.75" customHeight="1">
      <c r="A145" s="370">
        <v>15</v>
      </c>
      <c r="B145" s="347">
        <v>1112</v>
      </c>
      <c r="C145" s="387" t="s">
        <v>1904</v>
      </c>
      <c r="D145" s="387" t="s">
        <v>1905</v>
      </c>
      <c r="E145" s="387" t="s">
        <v>1628</v>
      </c>
      <c r="F145" s="416" t="s">
        <v>1906</v>
      </c>
      <c r="G145" s="417">
        <v>14</v>
      </c>
      <c r="H145" s="417">
        <v>8</v>
      </c>
      <c r="I145" s="417">
        <v>2</v>
      </c>
      <c r="J145" s="417">
        <v>2</v>
      </c>
      <c r="K145" s="417">
        <v>0</v>
      </c>
      <c r="L145" s="417">
        <v>2</v>
      </c>
      <c r="M145" s="417">
        <v>0</v>
      </c>
      <c r="N145" s="417">
        <v>2</v>
      </c>
      <c r="O145" s="417">
        <v>3</v>
      </c>
      <c r="P145" s="344">
        <f t="shared" si="4"/>
        <v>33</v>
      </c>
      <c r="Q145" s="345"/>
      <c r="R145" s="390"/>
    </row>
    <row r="146" spans="1:18" ht="15.75" customHeight="1">
      <c r="A146" s="370">
        <v>16</v>
      </c>
      <c r="B146" s="347">
        <v>1118</v>
      </c>
      <c r="C146" s="387" t="s">
        <v>1907</v>
      </c>
      <c r="D146" s="387" t="s">
        <v>1285</v>
      </c>
      <c r="E146" s="387" t="s">
        <v>1002</v>
      </c>
      <c r="F146" s="416" t="s">
        <v>1843</v>
      </c>
      <c r="G146" s="417">
        <v>14</v>
      </c>
      <c r="H146" s="417">
        <v>8</v>
      </c>
      <c r="I146" s="417">
        <v>1</v>
      </c>
      <c r="J146" s="417">
        <v>2</v>
      </c>
      <c r="K146" s="417">
        <v>1</v>
      </c>
      <c r="L146" s="417">
        <v>2</v>
      </c>
      <c r="M146" s="417">
        <v>0</v>
      </c>
      <c r="N146" s="417">
        <v>4</v>
      </c>
      <c r="O146" s="417">
        <v>0</v>
      </c>
      <c r="P146" s="344">
        <f t="shared" si="4"/>
        <v>32</v>
      </c>
      <c r="Q146" s="345"/>
      <c r="R146" s="421"/>
    </row>
    <row r="147" spans="1:18" ht="15.75" customHeight="1">
      <c r="A147" s="370">
        <v>17</v>
      </c>
      <c r="B147" s="347">
        <v>1106</v>
      </c>
      <c r="C147" s="387" t="s">
        <v>1280</v>
      </c>
      <c r="D147" s="387" t="s">
        <v>926</v>
      </c>
      <c r="E147" s="387" t="s">
        <v>807</v>
      </c>
      <c r="F147" s="416" t="s">
        <v>1789</v>
      </c>
      <c r="G147" s="417">
        <v>12</v>
      </c>
      <c r="H147" s="417">
        <v>6</v>
      </c>
      <c r="I147" s="417">
        <v>1</v>
      </c>
      <c r="J147" s="417">
        <v>2</v>
      </c>
      <c r="K147" s="417">
        <v>0</v>
      </c>
      <c r="L147" s="417">
        <v>0</v>
      </c>
      <c r="M147" s="417">
        <v>2</v>
      </c>
      <c r="N147" s="417">
        <v>2</v>
      </c>
      <c r="O147" s="417">
        <v>3</v>
      </c>
      <c r="P147" s="344">
        <f t="shared" si="4"/>
        <v>28</v>
      </c>
      <c r="Q147" s="345"/>
      <c r="R147" s="421"/>
    </row>
    <row r="148" spans="1:18" ht="15.75" customHeight="1">
      <c r="A148" s="370">
        <v>18</v>
      </c>
      <c r="B148" s="347">
        <v>1116</v>
      </c>
      <c r="C148" s="387" t="s">
        <v>1908</v>
      </c>
      <c r="D148" s="387" t="s">
        <v>759</v>
      </c>
      <c r="E148" s="387" t="s">
        <v>801</v>
      </c>
      <c r="F148" s="416" t="s">
        <v>1801</v>
      </c>
      <c r="G148" s="417">
        <v>13</v>
      </c>
      <c r="H148" s="417">
        <v>6</v>
      </c>
      <c r="I148" s="417">
        <v>3</v>
      </c>
      <c r="J148" s="417">
        <v>1</v>
      </c>
      <c r="K148" s="417">
        <v>0</v>
      </c>
      <c r="L148" s="417">
        <v>1</v>
      </c>
      <c r="M148" s="417">
        <v>0</v>
      </c>
      <c r="N148" s="417">
        <v>1</v>
      </c>
      <c r="O148" s="417">
        <v>2</v>
      </c>
      <c r="P148" s="344">
        <f t="shared" si="4"/>
        <v>27</v>
      </c>
      <c r="Q148" s="345"/>
      <c r="R148" s="390"/>
    </row>
    <row r="149" spans="1:18" ht="15.75" customHeight="1">
      <c r="A149" s="370">
        <v>19</v>
      </c>
      <c r="B149" s="347">
        <v>1110</v>
      </c>
      <c r="C149" s="387" t="s">
        <v>1752</v>
      </c>
      <c r="D149" s="387" t="s">
        <v>794</v>
      </c>
      <c r="E149" s="387" t="s">
        <v>953</v>
      </c>
      <c r="F149" s="416" t="s">
        <v>1909</v>
      </c>
      <c r="G149" s="417">
        <v>14</v>
      </c>
      <c r="H149" s="417">
        <v>5</v>
      </c>
      <c r="I149" s="417">
        <v>0</v>
      </c>
      <c r="J149" s="417">
        <v>2</v>
      </c>
      <c r="K149" s="417">
        <v>0</v>
      </c>
      <c r="L149" s="417">
        <v>1</v>
      </c>
      <c r="M149" s="417">
        <v>0</v>
      </c>
      <c r="N149" s="417">
        <v>2</v>
      </c>
      <c r="O149" s="417">
        <v>0</v>
      </c>
      <c r="P149" s="344">
        <f t="shared" si="4"/>
        <v>24</v>
      </c>
      <c r="Q149" s="345"/>
      <c r="R149" s="421"/>
    </row>
    <row r="150" spans="1:18" ht="15.75" customHeight="1">
      <c r="A150" s="375">
        <v>20</v>
      </c>
      <c r="B150" s="422">
        <v>1114</v>
      </c>
      <c r="C150" s="403" t="s">
        <v>1485</v>
      </c>
      <c r="D150" s="403" t="s">
        <v>1177</v>
      </c>
      <c r="E150" s="403" t="s">
        <v>938</v>
      </c>
      <c r="F150" s="423" t="s">
        <v>1910</v>
      </c>
      <c r="G150" s="424">
        <v>7</v>
      </c>
      <c r="H150" s="424">
        <v>9</v>
      </c>
      <c r="I150" s="424">
        <v>3</v>
      </c>
      <c r="J150" s="424">
        <v>3</v>
      </c>
      <c r="K150" s="424">
        <v>0</v>
      </c>
      <c r="L150" s="424">
        <v>0</v>
      </c>
      <c r="M150" s="424">
        <v>0</v>
      </c>
      <c r="N150" s="424">
        <v>2</v>
      </c>
      <c r="O150" s="424">
        <v>0</v>
      </c>
      <c r="P150" s="358">
        <f t="shared" si="4"/>
        <v>24</v>
      </c>
      <c r="Q150" s="359"/>
      <c r="R150" s="425"/>
    </row>
    <row r="151" spans="1:18" ht="15">
      <c r="A151" s="338">
        <v>21</v>
      </c>
      <c r="B151" s="347">
        <v>1119</v>
      </c>
      <c r="C151" s="351" t="s">
        <v>1268</v>
      </c>
      <c r="D151" s="351" t="s">
        <v>745</v>
      </c>
      <c r="E151" s="351" t="s">
        <v>1128</v>
      </c>
      <c r="F151" s="426" t="s">
        <v>1826</v>
      </c>
      <c r="G151" s="1094" t="s">
        <v>879</v>
      </c>
      <c r="H151" s="1094"/>
      <c r="I151" s="1094"/>
      <c r="J151" s="1094"/>
      <c r="K151" s="1094"/>
      <c r="L151" s="1094"/>
      <c r="M151" s="1094"/>
      <c r="N151" s="1094"/>
      <c r="O151" s="1094"/>
      <c r="P151" s="92"/>
      <c r="Q151" s="92"/>
      <c r="R151" s="92"/>
    </row>
  </sheetData>
  <sheetProtection/>
  <mergeCells count="9">
    <mergeCell ref="G124:O124"/>
    <mergeCell ref="G151:O151"/>
    <mergeCell ref="B1:Q1"/>
    <mergeCell ref="G46:N46"/>
    <mergeCell ref="G47:N47"/>
    <mergeCell ref="G71:N71"/>
    <mergeCell ref="G72:N72"/>
    <mergeCell ref="G73:N73"/>
    <mergeCell ref="G98:O9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55"/>
  <sheetViews>
    <sheetView tabSelected="1" zoomScalePageLayoutView="0" workbookViewId="0" topLeftCell="A10">
      <selection activeCell="V102" sqref="V102"/>
    </sheetView>
  </sheetViews>
  <sheetFormatPr defaultColWidth="9.140625" defaultRowHeight="15"/>
  <cols>
    <col min="1" max="1" width="2.8515625" style="0" customWidth="1"/>
    <col min="2" max="2" width="5.57421875" style="0" customWidth="1"/>
    <col min="3" max="3" width="10.28125" style="0" customWidth="1"/>
    <col min="4" max="4" width="8.140625" style="0" customWidth="1"/>
    <col min="5" max="5" width="13.00390625" style="0" customWidth="1"/>
    <col min="6" max="6" width="12.8515625" style="0" customWidth="1"/>
    <col min="7" max="7" width="6.00390625" style="0" customWidth="1"/>
    <col min="8" max="8" width="3.8515625" style="0" customWidth="1"/>
    <col min="9" max="9" width="5.00390625" style="0" customWidth="1"/>
    <col min="10" max="10" width="3.57421875" style="0" customWidth="1"/>
    <col min="11" max="11" width="5.28125" style="0" customWidth="1"/>
    <col min="12" max="12" width="5.140625" style="0" customWidth="1"/>
    <col min="13" max="13" width="5.8515625" style="0" customWidth="1"/>
    <col min="14" max="14" width="5.00390625" style="0" customWidth="1"/>
    <col min="15" max="15" width="6.7109375" style="0" customWidth="1"/>
    <col min="16" max="16" width="5.8515625" style="0" customWidth="1"/>
    <col min="17" max="17" width="4.28125" style="0" customWidth="1"/>
    <col min="18" max="18" width="5.28125" style="0" customWidth="1"/>
    <col min="19" max="20" width="5.7109375" style="0" customWidth="1"/>
    <col min="21" max="21" width="4.57421875" style="0" customWidth="1"/>
    <col min="22" max="22" width="5.57421875" style="0" customWidth="1"/>
    <col min="23" max="23" width="7.57421875" style="0" customWidth="1"/>
  </cols>
  <sheetData>
    <row r="1" spans="2:23" ht="15">
      <c r="B1" s="1034" t="s">
        <v>1719</v>
      </c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P1" s="1034"/>
      <c r="Q1" s="1034"/>
      <c r="R1" s="1034"/>
      <c r="S1" s="1034"/>
      <c r="T1" s="1034"/>
      <c r="U1" s="1034"/>
      <c r="V1" s="1034"/>
      <c r="W1" s="1034"/>
    </row>
    <row r="2" spans="2:23" ht="33.75" customHeight="1">
      <c r="B2" s="1035" t="s">
        <v>1720</v>
      </c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</row>
    <row r="3" spans="2:23" ht="133.5" customHeight="1">
      <c r="B3" s="1112" t="s">
        <v>1721</v>
      </c>
      <c r="C3" s="1112"/>
      <c r="D3" s="1112"/>
      <c r="E3" s="1112"/>
      <c r="F3" s="1112"/>
      <c r="G3" s="1112"/>
      <c r="H3" s="1112"/>
      <c r="I3" s="1112"/>
      <c r="J3" s="1112"/>
      <c r="K3" s="1112"/>
      <c r="L3" s="1112"/>
      <c r="M3" s="1112"/>
      <c r="N3" s="1112"/>
      <c r="O3" s="1112"/>
      <c r="P3" s="1112"/>
      <c r="Q3" s="1112"/>
      <c r="R3" s="1112"/>
      <c r="S3" s="1112"/>
      <c r="T3" s="1112"/>
      <c r="U3" s="1112"/>
      <c r="V3" s="1112"/>
      <c r="W3" s="1112"/>
    </row>
    <row r="4" spans="2:23" ht="60" customHeight="1">
      <c r="B4" s="1112" t="s">
        <v>1722</v>
      </c>
      <c r="C4" s="1112"/>
      <c r="D4" s="1112"/>
      <c r="E4" s="1112"/>
      <c r="F4" s="1112"/>
      <c r="G4" s="1112"/>
      <c r="H4" s="1112"/>
      <c r="I4" s="1112"/>
      <c r="J4" s="1112"/>
      <c r="K4" s="1112"/>
      <c r="L4" s="1112"/>
      <c r="M4" s="1112"/>
      <c r="N4" s="1112"/>
      <c r="O4" s="1112"/>
      <c r="P4" s="1112"/>
      <c r="Q4" s="1112"/>
      <c r="R4" s="1112"/>
      <c r="S4" s="1112"/>
      <c r="T4" s="1112"/>
      <c r="U4" s="1112"/>
      <c r="V4" s="1112"/>
      <c r="W4" s="1112"/>
    </row>
    <row r="5" spans="2:12" ht="15">
      <c r="B5" s="1113" t="s">
        <v>1298</v>
      </c>
      <c r="C5" s="1113"/>
      <c r="D5" s="1113"/>
      <c r="E5" s="1113"/>
      <c r="F5" s="1113"/>
      <c r="G5" s="1113"/>
      <c r="H5" s="1113"/>
      <c r="I5" s="1113"/>
      <c r="J5" s="1113"/>
      <c r="K5" s="1113"/>
      <c r="L5" s="1113"/>
    </row>
    <row r="6" ht="15.75" customHeight="1">
      <c r="C6" t="s">
        <v>1299</v>
      </c>
    </row>
    <row r="7" ht="15" customHeight="1">
      <c r="C7" t="s">
        <v>1300</v>
      </c>
    </row>
    <row r="9" spans="1:6" ht="15">
      <c r="A9" s="1101" t="s">
        <v>1500</v>
      </c>
      <c r="B9" s="1101"/>
      <c r="C9" s="1101"/>
      <c r="D9" s="1101"/>
      <c r="E9" s="1101"/>
      <c r="F9" s="1101"/>
    </row>
    <row r="10" spans="1:23" ht="15.75" customHeight="1">
      <c r="A10" s="92"/>
      <c r="B10" s="195"/>
      <c r="C10" s="195"/>
      <c r="D10" s="195"/>
      <c r="E10" s="195"/>
      <c r="F10" s="195"/>
      <c r="G10" s="195"/>
      <c r="H10" s="1107" t="s">
        <v>1386</v>
      </c>
      <c r="I10" s="1108"/>
      <c r="J10" s="196"/>
      <c r="K10" s="201"/>
      <c r="L10" s="1107" t="s">
        <v>1387</v>
      </c>
      <c r="M10" s="1108"/>
      <c r="N10" s="196"/>
      <c r="O10" s="201"/>
      <c r="P10" s="197" t="s">
        <v>1388</v>
      </c>
      <c r="Q10" s="198"/>
      <c r="R10" s="196"/>
      <c r="S10" s="762" t="s">
        <v>1497</v>
      </c>
      <c r="T10" s="763"/>
      <c r="U10" s="238"/>
      <c r="V10" s="236"/>
      <c r="W10" s="237"/>
    </row>
    <row r="11" spans="1:23" ht="69" customHeight="1">
      <c r="A11" s="203" t="s">
        <v>781</v>
      </c>
      <c r="B11" s="202" t="s">
        <v>911</v>
      </c>
      <c r="C11" s="202" t="s">
        <v>721</v>
      </c>
      <c r="D11" s="202" t="s">
        <v>722</v>
      </c>
      <c r="E11" s="202" t="s">
        <v>1111</v>
      </c>
      <c r="F11" s="202" t="s">
        <v>1499</v>
      </c>
      <c r="G11" s="226" t="s">
        <v>1498</v>
      </c>
      <c r="H11" s="203" t="s">
        <v>1389</v>
      </c>
      <c r="I11" s="204" t="s">
        <v>1390</v>
      </c>
      <c r="J11" s="204" t="s">
        <v>1391</v>
      </c>
      <c r="K11" s="227" t="s">
        <v>1392</v>
      </c>
      <c r="L11" s="203" t="s">
        <v>1389</v>
      </c>
      <c r="M11" s="204" t="s">
        <v>1390</v>
      </c>
      <c r="N11" s="204" t="s">
        <v>1391</v>
      </c>
      <c r="O11" s="227" t="s">
        <v>1392</v>
      </c>
      <c r="P11" s="203" t="s">
        <v>1389</v>
      </c>
      <c r="Q11" s="204" t="s">
        <v>1390</v>
      </c>
      <c r="R11" s="204" t="s">
        <v>1391</v>
      </c>
      <c r="S11" s="227" t="s">
        <v>1392</v>
      </c>
      <c r="T11" s="204" t="s">
        <v>1393</v>
      </c>
      <c r="U11" s="227" t="s">
        <v>1392</v>
      </c>
      <c r="V11" s="250" t="s">
        <v>1394</v>
      </c>
      <c r="W11" s="228" t="s">
        <v>789</v>
      </c>
    </row>
    <row r="12" spans="1:23" ht="42.75" customHeight="1">
      <c r="A12" s="259">
        <v>1</v>
      </c>
      <c r="B12" s="254" t="s">
        <v>1395</v>
      </c>
      <c r="C12" s="254" t="s">
        <v>1396</v>
      </c>
      <c r="D12" s="254" t="s">
        <v>993</v>
      </c>
      <c r="E12" s="255" t="s">
        <v>757</v>
      </c>
      <c r="F12" s="262" t="s">
        <v>1397</v>
      </c>
      <c r="G12" s="262"/>
      <c r="H12" s="259">
        <v>14</v>
      </c>
      <c r="I12" s="259">
        <v>0</v>
      </c>
      <c r="J12" s="256">
        <f aca="true" t="shared" si="0" ref="J12:J45">H12+I12</f>
        <v>14</v>
      </c>
      <c r="K12" s="263">
        <f aca="true" t="shared" si="1" ref="K12:K45">20*11/J12</f>
        <v>15.714285714285714</v>
      </c>
      <c r="L12" s="259">
        <v>15.6</v>
      </c>
      <c r="M12" s="259">
        <v>10</v>
      </c>
      <c r="N12" s="256">
        <f aca="true" t="shared" si="2" ref="N12:N45">L12+M12</f>
        <v>25.6</v>
      </c>
      <c r="O12" s="263">
        <f aca="true" t="shared" si="3" ref="O12:O45">25*24.2/N12</f>
        <v>23.6328125</v>
      </c>
      <c r="P12" s="259">
        <v>17</v>
      </c>
      <c r="Q12" s="259"/>
      <c r="R12" s="256">
        <f aca="true" t="shared" si="4" ref="R12:R45">P12+Q12</f>
        <v>17</v>
      </c>
      <c r="S12" s="251">
        <f aca="true" t="shared" si="5" ref="S12:S45">25*16.66/R12</f>
        <v>24.5</v>
      </c>
      <c r="T12" s="251">
        <v>23</v>
      </c>
      <c r="U12" s="251">
        <f aca="true" t="shared" si="6" ref="U12:U45">30*T12/23</f>
        <v>30</v>
      </c>
      <c r="V12" s="251">
        <f aca="true" t="shared" si="7" ref="V12:V45">K12+O12+S12+U12</f>
        <v>93.84709821428572</v>
      </c>
      <c r="W12" s="261" t="s">
        <v>920</v>
      </c>
    </row>
    <row r="13" spans="1:23" ht="24.75" customHeight="1">
      <c r="A13" s="259">
        <v>2</v>
      </c>
      <c r="B13" s="254" t="s">
        <v>1398</v>
      </c>
      <c r="C13" s="254" t="s">
        <v>729</v>
      </c>
      <c r="D13" s="254" t="s">
        <v>730</v>
      </c>
      <c r="E13" s="255" t="s">
        <v>725</v>
      </c>
      <c r="F13" s="255" t="s">
        <v>1399</v>
      </c>
      <c r="G13" s="264" t="s">
        <v>1400</v>
      </c>
      <c r="H13" s="259">
        <v>12</v>
      </c>
      <c r="I13" s="259">
        <v>0</v>
      </c>
      <c r="J13" s="256">
        <f t="shared" si="0"/>
        <v>12</v>
      </c>
      <c r="K13" s="263">
        <f t="shared" si="1"/>
        <v>18.333333333333332</v>
      </c>
      <c r="L13" s="259">
        <v>16.2</v>
      </c>
      <c r="M13" s="259">
        <v>30</v>
      </c>
      <c r="N13" s="256">
        <f t="shared" si="2"/>
        <v>46.2</v>
      </c>
      <c r="O13" s="263">
        <f t="shared" si="3"/>
        <v>13.095238095238095</v>
      </c>
      <c r="P13" s="259">
        <v>17.21</v>
      </c>
      <c r="Q13" s="259"/>
      <c r="R13" s="256">
        <f t="shared" si="4"/>
        <v>17.21</v>
      </c>
      <c r="S13" s="251">
        <f t="shared" si="5"/>
        <v>24.20104590354445</v>
      </c>
      <c r="T13" s="259">
        <v>21.5</v>
      </c>
      <c r="U13" s="251">
        <f t="shared" si="6"/>
        <v>28.043478260869566</v>
      </c>
      <c r="V13" s="251">
        <f t="shared" si="7"/>
        <v>83.67309559298545</v>
      </c>
      <c r="W13" s="255" t="s">
        <v>1103</v>
      </c>
    </row>
    <row r="14" spans="1:23" ht="37.5" customHeight="1">
      <c r="A14" s="259">
        <v>3</v>
      </c>
      <c r="B14" s="253" t="s">
        <v>1401</v>
      </c>
      <c r="C14" s="254" t="s">
        <v>1094</v>
      </c>
      <c r="D14" s="254" t="s">
        <v>1402</v>
      </c>
      <c r="E14" s="255" t="s">
        <v>732</v>
      </c>
      <c r="F14" s="255" t="s">
        <v>1403</v>
      </c>
      <c r="G14" s="264"/>
      <c r="H14" s="254">
        <v>12</v>
      </c>
      <c r="I14" s="256">
        <v>0</v>
      </c>
      <c r="J14" s="256">
        <f t="shared" si="0"/>
        <v>12</v>
      </c>
      <c r="K14" s="263">
        <f t="shared" si="1"/>
        <v>18.333333333333332</v>
      </c>
      <c r="L14" s="256">
        <v>15</v>
      </c>
      <c r="M14" s="256">
        <v>20</v>
      </c>
      <c r="N14" s="256">
        <f t="shared" si="2"/>
        <v>35</v>
      </c>
      <c r="O14" s="263">
        <f t="shared" si="3"/>
        <v>17.285714285714285</v>
      </c>
      <c r="P14" s="256">
        <v>16.66</v>
      </c>
      <c r="Q14" s="256"/>
      <c r="R14" s="256">
        <f t="shared" si="4"/>
        <v>16.66</v>
      </c>
      <c r="S14" s="251">
        <f t="shared" si="5"/>
        <v>25</v>
      </c>
      <c r="T14" s="248">
        <v>17.5</v>
      </c>
      <c r="U14" s="251">
        <f t="shared" si="6"/>
        <v>22.82608695652174</v>
      </c>
      <c r="V14" s="251">
        <f t="shared" si="7"/>
        <v>83.44513457556936</v>
      </c>
      <c r="W14" s="255" t="s">
        <v>1103</v>
      </c>
    </row>
    <row r="15" spans="1:23" ht="24.75" customHeight="1">
      <c r="A15" s="259">
        <v>4</v>
      </c>
      <c r="B15" s="254" t="s">
        <v>1404</v>
      </c>
      <c r="C15" s="254" t="s">
        <v>1405</v>
      </c>
      <c r="D15" s="254" t="s">
        <v>776</v>
      </c>
      <c r="E15" s="265" t="s">
        <v>953</v>
      </c>
      <c r="F15" s="262" t="s">
        <v>1406</v>
      </c>
      <c r="G15" s="266"/>
      <c r="H15" s="259">
        <v>12</v>
      </c>
      <c r="I15" s="259">
        <v>0</v>
      </c>
      <c r="J15" s="256">
        <f t="shared" si="0"/>
        <v>12</v>
      </c>
      <c r="K15" s="263">
        <f t="shared" si="1"/>
        <v>18.333333333333332</v>
      </c>
      <c r="L15" s="259">
        <v>16</v>
      </c>
      <c r="M15" s="259">
        <v>25</v>
      </c>
      <c r="N15" s="256">
        <f t="shared" si="2"/>
        <v>41</v>
      </c>
      <c r="O15" s="263">
        <f t="shared" si="3"/>
        <v>14.75609756097561</v>
      </c>
      <c r="P15" s="259">
        <v>17.53</v>
      </c>
      <c r="Q15" s="259"/>
      <c r="R15" s="256">
        <f t="shared" si="4"/>
        <v>17.53</v>
      </c>
      <c r="S15" s="251">
        <f t="shared" si="5"/>
        <v>23.759269823160295</v>
      </c>
      <c r="T15" s="248">
        <v>19.75</v>
      </c>
      <c r="U15" s="251">
        <f t="shared" si="6"/>
        <v>25.76086956521739</v>
      </c>
      <c r="V15" s="251">
        <f t="shared" si="7"/>
        <v>82.60957028268663</v>
      </c>
      <c r="W15" s="255" t="s">
        <v>1103</v>
      </c>
    </row>
    <row r="16" spans="1:23" ht="24.75" customHeight="1">
      <c r="A16" s="259">
        <v>5</v>
      </c>
      <c r="B16" s="254" t="s">
        <v>1407</v>
      </c>
      <c r="C16" s="254" t="s">
        <v>1315</v>
      </c>
      <c r="D16" s="254" t="s">
        <v>730</v>
      </c>
      <c r="E16" s="255" t="s">
        <v>732</v>
      </c>
      <c r="F16" s="262" t="s">
        <v>1403</v>
      </c>
      <c r="G16" s="266"/>
      <c r="H16" s="259">
        <v>14</v>
      </c>
      <c r="I16" s="259">
        <v>5</v>
      </c>
      <c r="J16" s="256">
        <f t="shared" si="0"/>
        <v>19</v>
      </c>
      <c r="K16" s="263">
        <f t="shared" si="1"/>
        <v>11.578947368421053</v>
      </c>
      <c r="L16" s="259">
        <v>15.5</v>
      </c>
      <c r="M16" s="259">
        <v>10</v>
      </c>
      <c r="N16" s="256">
        <f t="shared" si="2"/>
        <v>25.5</v>
      </c>
      <c r="O16" s="263">
        <f t="shared" si="3"/>
        <v>23.725490196078432</v>
      </c>
      <c r="P16" s="259">
        <v>18.64</v>
      </c>
      <c r="Q16" s="259">
        <v>5</v>
      </c>
      <c r="R16" s="256">
        <f t="shared" si="4"/>
        <v>23.64</v>
      </c>
      <c r="S16" s="251">
        <f t="shared" si="5"/>
        <v>17.618443316412858</v>
      </c>
      <c r="T16" s="248">
        <v>22.25</v>
      </c>
      <c r="U16" s="251">
        <f t="shared" si="6"/>
        <v>29.02173913043478</v>
      </c>
      <c r="V16" s="251">
        <f t="shared" si="7"/>
        <v>81.94462001134713</v>
      </c>
      <c r="W16" s="255" t="s">
        <v>1103</v>
      </c>
    </row>
    <row r="17" spans="1:23" ht="24.75" customHeight="1">
      <c r="A17" s="259">
        <v>6</v>
      </c>
      <c r="B17" s="253" t="s">
        <v>1408</v>
      </c>
      <c r="C17" s="254" t="s">
        <v>1259</v>
      </c>
      <c r="D17" s="254" t="s">
        <v>843</v>
      </c>
      <c r="E17" s="255" t="s">
        <v>1409</v>
      </c>
      <c r="F17" s="255" t="s">
        <v>1410</v>
      </c>
      <c r="G17" s="264"/>
      <c r="H17" s="254">
        <v>14</v>
      </c>
      <c r="I17" s="256">
        <v>0</v>
      </c>
      <c r="J17" s="256">
        <f t="shared" si="0"/>
        <v>14</v>
      </c>
      <c r="K17" s="263">
        <f t="shared" si="1"/>
        <v>15.714285714285714</v>
      </c>
      <c r="L17" s="256">
        <v>18.4</v>
      </c>
      <c r="M17" s="256">
        <v>30</v>
      </c>
      <c r="N17" s="256">
        <f t="shared" si="2"/>
        <v>48.4</v>
      </c>
      <c r="O17" s="263">
        <f t="shared" si="3"/>
        <v>12.5</v>
      </c>
      <c r="P17" s="256">
        <v>17.89</v>
      </c>
      <c r="Q17" s="256"/>
      <c r="R17" s="256">
        <f t="shared" si="4"/>
        <v>17.89</v>
      </c>
      <c r="S17" s="251">
        <f t="shared" si="5"/>
        <v>23.281162660704304</v>
      </c>
      <c r="T17" s="248">
        <v>23</v>
      </c>
      <c r="U17" s="251">
        <f t="shared" si="6"/>
        <v>30</v>
      </c>
      <c r="V17" s="251">
        <f t="shared" si="7"/>
        <v>81.49544837499002</v>
      </c>
      <c r="W17" s="255" t="s">
        <v>1103</v>
      </c>
    </row>
    <row r="18" spans="1:23" ht="24.75" customHeight="1">
      <c r="A18" s="259">
        <v>7</v>
      </c>
      <c r="B18" s="254" t="s">
        <v>1411</v>
      </c>
      <c r="C18" s="254" t="s">
        <v>1412</v>
      </c>
      <c r="D18" s="254" t="s">
        <v>752</v>
      </c>
      <c r="E18" s="254" t="s">
        <v>750</v>
      </c>
      <c r="F18" s="267" t="s">
        <v>1413</v>
      </c>
      <c r="G18" s="268"/>
      <c r="H18" s="259">
        <v>13</v>
      </c>
      <c r="I18" s="259">
        <v>0</v>
      </c>
      <c r="J18" s="256">
        <f t="shared" si="0"/>
        <v>13</v>
      </c>
      <c r="K18" s="263">
        <f t="shared" si="1"/>
        <v>16.923076923076923</v>
      </c>
      <c r="L18" s="259">
        <v>16.2</v>
      </c>
      <c r="M18" s="259">
        <v>20</v>
      </c>
      <c r="N18" s="256">
        <f t="shared" si="2"/>
        <v>36.2</v>
      </c>
      <c r="O18" s="263">
        <f t="shared" si="3"/>
        <v>16.71270718232044</v>
      </c>
      <c r="P18" s="259">
        <v>18.06</v>
      </c>
      <c r="Q18" s="259"/>
      <c r="R18" s="256">
        <f t="shared" si="4"/>
        <v>18.06</v>
      </c>
      <c r="S18" s="251">
        <f t="shared" si="5"/>
        <v>23.06201550387597</v>
      </c>
      <c r="T18" s="248">
        <v>19</v>
      </c>
      <c r="U18" s="251">
        <f t="shared" si="6"/>
        <v>24.782608695652176</v>
      </c>
      <c r="V18" s="251">
        <f t="shared" si="7"/>
        <v>81.4804083049255</v>
      </c>
      <c r="W18" s="255" t="s">
        <v>1103</v>
      </c>
    </row>
    <row r="19" spans="1:23" ht="24.75" customHeight="1">
      <c r="A19" s="259">
        <v>8</v>
      </c>
      <c r="B19" s="253" t="s">
        <v>1414</v>
      </c>
      <c r="C19" s="254" t="s">
        <v>1415</v>
      </c>
      <c r="D19" s="254" t="s">
        <v>1416</v>
      </c>
      <c r="E19" s="255" t="s">
        <v>1417</v>
      </c>
      <c r="F19" s="255" t="s">
        <v>1418</v>
      </c>
      <c r="G19" s="264"/>
      <c r="H19" s="254">
        <v>12</v>
      </c>
      <c r="I19" s="256">
        <v>0</v>
      </c>
      <c r="J19" s="256">
        <f t="shared" si="0"/>
        <v>12</v>
      </c>
      <c r="K19" s="263">
        <f t="shared" si="1"/>
        <v>18.333333333333332</v>
      </c>
      <c r="L19" s="256">
        <v>13.8</v>
      </c>
      <c r="M19" s="256">
        <v>25</v>
      </c>
      <c r="N19" s="256">
        <f t="shared" si="2"/>
        <v>38.8</v>
      </c>
      <c r="O19" s="263">
        <f t="shared" si="3"/>
        <v>15.59278350515464</v>
      </c>
      <c r="P19" s="256">
        <v>17.52</v>
      </c>
      <c r="Q19" s="256"/>
      <c r="R19" s="256">
        <f t="shared" si="4"/>
        <v>17.52</v>
      </c>
      <c r="S19" s="251">
        <f t="shared" si="5"/>
        <v>23.772831050228312</v>
      </c>
      <c r="T19" s="248">
        <v>18</v>
      </c>
      <c r="U19" s="251">
        <f t="shared" si="6"/>
        <v>23.47826086956522</v>
      </c>
      <c r="V19" s="251">
        <f t="shared" si="7"/>
        <v>81.1772087582815</v>
      </c>
      <c r="W19" s="255" t="s">
        <v>1103</v>
      </c>
    </row>
    <row r="20" spans="1:23" ht="24.75" customHeight="1">
      <c r="A20" s="93">
        <v>9</v>
      </c>
      <c r="B20" s="43" t="s">
        <v>1419</v>
      </c>
      <c r="C20" s="43" t="s">
        <v>1420</v>
      </c>
      <c r="D20" s="43" t="s">
        <v>933</v>
      </c>
      <c r="E20" s="209" t="s">
        <v>938</v>
      </c>
      <c r="F20" s="200" t="s">
        <v>1421</v>
      </c>
      <c r="G20" s="229"/>
      <c r="H20" s="93">
        <v>14</v>
      </c>
      <c r="I20" s="93">
        <v>5</v>
      </c>
      <c r="J20" s="76">
        <f t="shared" si="0"/>
        <v>19</v>
      </c>
      <c r="K20" s="206">
        <f t="shared" si="1"/>
        <v>11.578947368421053</v>
      </c>
      <c r="L20" s="93">
        <v>14.2</v>
      </c>
      <c r="M20" s="93">
        <v>10</v>
      </c>
      <c r="N20" s="76">
        <f t="shared" si="2"/>
        <v>24.2</v>
      </c>
      <c r="O20" s="206">
        <f t="shared" si="3"/>
        <v>25</v>
      </c>
      <c r="P20" s="93">
        <v>17.42</v>
      </c>
      <c r="Q20" s="93"/>
      <c r="R20" s="76">
        <f t="shared" si="4"/>
        <v>17.42</v>
      </c>
      <c r="S20" s="207">
        <f t="shared" si="5"/>
        <v>23.90929965556831</v>
      </c>
      <c r="T20" s="210">
        <v>14.75</v>
      </c>
      <c r="U20" s="207">
        <f t="shared" si="6"/>
        <v>19.23913043478261</v>
      </c>
      <c r="V20" s="251">
        <f t="shared" si="7"/>
        <v>79.72737745877197</v>
      </c>
      <c r="W20" s="211"/>
    </row>
    <row r="21" spans="1:23" ht="24.75" customHeight="1">
      <c r="A21" s="93">
        <v>10</v>
      </c>
      <c r="B21" s="59" t="s">
        <v>1422</v>
      </c>
      <c r="C21" s="43" t="s">
        <v>1423</v>
      </c>
      <c r="D21" s="43" t="s">
        <v>779</v>
      </c>
      <c r="E21" s="211" t="s">
        <v>743</v>
      </c>
      <c r="F21" s="211" t="s">
        <v>1424</v>
      </c>
      <c r="G21" s="230"/>
      <c r="H21" s="76">
        <v>14</v>
      </c>
      <c r="I21" s="76">
        <v>10</v>
      </c>
      <c r="J21" s="76">
        <f t="shared" si="0"/>
        <v>24</v>
      </c>
      <c r="K21" s="206">
        <f t="shared" si="1"/>
        <v>9.166666666666666</v>
      </c>
      <c r="L21" s="76">
        <v>15.6</v>
      </c>
      <c r="M21" s="76">
        <v>10</v>
      </c>
      <c r="N21" s="76">
        <f t="shared" si="2"/>
        <v>25.6</v>
      </c>
      <c r="O21" s="206">
        <f t="shared" si="3"/>
        <v>23.6328125</v>
      </c>
      <c r="P21" s="76">
        <v>17.57</v>
      </c>
      <c r="Q21" s="76"/>
      <c r="R21" s="76">
        <f t="shared" si="4"/>
        <v>17.57</v>
      </c>
      <c r="S21" s="207">
        <f t="shared" si="5"/>
        <v>23.705179282868524</v>
      </c>
      <c r="T21" s="210">
        <v>17.5</v>
      </c>
      <c r="U21" s="207">
        <f t="shared" si="6"/>
        <v>22.82608695652174</v>
      </c>
      <c r="V21" s="251">
        <f t="shared" si="7"/>
        <v>79.33074540605692</v>
      </c>
      <c r="W21" s="211"/>
    </row>
    <row r="22" spans="1:23" ht="24.75" customHeight="1">
      <c r="A22" s="93">
        <v>11</v>
      </c>
      <c r="B22" s="43" t="s">
        <v>1425</v>
      </c>
      <c r="C22" s="43" t="s">
        <v>1426</v>
      </c>
      <c r="D22" s="43" t="s">
        <v>825</v>
      </c>
      <c r="E22" s="209" t="s">
        <v>1076</v>
      </c>
      <c r="F22" s="199" t="s">
        <v>1427</v>
      </c>
      <c r="G22" s="231"/>
      <c r="H22" s="93">
        <v>16</v>
      </c>
      <c r="I22" s="93">
        <v>0</v>
      </c>
      <c r="J22" s="76">
        <f t="shared" si="0"/>
        <v>16</v>
      </c>
      <c r="K22" s="206">
        <f t="shared" si="1"/>
        <v>13.75</v>
      </c>
      <c r="L22" s="93">
        <v>14.9</v>
      </c>
      <c r="M22" s="93">
        <v>25</v>
      </c>
      <c r="N22" s="76">
        <f t="shared" si="2"/>
        <v>39.9</v>
      </c>
      <c r="O22" s="206">
        <f t="shared" si="3"/>
        <v>15.162907268170427</v>
      </c>
      <c r="P22" s="93">
        <v>18.12</v>
      </c>
      <c r="Q22" s="93"/>
      <c r="R22" s="76">
        <f t="shared" si="4"/>
        <v>18.12</v>
      </c>
      <c r="S22" s="207">
        <f t="shared" si="5"/>
        <v>22.985651214128033</v>
      </c>
      <c r="T22" s="210">
        <v>20</v>
      </c>
      <c r="U22" s="207">
        <f t="shared" si="6"/>
        <v>26.08695652173913</v>
      </c>
      <c r="V22" s="251">
        <f t="shared" si="7"/>
        <v>77.9855150040376</v>
      </c>
      <c r="W22" s="211"/>
    </row>
    <row r="23" spans="1:23" ht="24.75" customHeight="1">
      <c r="A23" s="93">
        <v>12</v>
      </c>
      <c r="B23" s="43" t="s">
        <v>1428</v>
      </c>
      <c r="C23" s="43" t="s">
        <v>1429</v>
      </c>
      <c r="D23" s="43" t="s">
        <v>1430</v>
      </c>
      <c r="E23" s="209" t="s">
        <v>732</v>
      </c>
      <c r="F23" s="199" t="s">
        <v>1403</v>
      </c>
      <c r="G23" s="231" t="s">
        <v>1400</v>
      </c>
      <c r="H23" s="93">
        <v>13</v>
      </c>
      <c r="I23" s="93">
        <v>5</v>
      </c>
      <c r="J23" s="76">
        <f t="shared" si="0"/>
        <v>18</v>
      </c>
      <c r="K23" s="206">
        <f t="shared" si="1"/>
        <v>12.222222222222221</v>
      </c>
      <c r="L23" s="93">
        <v>15.7</v>
      </c>
      <c r="M23" s="93">
        <v>20</v>
      </c>
      <c r="N23" s="76">
        <f t="shared" si="2"/>
        <v>35.7</v>
      </c>
      <c r="O23" s="206">
        <f t="shared" si="3"/>
        <v>16.946778711484594</v>
      </c>
      <c r="P23" s="93">
        <v>17.84</v>
      </c>
      <c r="Q23" s="93"/>
      <c r="R23" s="76">
        <f t="shared" si="4"/>
        <v>17.84</v>
      </c>
      <c r="S23" s="207">
        <f t="shared" si="5"/>
        <v>23.346412556053814</v>
      </c>
      <c r="T23" s="210">
        <v>19.25</v>
      </c>
      <c r="U23" s="207">
        <f t="shared" si="6"/>
        <v>25.108695652173914</v>
      </c>
      <c r="V23" s="251">
        <f t="shared" si="7"/>
        <v>77.62410914193455</v>
      </c>
      <c r="W23" s="211"/>
    </row>
    <row r="24" spans="1:23" ht="24.75" customHeight="1">
      <c r="A24" s="93">
        <v>13</v>
      </c>
      <c r="B24" s="59" t="s">
        <v>1431</v>
      </c>
      <c r="C24" s="43" t="s">
        <v>1432</v>
      </c>
      <c r="D24" s="43" t="s">
        <v>779</v>
      </c>
      <c r="E24" s="43" t="s">
        <v>750</v>
      </c>
      <c r="F24" s="43" t="s">
        <v>1413</v>
      </c>
      <c r="G24" s="232"/>
      <c r="H24" s="43">
        <v>12</v>
      </c>
      <c r="I24" s="76">
        <v>0</v>
      </c>
      <c r="J24" s="76">
        <f t="shared" si="0"/>
        <v>12</v>
      </c>
      <c r="K24" s="206">
        <f t="shared" si="1"/>
        <v>18.333333333333332</v>
      </c>
      <c r="L24" s="76">
        <v>16.3</v>
      </c>
      <c r="M24" s="76">
        <v>25</v>
      </c>
      <c r="N24" s="76">
        <f t="shared" si="2"/>
        <v>41.3</v>
      </c>
      <c r="O24" s="206">
        <f t="shared" si="3"/>
        <v>14.648910411622277</v>
      </c>
      <c r="P24" s="76">
        <v>16.92</v>
      </c>
      <c r="Q24" s="76"/>
      <c r="R24" s="76">
        <f t="shared" si="4"/>
        <v>16.92</v>
      </c>
      <c r="S24" s="207">
        <f t="shared" si="5"/>
        <v>24.615839243498815</v>
      </c>
      <c r="T24" s="210">
        <v>14.5</v>
      </c>
      <c r="U24" s="207">
        <f t="shared" si="6"/>
        <v>18.91304347826087</v>
      </c>
      <c r="V24" s="251">
        <f t="shared" si="7"/>
        <v>76.5111264667153</v>
      </c>
      <c r="W24" s="211"/>
    </row>
    <row r="25" spans="1:23" ht="24.75" customHeight="1">
      <c r="A25" s="93">
        <v>14</v>
      </c>
      <c r="B25" s="59" t="s">
        <v>1433</v>
      </c>
      <c r="C25" s="43" t="s">
        <v>1434</v>
      </c>
      <c r="D25" s="43" t="s">
        <v>1097</v>
      </c>
      <c r="E25" s="211" t="s">
        <v>774</v>
      </c>
      <c r="F25" s="211" t="s">
        <v>1435</v>
      </c>
      <c r="G25" s="230"/>
      <c r="H25" s="43">
        <v>14</v>
      </c>
      <c r="I25" s="76">
        <v>0</v>
      </c>
      <c r="J25" s="76">
        <f t="shared" si="0"/>
        <v>14</v>
      </c>
      <c r="K25" s="206">
        <f t="shared" si="1"/>
        <v>15.714285714285714</v>
      </c>
      <c r="L25" s="76">
        <v>18.1</v>
      </c>
      <c r="M25" s="76">
        <v>20</v>
      </c>
      <c r="N25" s="76">
        <f t="shared" si="2"/>
        <v>38.1</v>
      </c>
      <c r="O25" s="206">
        <f t="shared" si="3"/>
        <v>15.879265091863516</v>
      </c>
      <c r="P25" s="76">
        <v>17.85</v>
      </c>
      <c r="Q25" s="76"/>
      <c r="R25" s="76">
        <f t="shared" si="4"/>
        <v>17.85</v>
      </c>
      <c r="S25" s="207">
        <f t="shared" si="5"/>
        <v>23.333333333333332</v>
      </c>
      <c r="T25" s="210">
        <v>16.5</v>
      </c>
      <c r="U25" s="207">
        <f t="shared" si="6"/>
        <v>21.52173913043478</v>
      </c>
      <c r="V25" s="251">
        <f t="shared" si="7"/>
        <v>76.44862326991735</v>
      </c>
      <c r="W25" s="43"/>
    </row>
    <row r="26" spans="1:23" ht="24.75" customHeight="1">
      <c r="A26" s="93">
        <v>15</v>
      </c>
      <c r="B26" s="59" t="s">
        <v>1436</v>
      </c>
      <c r="C26" s="43" t="s">
        <v>1437</v>
      </c>
      <c r="D26" s="43" t="s">
        <v>776</v>
      </c>
      <c r="E26" s="189" t="s">
        <v>953</v>
      </c>
      <c r="F26" s="211" t="s">
        <v>1406</v>
      </c>
      <c r="G26" s="230"/>
      <c r="H26" s="76">
        <v>14</v>
      </c>
      <c r="I26" s="76">
        <v>0</v>
      </c>
      <c r="J26" s="76">
        <f t="shared" si="0"/>
        <v>14</v>
      </c>
      <c r="K26" s="206">
        <f t="shared" si="1"/>
        <v>15.714285714285714</v>
      </c>
      <c r="L26" s="76">
        <v>16</v>
      </c>
      <c r="M26" s="76">
        <v>30</v>
      </c>
      <c r="N26" s="76">
        <f t="shared" si="2"/>
        <v>46</v>
      </c>
      <c r="O26" s="206">
        <f t="shared" si="3"/>
        <v>13.152173913043478</v>
      </c>
      <c r="P26" s="76">
        <v>17.18</v>
      </c>
      <c r="Q26" s="76"/>
      <c r="R26" s="76">
        <f t="shared" si="4"/>
        <v>17.18</v>
      </c>
      <c r="S26" s="207">
        <f t="shared" si="5"/>
        <v>24.243306169965077</v>
      </c>
      <c r="T26" s="210">
        <v>17</v>
      </c>
      <c r="U26" s="207">
        <f t="shared" si="6"/>
        <v>22.17391304347826</v>
      </c>
      <c r="V26" s="251">
        <f t="shared" si="7"/>
        <v>75.28367884077254</v>
      </c>
      <c r="W26" s="43"/>
    </row>
    <row r="27" spans="1:23" ht="24.75" customHeight="1">
      <c r="A27" s="93">
        <v>16</v>
      </c>
      <c r="B27" s="43" t="s">
        <v>1438</v>
      </c>
      <c r="C27" s="43" t="s">
        <v>1439</v>
      </c>
      <c r="D27" s="43" t="s">
        <v>990</v>
      </c>
      <c r="E27" s="209" t="s">
        <v>938</v>
      </c>
      <c r="F27" s="200" t="s">
        <v>1421</v>
      </c>
      <c r="G27" s="229"/>
      <c r="H27" s="93">
        <v>14</v>
      </c>
      <c r="I27" s="93">
        <v>20</v>
      </c>
      <c r="J27" s="76">
        <f t="shared" si="0"/>
        <v>34</v>
      </c>
      <c r="K27" s="206">
        <f t="shared" si="1"/>
        <v>6.470588235294118</v>
      </c>
      <c r="L27" s="93">
        <v>14.8</v>
      </c>
      <c r="M27" s="93">
        <v>10</v>
      </c>
      <c r="N27" s="76">
        <f t="shared" si="2"/>
        <v>24.8</v>
      </c>
      <c r="O27" s="206">
        <f t="shared" si="3"/>
        <v>24.39516129032258</v>
      </c>
      <c r="P27" s="93">
        <v>17.34</v>
      </c>
      <c r="Q27" s="93"/>
      <c r="R27" s="76">
        <f t="shared" si="4"/>
        <v>17.34</v>
      </c>
      <c r="S27" s="207">
        <f t="shared" si="5"/>
        <v>24.019607843137255</v>
      </c>
      <c r="T27" s="210">
        <v>15.25</v>
      </c>
      <c r="U27" s="207">
        <f t="shared" si="6"/>
        <v>19.891304347826086</v>
      </c>
      <c r="V27" s="251">
        <f t="shared" si="7"/>
        <v>74.77666171658004</v>
      </c>
      <c r="W27" s="211"/>
    </row>
    <row r="28" spans="1:23" ht="30" customHeight="1">
      <c r="A28" s="93">
        <v>17</v>
      </c>
      <c r="B28" s="43" t="s">
        <v>1440</v>
      </c>
      <c r="C28" s="43" t="s">
        <v>1441</v>
      </c>
      <c r="D28" s="43" t="s">
        <v>1025</v>
      </c>
      <c r="E28" s="209" t="s">
        <v>757</v>
      </c>
      <c r="F28" s="199" t="s">
        <v>1442</v>
      </c>
      <c r="G28" s="231"/>
      <c r="H28" s="93">
        <v>16</v>
      </c>
      <c r="I28" s="93">
        <v>5</v>
      </c>
      <c r="J28" s="76">
        <f t="shared" si="0"/>
        <v>21</v>
      </c>
      <c r="K28" s="206">
        <f t="shared" si="1"/>
        <v>10.476190476190476</v>
      </c>
      <c r="L28" s="93">
        <v>15.5</v>
      </c>
      <c r="M28" s="93">
        <v>20</v>
      </c>
      <c r="N28" s="76">
        <f t="shared" si="2"/>
        <v>35.5</v>
      </c>
      <c r="O28" s="206">
        <f t="shared" si="3"/>
        <v>17.04225352112676</v>
      </c>
      <c r="P28" s="93">
        <v>17.06</v>
      </c>
      <c r="Q28" s="93"/>
      <c r="R28" s="76">
        <f t="shared" si="4"/>
        <v>17.06</v>
      </c>
      <c r="S28" s="207">
        <f t="shared" si="5"/>
        <v>24.413833528722158</v>
      </c>
      <c r="T28" s="210">
        <v>17.5</v>
      </c>
      <c r="U28" s="207">
        <f t="shared" si="6"/>
        <v>22.82608695652174</v>
      </c>
      <c r="V28" s="251">
        <f t="shared" si="7"/>
        <v>74.75836448256113</v>
      </c>
      <c r="W28" s="212"/>
    </row>
    <row r="29" spans="1:23" ht="30" customHeight="1">
      <c r="A29" s="93">
        <v>18</v>
      </c>
      <c r="B29" s="43" t="s">
        <v>1443</v>
      </c>
      <c r="C29" s="43" t="s">
        <v>1444</v>
      </c>
      <c r="D29" s="43" t="s">
        <v>741</v>
      </c>
      <c r="E29" s="211" t="s">
        <v>1417</v>
      </c>
      <c r="F29" s="211" t="s">
        <v>1445</v>
      </c>
      <c r="G29" s="230"/>
      <c r="H29" s="93">
        <v>12</v>
      </c>
      <c r="I29" s="93">
        <v>5</v>
      </c>
      <c r="J29" s="76">
        <f t="shared" si="0"/>
        <v>17</v>
      </c>
      <c r="K29" s="206">
        <f t="shared" si="1"/>
        <v>12.941176470588236</v>
      </c>
      <c r="L29" s="93">
        <v>17.8</v>
      </c>
      <c r="M29" s="93">
        <v>25</v>
      </c>
      <c r="N29" s="76">
        <f t="shared" si="2"/>
        <v>42.8</v>
      </c>
      <c r="O29" s="206">
        <f t="shared" si="3"/>
        <v>14.13551401869159</v>
      </c>
      <c r="P29" s="93">
        <v>18.66</v>
      </c>
      <c r="Q29" s="93"/>
      <c r="R29" s="76">
        <f t="shared" si="4"/>
        <v>18.66</v>
      </c>
      <c r="S29" s="207">
        <f t="shared" si="5"/>
        <v>22.320471596998928</v>
      </c>
      <c r="T29" s="210">
        <v>18.5</v>
      </c>
      <c r="U29" s="207">
        <f t="shared" si="6"/>
        <v>24.130434782608695</v>
      </c>
      <c r="V29" s="251">
        <f t="shared" si="7"/>
        <v>73.52759686888746</v>
      </c>
      <c r="W29" s="213"/>
    </row>
    <row r="30" spans="1:23" ht="30" customHeight="1">
      <c r="A30" s="93">
        <v>19</v>
      </c>
      <c r="B30" s="59" t="s">
        <v>1446</v>
      </c>
      <c r="C30" s="43" t="s">
        <v>1447</v>
      </c>
      <c r="D30" s="43" t="s">
        <v>763</v>
      </c>
      <c r="E30" s="211" t="s">
        <v>774</v>
      </c>
      <c r="F30" s="214" t="s">
        <v>1435</v>
      </c>
      <c r="G30" s="233" t="s">
        <v>1400</v>
      </c>
      <c r="H30" s="43">
        <v>12</v>
      </c>
      <c r="I30" s="76">
        <v>0</v>
      </c>
      <c r="J30" s="76">
        <f t="shared" si="0"/>
        <v>12</v>
      </c>
      <c r="K30" s="206">
        <f t="shared" si="1"/>
        <v>18.333333333333332</v>
      </c>
      <c r="L30" s="76">
        <v>14.8</v>
      </c>
      <c r="M30" s="76">
        <v>25</v>
      </c>
      <c r="N30" s="76">
        <f t="shared" si="2"/>
        <v>39.8</v>
      </c>
      <c r="O30" s="206">
        <f t="shared" si="3"/>
        <v>15.20100502512563</v>
      </c>
      <c r="P30" s="76">
        <v>17.79</v>
      </c>
      <c r="Q30" s="76"/>
      <c r="R30" s="76">
        <f t="shared" si="4"/>
        <v>17.79</v>
      </c>
      <c r="S30" s="207">
        <f t="shared" si="5"/>
        <v>23.41202922990444</v>
      </c>
      <c r="T30" s="210">
        <v>12.25</v>
      </c>
      <c r="U30" s="207">
        <f t="shared" si="6"/>
        <v>15.978260869565217</v>
      </c>
      <c r="V30" s="251">
        <f t="shared" si="7"/>
        <v>72.92462845792862</v>
      </c>
      <c r="W30" s="215"/>
    </row>
    <row r="31" spans="1:23" ht="30" customHeight="1">
      <c r="A31" s="93">
        <v>20</v>
      </c>
      <c r="B31" s="43" t="s">
        <v>1448</v>
      </c>
      <c r="C31" s="43" t="s">
        <v>1449</v>
      </c>
      <c r="D31" s="43" t="s">
        <v>1097</v>
      </c>
      <c r="E31" s="209" t="s">
        <v>774</v>
      </c>
      <c r="F31" s="199" t="s">
        <v>1450</v>
      </c>
      <c r="G31" s="231"/>
      <c r="H31" s="93">
        <v>13</v>
      </c>
      <c r="I31" s="93">
        <v>5</v>
      </c>
      <c r="J31" s="76">
        <f t="shared" si="0"/>
        <v>18</v>
      </c>
      <c r="K31" s="206">
        <f t="shared" si="1"/>
        <v>12.222222222222221</v>
      </c>
      <c r="L31" s="93">
        <v>15.4</v>
      </c>
      <c r="M31" s="93">
        <v>25</v>
      </c>
      <c r="N31" s="76">
        <f t="shared" si="2"/>
        <v>40.4</v>
      </c>
      <c r="O31" s="206">
        <f t="shared" si="3"/>
        <v>14.975247524752476</v>
      </c>
      <c r="P31" s="93">
        <v>17.79</v>
      </c>
      <c r="Q31" s="93"/>
      <c r="R31" s="76">
        <f t="shared" si="4"/>
        <v>17.79</v>
      </c>
      <c r="S31" s="207">
        <f t="shared" si="5"/>
        <v>23.41202922990444</v>
      </c>
      <c r="T31" s="210">
        <v>16.25</v>
      </c>
      <c r="U31" s="207">
        <f t="shared" si="6"/>
        <v>21.195652173913043</v>
      </c>
      <c r="V31" s="251">
        <f t="shared" si="7"/>
        <v>71.80515115079218</v>
      </c>
      <c r="W31" s="209"/>
    </row>
    <row r="32" spans="1:23" ht="30" customHeight="1">
      <c r="A32" s="93">
        <v>21</v>
      </c>
      <c r="B32" s="59" t="s">
        <v>1451</v>
      </c>
      <c r="C32" s="43" t="s">
        <v>1452</v>
      </c>
      <c r="D32" s="43" t="s">
        <v>1234</v>
      </c>
      <c r="E32" s="211" t="s">
        <v>826</v>
      </c>
      <c r="F32" s="211" t="s">
        <v>1453</v>
      </c>
      <c r="G32" s="230"/>
      <c r="H32" s="76">
        <v>14</v>
      </c>
      <c r="I32" s="76">
        <v>0</v>
      </c>
      <c r="J32" s="76">
        <f t="shared" si="0"/>
        <v>14</v>
      </c>
      <c r="K32" s="206">
        <f t="shared" si="1"/>
        <v>15.714285714285714</v>
      </c>
      <c r="L32" s="76">
        <v>18.6</v>
      </c>
      <c r="M32" s="76">
        <v>30</v>
      </c>
      <c r="N32" s="76">
        <f t="shared" si="2"/>
        <v>48.6</v>
      </c>
      <c r="O32" s="206">
        <f t="shared" si="3"/>
        <v>12.448559670781894</v>
      </c>
      <c r="P32" s="76">
        <v>19.31</v>
      </c>
      <c r="Q32" s="76"/>
      <c r="R32" s="76">
        <f t="shared" si="4"/>
        <v>19.31</v>
      </c>
      <c r="S32" s="207">
        <f t="shared" si="5"/>
        <v>21.569135163127914</v>
      </c>
      <c r="T32" s="210">
        <v>15.25</v>
      </c>
      <c r="U32" s="207">
        <f t="shared" si="6"/>
        <v>19.891304347826086</v>
      </c>
      <c r="V32" s="251">
        <f t="shared" si="7"/>
        <v>69.6232848960216</v>
      </c>
      <c r="W32" s="209"/>
    </row>
    <row r="33" spans="1:23" ht="30" customHeight="1">
      <c r="A33" s="93">
        <v>22</v>
      </c>
      <c r="B33" s="59" t="s">
        <v>1454</v>
      </c>
      <c r="C33" s="43" t="s">
        <v>1086</v>
      </c>
      <c r="D33" s="43" t="s">
        <v>933</v>
      </c>
      <c r="E33" s="211" t="s">
        <v>1076</v>
      </c>
      <c r="F33" s="211" t="s">
        <v>1427</v>
      </c>
      <c r="G33" s="230"/>
      <c r="H33" s="43">
        <v>15</v>
      </c>
      <c r="I33" s="76">
        <v>5</v>
      </c>
      <c r="J33" s="76">
        <f t="shared" si="0"/>
        <v>20</v>
      </c>
      <c r="K33" s="206">
        <f t="shared" si="1"/>
        <v>11</v>
      </c>
      <c r="L33" s="76">
        <v>17.9</v>
      </c>
      <c r="M33" s="76">
        <v>20</v>
      </c>
      <c r="N33" s="76">
        <f t="shared" si="2"/>
        <v>37.9</v>
      </c>
      <c r="O33" s="206">
        <f t="shared" si="3"/>
        <v>15.963060686015831</v>
      </c>
      <c r="P33" s="76">
        <v>18.03</v>
      </c>
      <c r="Q33" s="76">
        <v>10</v>
      </c>
      <c r="R33" s="76">
        <f t="shared" si="4"/>
        <v>28.03</v>
      </c>
      <c r="S33" s="207">
        <f t="shared" si="5"/>
        <v>14.85907955761684</v>
      </c>
      <c r="T33" s="210">
        <v>20.75</v>
      </c>
      <c r="U33" s="207">
        <f t="shared" si="6"/>
        <v>27.065217391304348</v>
      </c>
      <c r="V33" s="251">
        <f t="shared" si="7"/>
        <v>68.88735763493702</v>
      </c>
      <c r="W33" s="213"/>
    </row>
    <row r="34" spans="1:23" ht="30" customHeight="1">
      <c r="A34" s="93">
        <v>23</v>
      </c>
      <c r="B34" s="59" t="s">
        <v>1455</v>
      </c>
      <c r="C34" s="43" t="s">
        <v>1266</v>
      </c>
      <c r="D34" s="43" t="s">
        <v>794</v>
      </c>
      <c r="E34" s="211" t="s">
        <v>1076</v>
      </c>
      <c r="F34" s="211" t="s">
        <v>1427</v>
      </c>
      <c r="G34" s="230"/>
      <c r="H34" s="76">
        <v>14</v>
      </c>
      <c r="I34" s="76">
        <v>5</v>
      </c>
      <c r="J34" s="76">
        <f t="shared" si="0"/>
        <v>19</v>
      </c>
      <c r="K34" s="206">
        <f t="shared" si="1"/>
        <v>11.578947368421053</v>
      </c>
      <c r="L34" s="76">
        <v>18.7</v>
      </c>
      <c r="M34" s="76">
        <v>30</v>
      </c>
      <c r="N34" s="76">
        <f t="shared" si="2"/>
        <v>48.7</v>
      </c>
      <c r="O34" s="206">
        <f t="shared" si="3"/>
        <v>12.42299794661191</v>
      </c>
      <c r="P34" s="76">
        <v>18.65</v>
      </c>
      <c r="Q34" s="76"/>
      <c r="R34" s="76">
        <f t="shared" si="4"/>
        <v>18.65</v>
      </c>
      <c r="S34" s="207">
        <f t="shared" si="5"/>
        <v>22.332439678284185</v>
      </c>
      <c r="T34" s="210">
        <v>16.75</v>
      </c>
      <c r="U34" s="207">
        <f t="shared" si="6"/>
        <v>21.847826086956523</v>
      </c>
      <c r="V34" s="251">
        <f t="shared" si="7"/>
        <v>68.18221108027367</v>
      </c>
      <c r="W34" s="213"/>
    </row>
    <row r="35" spans="1:23" ht="30" customHeight="1">
      <c r="A35" s="93">
        <v>24</v>
      </c>
      <c r="B35" s="43" t="s">
        <v>1456</v>
      </c>
      <c r="C35" s="43" t="s">
        <v>1457</v>
      </c>
      <c r="D35" s="43" t="s">
        <v>776</v>
      </c>
      <c r="E35" s="209" t="s">
        <v>1076</v>
      </c>
      <c r="F35" s="199" t="s">
        <v>1427</v>
      </c>
      <c r="G35" s="231"/>
      <c r="H35" s="93">
        <v>15</v>
      </c>
      <c r="I35" s="93">
        <v>15</v>
      </c>
      <c r="J35" s="76">
        <f t="shared" si="0"/>
        <v>30</v>
      </c>
      <c r="K35" s="206">
        <f t="shared" si="1"/>
        <v>7.333333333333333</v>
      </c>
      <c r="L35" s="93">
        <v>15.3</v>
      </c>
      <c r="M35" s="93">
        <v>20</v>
      </c>
      <c r="N35" s="76">
        <f t="shared" si="2"/>
        <v>35.3</v>
      </c>
      <c r="O35" s="206">
        <f t="shared" si="3"/>
        <v>17.138810198300284</v>
      </c>
      <c r="P35" s="93">
        <v>18.32</v>
      </c>
      <c r="Q35" s="93"/>
      <c r="R35" s="76">
        <f t="shared" si="4"/>
        <v>18.32</v>
      </c>
      <c r="S35" s="207">
        <f t="shared" si="5"/>
        <v>22.73471615720524</v>
      </c>
      <c r="T35" s="210">
        <v>15.5</v>
      </c>
      <c r="U35" s="207">
        <f t="shared" si="6"/>
        <v>20.217391304347824</v>
      </c>
      <c r="V35" s="251">
        <f t="shared" si="7"/>
        <v>67.42425099318669</v>
      </c>
      <c r="W35" s="209"/>
    </row>
    <row r="36" spans="1:23" ht="30" customHeight="1">
      <c r="A36" s="93">
        <v>25</v>
      </c>
      <c r="B36" s="43" t="s">
        <v>1458</v>
      </c>
      <c r="C36" s="43" t="s">
        <v>1231</v>
      </c>
      <c r="D36" s="43" t="s">
        <v>730</v>
      </c>
      <c r="E36" s="52" t="s">
        <v>1459</v>
      </c>
      <c r="F36" s="216" t="s">
        <v>1460</v>
      </c>
      <c r="G36" s="234"/>
      <c r="H36" s="93">
        <v>16</v>
      </c>
      <c r="I36" s="93">
        <v>20</v>
      </c>
      <c r="J36" s="76">
        <f t="shared" si="0"/>
        <v>36</v>
      </c>
      <c r="K36" s="206">
        <f t="shared" si="1"/>
        <v>6.111111111111111</v>
      </c>
      <c r="L36" s="93">
        <v>17.2</v>
      </c>
      <c r="M36" s="93">
        <v>20</v>
      </c>
      <c r="N36" s="76">
        <f t="shared" si="2"/>
        <v>37.2</v>
      </c>
      <c r="O36" s="206">
        <f t="shared" si="3"/>
        <v>16.263440860215052</v>
      </c>
      <c r="P36" s="93">
        <v>19.34</v>
      </c>
      <c r="Q36" s="93">
        <v>5</v>
      </c>
      <c r="R36" s="76">
        <f t="shared" si="4"/>
        <v>24.34</v>
      </c>
      <c r="S36" s="207">
        <f t="shared" si="5"/>
        <v>17.11175020542317</v>
      </c>
      <c r="T36" s="210">
        <v>17.75</v>
      </c>
      <c r="U36" s="207">
        <f t="shared" si="6"/>
        <v>23.152173913043477</v>
      </c>
      <c r="V36" s="251">
        <f t="shared" si="7"/>
        <v>62.63847608979281</v>
      </c>
      <c r="W36" s="216"/>
    </row>
    <row r="37" spans="1:23" ht="30" customHeight="1">
      <c r="A37" s="93">
        <v>26</v>
      </c>
      <c r="B37" s="59" t="s">
        <v>1461</v>
      </c>
      <c r="C37" s="43" t="s">
        <v>1462</v>
      </c>
      <c r="D37" s="43" t="s">
        <v>752</v>
      </c>
      <c r="E37" s="189" t="s">
        <v>953</v>
      </c>
      <c r="F37" s="211" t="s">
        <v>1406</v>
      </c>
      <c r="G37" s="230" t="s">
        <v>1400</v>
      </c>
      <c r="H37" s="43">
        <v>16</v>
      </c>
      <c r="I37" s="76">
        <v>10</v>
      </c>
      <c r="J37" s="76">
        <f t="shared" si="0"/>
        <v>26</v>
      </c>
      <c r="K37" s="206">
        <f t="shared" si="1"/>
        <v>8.461538461538462</v>
      </c>
      <c r="L37" s="76">
        <v>20</v>
      </c>
      <c r="M37" s="76">
        <v>30</v>
      </c>
      <c r="N37" s="76">
        <f t="shared" si="2"/>
        <v>50</v>
      </c>
      <c r="O37" s="206">
        <f t="shared" si="3"/>
        <v>12.1</v>
      </c>
      <c r="P37" s="76">
        <v>17.72</v>
      </c>
      <c r="Q37" s="76">
        <v>5</v>
      </c>
      <c r="R37" s="76">
        <f t="shared" si="4"/>
        <v>22.72</v>
      </c>
      <c r="S37" s="207">
        <f t="shared" si="5"/>
        <v>18.3318661971831</v>
      </c>
      <c r="T37" s="210">
        <v>18</v>
      </c>
      <c r="U37" s="207">
        <f t="shared" si="6"/>
        <v>23.47826086956522</v>
      </c>
      <c r="V37" s="251">
        <f t="shared" si="7"/>
        <v>62.37166552828678</v>
      </c>
      <c r="W37" s="209"/>
    </row>
    <row r="38" spans="1:23" ht="30" customHeight="1">
      <c r="A38" s="93">
        <v>27</v>
      </c>
      <c r="B38" s="59" t="s">
        <v>1463</v>
      </c>
      <c r="C38" s="43" t="s">
        <v>1064</v>
      </c>
      <c r="D38" s="43" t="s">
        <v>730</v>
      </c>
      <c r="E38" s="43" t="s">
        <v>750</v>
      </c>
      <c r="F38" s="43" t="s">
        <v>1413</v>
      </c>
      <c r="G38" s="232" t="s">
        <v>1400</v>
      </c>
      <c r="H38" s="43">
        <v>13</v>
      </c>
      <c r="I38" s="76">
        <v>10</v>
      </c>
      <c r="J38" s="76">
        <f t="shared" si="0"/>
        <v>23</v>
      </c>
      <c r="K38" s="206">
        <f t="shared" si="1"/>
        <v>9.565217391304348</v>
      </c>
      <c r="L38" s="76">
        <v>16</v>
      </c>
      <c r="M38" s="76">
        <v>20</v>
      </c>
      <c r="N38" s="76">
        <f t="shared" si="2"/>
        <v>36</v>
      </c>
      <c r="O38" s="206">
        <f t="shared" si="3"/>
        <v>16.805555555555557</v>
      </c>
      <c r="P38" s="76">
        <v>17.62</v>
      </c>
      <c r="Q38" s="76"/>
      <c r="R38" s="76">
        <f t="shared" si="4"/>
        <v>17.62</v>
      </c>
      <c r="S38" s="207">
        <f t="shared" si="5"/>
        <v>23.637911464245175</v>
      </c>
      <c r="T38" s="210">
        <v>9.25</v>
      </c>
      <c r="U38" s="207">
        <f t="shared" si="6"/>
        <v>12.065217391304348</v>
      </c>
      <c r="V38" s="251">
        <f t="shared" si="7"/>
        <v>62.073901802409424</v>
      </c>
      <c r="W38" s="209"/>
    </row>
    <row r="39" spans="1:23" ht="30" customHeight="1">
      <c r="A39" s="93">
        <v>28</v>
      </c>
      <c r="B39" s="43" t="s">
        <v>1464</v>
      </c>
      <c r="C39" s="43" t="s">
        <v>1269</v>
      </c>
      <c r="D39" s="43" t="s">
        <v>993</v>
      </c>
      <c r="E39" s="213" t="s">
        <v>801</v>
      </c>
      <c r="F39" s="200" t="s">
        <v>1465</v>
      </c>
      <c r="G39" s="229"/>
      <c r="H39" s="93">
        <v>11</v>
      </c>
      <c r="I39" s="93">
        <v>15</v>
      </c>
      <c r="J39" s="76">
        <f t="shared" si="0"/>
        <v>26</v>
      </c>
      <c r="K39" s="206">
        <f t="shared" si="1"/>
        <v>8.461538461538462</v>
      </c>
      <c r="L39" s="93">
        <v>15.5</v>
      </c>
      <c r="M39" s="93">
        <v>30</v>
      </c>
      <c r="N39" s="76">
        <f t="shared" si="2"/>
        <v>45.5</v>
      </c>
      <c r="O39" s="206">
        <f t="shared" si="3"/>
        <v>13.296703296703297</v>
      </c>
      <c r="P39" s="93">
        <v>18.47</v>
      </c>
      <c r="Q39" s="93">
        <v>5</v>
      </c>
      <c r="R39" s="76">
        <f t="shared" si="4"/>
        <v>23.47</v>
      </c>
      <c r="S39" s="207">
        <f t="shared" si="5"/>
        <v>17.746058798466127</v>
      </c>
      <c r="T39" s="210">
        <v>17</v>
      </c>
      <c r="U39" s="207">
        <f t="shared" si="6"/>
        <v>22.17391304347826</v>
      </c>
      <c r="V39" s="251">
        <f t="shared" si="7"/>
        <v>61.678213600186155</v>
      </c>
      <c r="W39" s="209"/>
    </row>
    <row r="40" spans="1:23" ht="30" customHeight="1">
      <c r="A40" s="93">
        <v>29</v>
      </c>
      <c r="B40" s="43" t="s">
        <v>1466</v>
      </c>
      <c r="C40" s="43" t="s">
        <v>1319</v>
      </c>
      <c r="D40" s="43" t="s">
        <v>1025</v>
      </c>
      <c r="E40" s="209" t="s">
        <v>965</v>
      </c>
      <c r="F40" s="199" t="s">
        <v>1467</v>
      </c>
      <c r="G40" s="231"/>
      <c r="H40" s="93">
        <v>13</v>
      </c>
      <c r="I40" s="93">
        <v>10</v>
      </c>
      <c r="J40" s="76">
        <f t="shared" si="0"/>
        <v>23</v>
      </c>
      <c r="K40" s="206">
        <f t="shared" si="1"/>
        <v>9.565217391304348</v>
      </c>
      <c r="L40" s="93">
        <v>16.3</v>
      </c>
      <c r="M40" s="93">
        <v>25</v>
      </c>
      <c r="N40" s="76">
        <f t="shared" si="2"/>
        <v>41.3</v>
      </c>
      <c r="O40" s="206">
        <f t="shared" si="3"/>
        <v>14.648910411622277</v>
      </c>
      <c r="P40" s="93">
        <v>18.85</v>
      </c>
      <c r="Q40" s="93"/>
      <c r="R40" s="76">
        <f t="shared" si="4"/>
        <v>18.85</v>
      </c>
      <c r="S40" s="207">
        <f t="shared" si="5"/>
        <v>22.095490716180368</v>
      </c>
      <c r="T40" s="210">
        <v>11.25</v>
      </c>
      <c r="U40" s="207">
        <f t="shared" si="6"/>
        <v>14.673913043478262</v>
      </c>
      <c r="V40" s="251">
        <f t="shared" si="7"/>
        <v>60.983531562585256</v>
      </c>
      <c r="W40" s="209"/>
    </row>
    <row r="41" spans="1:23" ht="30" customHeight="1">
      <c r="A41" s="93">
        <v>30</v>
      </c>
      <c r="B41" s="59" t="s">
        <v>1468</v>
      </c>
      <c r="C41" s="43" t="s">
        <v>1469</v>
      </c>
      <c r="D41" s="43" t="s">
        <v>1234</v>
      </c>
      <c r="E41" s="211" t="s">
        <v>1002</v>
      </c>
      <c r="F41" s="43" t="s">
        <v>1470</v>
      </c>
      <c r="G41" s="232"/>
      <c r="H41" s="43">
        <v>17</v>
      </c>
      <c r="I41" s="76">
        <v>10</v>
      </c>
      <c r="J41" s="76">
        <f t="shared" si="0"/>
        <v>27</v>
      </c>
      <c r="K41" s="206">
        <f t="shared" si="1"/>
        <v>8.148148148148149</v>
      </c>
      <c r="L41" s="76">
        <v>18.8</v>
      </c>
      <c r="M41" s="76">
        <v>30</v>
      </c>
      <c r="N41" s="76">
        <f t="shared" si="2"/>
        <v>48.8</v>
      </c>
      <c r="O41" s="206">
        <f t="shared" si="3"/>
        <v>12.397540983606557</v>
      </c>
      <c r="P41" s="76">
        <v>19.7</v>
      </c>
      <c r="Q41" s="76"/>
      <c r="R41" s="76">
        <f t="shared" si="4"/>
        <v>19.7</v>
      </c>
      <c r="S41" s="207">
        <f t="shared" si="5"/>
        <v>21.14213197969543</v>
      </c>
      <c r="T41" s="210">
        <v>12</v>
      </c>
      <c r="U41" s="207">
        <f t="shared" si="6"/>
        <v>15.652173913043478</v>
      </c>
      <c r="V41" s="251">
        <f>K41+O41+S41+U41</f>
        <v>57.33999502449361</v>
      </c>
      <c r="W41" s="209"/>
    </row>
    <row r="42" spans="1:23" ht="30" customHeight="1">
      <c r="A42" s="93">
        <v>31</v>
      </c>
      <c r="B42" s="217" t="s">
        <v>1471</v>
      </c>
      <c r="C42" s="43" t="s">
        <v>1472</v>
      </c>
      <c r="D42" s="43" t="s">
        <v>763</v>
      </c>
      <c r="E42" s="211" t="s">
        <v>725</v>
      </c>
      <c r="F42" s="214" t="s">
        <v>1399</v>
      </c>
      <c r="G42" s="214"/>
      <c r="H42" s="43">
        <v>15</v>
      </c>
      <c r="I42" s="76">
        <v>20</v>
      </c>
      <c r="J42" s="76">
        <f t="shared" si="0"/>
        <v>35</v>
      </c>
      <c r="K42" s="206">
        <f t="shared" si="1"/>
        <v>6.285714285714286</v>
      </c>
      <c r="L42" s="76">
        <v>16.4</v>
      </c>
      <c r="M42" s="76">
        <v>40</v>
      </c>
      <c r="N42" s="76">
        <f t="shared" si="2"/>
        <v>56.4</v>
      </c>
      <c r="O42" s="206">
        <f t="shared" si="3"/>
        <v>10.72695035460993</v>
      </c>
      <c r="P42" s="76">
        <v>18.66</v>
      </c>
      <c r="Q42" s="76"/>
      <c r="R42" s="76">
        <f t="shared" si="4"/>
        <v>18.66</v>
      </c>
      <c r="S42" s="207">
        <f t="shared" si="5"/>
        <v>22.320471596998928</v>
      </c>
      <c r="T42" s="210">
        <v>13</v>
      </c>
      <c r="U42" s="207">
        <f t="shared" si="6"/>
        <v>16.956521739130434</v>
      </c>
      <c r="V42" s="251">
        <f t="shared" si="7"/>
        <v>56.28965797645358</v>
      </c>
      <c r="W42" s="52"/>
    </row>
    <row r="43" spans="1:23" ht="30" customHeight="1">
      <c r="A43" s="93">
        <v>32</v>
      </c>
      <c r="B43" s="59" t="s">
        <v>1473</v>
      </c>
      <c r="C43" s="43" t="s">
        <v>1474</v>
      </c>
      <c r="D43" s="43" t="s">
        <v>730</v>
      </c>
      <c r="E43" s="211" t="s">
        <v>757</v>
      </c>
      <c r="F43" s="211" t="s">
        <v>1397</v>
      </c>
      <c r="G43" s="211"/>
      <c r="H43" s="43">
        <v>15</v>
      </c>
      <c r="I43" s="76">
        <v>10</v>
      </c>
      <c r="J43" s="76">
        <f t="shared" si="0"/>
        <v>25</v>
      </c>
      <c r="K43" s="206">
        <f t="shared" si="1"/>
        <v>8.8</v>
      </c>
      <c r="L43" s="76">
        <v>18.8</v>
      </c>
      <c r="M43" s="76">
        <v>35</v>
      </c>
      <c r="N43" s="76">
        <f t="shared" si="2"/>
        <v>53.8</v>
      </c>
      <c r="O43" s="206">
        <f t="shared" si="3"/>
        <v>11.245353159851302</v>
      </c>
      <c r="P43" s="76">
        <v>20.85</v>
      </c>
      <c r="Q43" s="76"/>
      <c r="R43" s="76">
        <f t="shared" si="4"/>
        <v>20.85</v>
      </c>
      <c r="S43" s="207">
        <f t="shared" si="5"/>
        <v>19.976019184652277</v>
      </c>
      <c r="T43" s="210">
        <v>11.75</v>
      </c>
      <c r="U43" s="207">
        <f t="shared" si="6"/>
        <v>15.326086956521738</v>
      </c>
      <c r="V43" s="251">
        <f t="shared" si="7"/>
        <v>55.34745930102531</v>
      </c>
      <c r="W43" s="209"/>
    </row>
    <row r="44" spans="1:23" ht="30" customHeight="1">
      <c r="A44" s="93">
        <v>33</v>
      </c>
      <c r="B44" s="43" t="s">
        <v>1475</v>
      </c>
      <c r="C44" s="43" t="s">
        <v>1476</v>
      </c>
      <c r="D44" s="43" t="s">
        <v>1025</v>
      </c>
      <c r="E44" s="209" t="s">
        <v>807</v>
      </c>
      <c r="F44" s="199" t="s">
        <v>1477</v>
      </c>
      <c r="G44" s="199"/>
      <c r="H44" s="93">
        <v>13</v>
      </c>
      <c r="I44" s="93">
        <v>15</v>
      </c>
      <c r="J44" s="76">
        <f t="shared" si="0"/>
        <v>28</v>
      </c>
      <c r="K44" s="206">
        <f t="shared" si="1"/>
        <v>7.857142857142857</v>
      </c>
      <c r="L44" s="93">
        <v>16.9</v>
      </c>
      <c r="M44" s="93">
        <v>25</v>
      </c>
      <c r="N44" s="76">
        <f t="shared" si="2"/>
        <v>41.9</v>
      </c>
      <c r="O44" s="206">
        <f t="shared" si="3"/>
        <v>14.439140811455848</v>
      </c>
      <c r="P44" s="93">
        <v>17.42</v>
      </c>
      <c r="Q44" s="93">
        <v>5</v>
      </c>
      <c r="R44" s="76">
        <f t="shared" si="4"/>
        <v>22.42</v>
      </c>
      <c r="S44" s="207">
        <f t="shared" si="5"/>
        <v>18.577163247100803</v>
      </c>
      <c r="T44" s="210">
        <v>10</v>
      </c>
      <c r="U44" s="207">
        <f t="shared" si="6"/>
        <v>13.043478260869565</v>
      </c>
      <c r="V44" s="251">
        <f t="shared" si="7"/>
        <v>53.916925176569066</v>
      </c>
      <c r="W44" s="209"/>
    </row>
    <row r="45" spans="1:23" ht="30" customHeight="1">
      <c r="A45" s="93">
        <v>34</v>
      </c>
      <c r="B45" s="43" t="s">
        <v>1478</v>
      </c>
      <c r="C45" s="43" t="s">
        <v>1479</v>
      </c>
      <c r="D45" s="43" t="s">
        <v>730</v>
      </c>
      <c r="E45" s="218" t="s">
        <v>833</v>
      </c>
      <c r="F45" s="209" t="s">
        <v>1480</v>
      </c>
      <c r="G45" s="209"/>
      <c r="H45" s="93">
        <v>16</v>
      </c>
      <c r="I45" s="93">
        <v>15</v>
      </c>
      <c r="J45" s="76">
        <f t="shared" si="0"/>
        <v>31</v>
      </c>
      <c r="K45" s="206">
        <f t="shared" si="1"/>
        <v>7.096774193548387</v>
      </c>
      <c r="L45" s="93">
        <v>19.5</v>
      </c>
      <c r="M45" s="93">
        <v>15</v>
      </c>
      <c r="N45" s="76">
        <f t="shared" si="2"/>
        <v>34.5</v>
      </c>
      <c r="O45" s="206">
        <f t="shared" si="3"/>
        <v>17.536231884057973</v>
      </c>
      <c r="P45" s="93">
        <v>19.22</v>
      </c>
      <c r="Q45" s="93">
        <v>5</v>
      </c>
      <c r="R45" s="76">
        <f t="shared" si="4"/>
        <v>24.22</v>
      </c>
      <c r="S45" s="207">
        <f t="shared" si="5"/>
        <v>17.196531791907514</v>
      </c>
      <c r="T45" s="210">
        <v>7</v>
      </c>
      <c r="U45" s="207">
        <f t="shared" si="6"/>
        <v>9.130434782608695</v>
      </c>
      <c r="V45" s="251">
        <f t="shared" si="7"/>
        <v>50.959972652122566</v>
      </c>
      <c r="W45" s="52"/>
    </row>
    <row r="46" spans="1:23" ht="30" customHeight="1">
      <c r="A46" s="93"/>
      <c r="B46" s="59" t="s">
        <v>1481</v>
      </c>
      <c r="C46" s="43" t="s">
        <v>1094</v>
      </c>
      <c r="D46" s="43" t="s">
        <v>1370</v>
      </c>
      <c r="E46" s="219" t="s">
        <v>801</v>
      </c>
      <c r="F46" s="219" t="s">
        <v>1465</v>
      </c>
      <c r="G46" s="1109" t="s">
        <v>879</v>
      </c>
      <c r="H46" s="1110"/>
      <c r="I46" s="1110"/>
      <c r="J46" s="1110"/>
      <c r="K46" s="1110"/>
      <c r="L46" s="1110"/>
      <c r="M46" s="1110"/>
      <c r="N46" s="1110"/>
      <c r="O46" s="1110"/>
      <c r="P46" s="1110"/>
      <c r="Q46" s="1110"/>
      <c r="R46" s="1110"/>
      <c r="S46" s="1110"/>
      <c r="T46" s="1110"/>
      <c r="U46" s="1110"/>
      <c r="V46" s="1110"/>
      <c r="W46" s="1111"/>
    </row>
    <row r="47" spans="1:23" ht="24">
      <c r="A47" s="93"/>
      <c r="B47" s="59" t="s">
        <v>1482</v>
      </c>
      <c r="C47" s="43" t="s">
        <v>1483</v>
      </c>
      <c r="D47" s="43" t="s">
        <v>825</v>
      </c>
      <c r="E47" s="211" t="s">
        <v>807</v>
      </c>
      <c r="F47" s="211" t="s">
        <v>1477</v>
      </c>
      <c r="G47" s="1109" t="s">
        <v>879</v>
      </c>
      <c r="H47" s="1110"/>
      <c r="I47" s="1110"/>
      <c r="J47" s="1110"/>
      <c r="K47" s="1110"/>
      <c r="L47" s="1110"/>
      <c r="M47" s="1110"/>
      <c r="N47" s="1110"/>
      <c r="O47" s="1110"/>
      <c r="P47" s="1110"/>
      <c r="Q47" s="1110"/>
      <c r="R47" s="1110"/>
      <c r="S47" s="1110"/>
      <c r="T47" s="1110"/>
      <c r="U47" s="1110"/>
      <c r="V47" s="1110"/>
      <c r="W47" s="1111"/>
    </row>
    <row r="48" spans="1:23" ht="24">
      <c r="A48" s="93"/>
      <c r="B48" s="59" t="s">
        <v>1484</v>
      </c>
      <c r="C48" s="43" t="s">
        <v>1485</v>
      </c>
      <c r="D48" s="43" t="s">
        <v>1177</v>
      </c>
      <c r="E48" s="211" t="s">
        <v>938</v>
      </c>
      <c r="F48" s="219" t="s">
        <v>1421</v>
      </c>
      <c r="G48" s="1109" t="s">
        <v>879</v>
      </c>
      <c r="H48" s="1110"/>
      <c r="I48" s="1110"/>
      <c r="J48" s="1110"/>
      <c r="K48" s="1110"/>
      <c r="L48" s="1110"/>
      <c r="M48" s="1110"/>
      <c r="N48" s="1110"/>
      <c r="O48" s="1110"/>
      <c r="P48" s="1110"/>
      <c r="Q48" s="1110"/>
      <c r="R48" s="1110"/>
      <c r="S48" s="1110"/>
      <c r="T48" s="1110"/>
      <c r="U48" s="1110"/>
      <c r="V48" s="1110"/>
      <c r="W48" s="1111"/>
    </row>
    <row r="49" spans="1:23" ht="36">
      <c r="A49" s="93"/>
      <c r="B49" s="59" t="s">
        <v>1486</v>
      </c>
      <c r="C49" s="43" t="s">
        <v>1487</v>
      </c>
      <c r="D49" s="43" t="s">
        <v>1097</v>
      </c>
      <c r="E49" s="222" t="s">
        <v>1128</v>
      </c>
      <c r="F49" s="222" t="s">
        <v>1488</v>
      </c>
      <c r="G49" s="1109" t="s">
        <v>879</v>
      </c>
      <c r="H49" s="1110"/>
      <c r="I49" s="1110"/>
      <c r="J49" s="1110"/>
      <c r="K49" s="1110"/>
      <c r="L49" s="1110"/>
      <c r="M49" s="1110"/>
      <c r="N49" s="1110"/>
      <c r="O49" s="1110"/>
      <c r="P49" s="1110"/>
      <c r="Q49" s="1110"/>
      <c r="R49" s="1110"/>
      <c r="S49" s="1110"/>
      <c r="T49" s="1110"/>
      <c r="U49" s="1110"/>
      <c r="V49" s="1110"/>
      <c r="W49" s="1111"/>
    </row>
    <row r="50" spans="1:23" ht="36">
      <c r="A50" s="93"/>
      <c r="B50" s="43" t="s">
        <v>1489</v>
      </c>
      <c r="C50" s="43" t="s">
        <v>1490</v>
      </c>
      <c r="D50" s="43" t="s">
        <v>1491</v>
      </c>
      <c r="E50" s="212" t="s">
        <v>1128</v>
      </c>
      <c r="F50" s="212" t="s">
        <v>1488</v>
      </c>
      <c r="G50" s="1109" t="s">
        <v>879</v>
      </c>
      <c r="H50" s="1110"/>
      <c r="I50" s="1110"/>
      <c r="J50" s="1110"/>
      <c r="K50" s="1110"/>
      <c r="L50" s="1110"/>
      <c r="M50" s="1110"/>
      <c r="N50" s="1110"/>
      <c r="O50" s="1110"/>
      <c r="P50" s="1110"/>
      <c r="Q50" s="1110"/>
      <c r="R50" s="1110"/>
      <c r="S50" s="1110"/>
      <c r="T50" s="1110"/>
      <c r="U50" s="1110"/>
      <c r="V50" s="1110"/>
      <c r="W50" s="1111"/>
    </row>
    <row r="51" spans="1:23" ht="24">
      <c r="A51" s="93"/>
      <c r="B51" s="43" t="s">
        <v>1492</v>
      </c>
      <c r="C51" s="43" t="s">
        <v>1493</v>
      </c>
      <c r="D51" s="43" t="s">
        <v>730</v>
      </c>
      <c r="E51" s="209" t="s">
        <v>1002</v>
      </c>
      <c r="F51" s="52" t="s">
        <v>1470</v>
      </c>
      <c r="G51" s="1109" t="s">
        <v>879</v>
      </c>
      <c r="H51" s="1110"/>
      <c r="I51" s="1110"/>
      <c r="J51" s="1110"/>
      <c r="K51" s="1110"/>
      <c r="L51" s="1110"/>
      <c r="M51" s="1110"/>
      <c r="N51" s="1110"/>
      <c r="O51" s="1110"/>
      <c r="P51" s="1110"/>
      <c r="Q51" s="1110"/>
      <c r="R51" s="1110"/>
      <c r="S51" s="1110"/>
      <c r="T51" s="1110"/>
      <c r="U51" s="1110"/>
      <c r="V51" s="1110"/>
      <c r="W51" s="1111"/>
    </row>
    <row r="52" spans="1:23" ht="31.5" customHeight="1">
      <c r="A52" s="93"/>
      <c r="B52" s="43" t="s">
        <v>1494</v>
      </c>
      <c r="C52" s="43" t="s">
        <v>1495</v>
      </c>
      <c r="D52" s="43" t="s">
        <v>730</v>
      </c>
      <c r="E52" s="209" t="s">
        <v>1166</v>
      </c>
      <c r="F52" s="209" t="s">
        <v>1496</v>
      </c>
      <c r="G52" s="1098" t="s">
        <v>879</v>
      </c>
      <c r="H52" s="1099"/>
      <c r="I52" s="1099"/>
      <c r="J52" s="1099"/>
      <c r="K52" s="1099"/>
      <c r="L52" s="1099"/>
      <c r="M52" s="1099"/>
      <c r="N52" s="1099"/>
      <c r="O52" s="1099"/>
      <c r="P52" s="1099"/>
      <c r="Q52" s="1099"/>
      <c r="R52" s="1099"/>
      <c r="S52" s="1099"/>
      <c r="T52" s="1099"/>
      <c r="U52" s="1099"/>
      <c r="V52" s="1099"/>
      <c r="W52" s="1100"/>
    </row>
    <row r="54" spans="2:6" ht="15">
      <c r="B54" s="1101" t="s">
        <v>1601</v>
      </c>
      <c r="C54" s="1101"/>
      <c r="D54" s="1101"/>
      <c r="E54" s="1101"/>
      <c r="F54" s="1101"/>
    </row>
    <row r="55" spans="1:23" ht="15">
      <c r="A55" s="21"/>
      <c r="B55" s="239"/>
      <c r="C55" s="239"/>
      <c r="D55" s="239"/>
      <c r="E55" s="239"/>
      <c r="F55" s="239"/>
      <c r="G55" s="239"/>
      <c r="H55" s="240" t="s">
        <v>1386</v>
      </c>
      <c r="I55" s="241"/>
      <c r="J55" s="242"/>
      <c r="K55" s="245"/>
      <c r="L55" s="240" t="s">
        <v>1387</v>
      </c>
      <c r="M55" s="241"/>
      <c r="N55" s="242"/>
      <c r="O55" s="245"/>
      <c r="P55" s="240" t="s">
        <v>1388</v>
      </c>
      <c r="Q55" s="241"/>
      <c r="R55" s="242"/>
      <c r="S55" s="205"/>
      <c r="T55" s="93"/>
      <c r="U55" s="205"/>
      <c r="V55" s="93"/>
      <c r="W55" s="93"/>
    </row>
    <row r="56" spans="1:23" ht="112.5">
      <c r="A56" s="93"/>
      <c r="B56" s="76"/>
      <c r="C56" s="76"/>
      <c r="D56" s="76"/>
      <c r="E56" s="76"/>
      <c r="F56" s="76"/>
      <c r="G56" s="76"/>
      <c r="H56" s="220" t="s">
        <v>1389</v>
      </c>
      <c r="I56" s="221" t="s">
        <v>1390</v>
      </c>
      <c r="J56" s="221" t="s">
        <v>1391</v>
      </c>
      <c r="K56" s="224" t="s">
        <v>1392</v>
      </c>
      <c r="L56" s="220" t="s">
        <v>1389</v>
      </c>
      <c r="M56" s="221" t="s">
        <v>1390</v>
      </c>
      <c r="N56" s="221" t="s">
        <v>1391</v>
      </c>
      <c r="O56" s="224" t="s">
        <v>1392</v>
      </c>
      <c r="P56" s="220" t="s">
        <v>1389</v>
      </c>
      <c r="Q56" s="221" t="s">
        <v>1390</v>
      </c>
      <c r="R56" s="221" t="s">
        <v>1391</v>
      </c>
      <c r="S56" s="224" t="s">
        <v>1392</v>
      </c>
      <c r="T56" s="221" t="s">
        <v>1393</v>
      </c>
      <c r="U56" s="224" t="s">
        <v>1392</v>
      </c>
      <c r="V56" s="247" t="s">
        <v>1394</v>
      </c>
      <c r="W56" s="243" t="s">
        <v>789</v>
      </c>
    </row>
    <row r="57" spans="1:23" ht="48">
      <c r="A57" s="252">
        <v>1</v>
      </c>
      <c r="B57" s="253" t="s">
        <v>1501</v>
      </c>
      <c r="C57" s="254" t="s">
        <v>1502</v>
      </c>
      <c r="D57" s="254" t="s">
        <v>1295</v>
      </c>
      <c r="E57" s="255" t="s">
        <v>1417</v>
      </c>
      <c r="F57" s="255" t="s">
        <v>1445</v>
      </c>
      <c r="G57" s="255"/>
      <c r="H57" s="254">
        <v>12</v>
      </c>
      <c r="I57" s="256">
        <v>0</v>
      </c>
      <c r="J57" s="257">
        <f aca="true" t="shared" si="8" ref="J57:J88">H57+I57</f>
        <v>12</v>
      </c>
      <c r="K57" s="258">
        <f aca="true" t="shared" si="9" ref="K57:K88">20*10/J57</f>
        <v>16.666666666666668</v>
      </c>
      <c r="L57" s="256">
        <v>13.5</v>
      </c>
      <c r="M57" s="256">
        <v>0</v>
      </c>
      <c r="N57" s="257">
        <f aca="true" t="shared" si="10" ref="N57:N88">L57+M57</f>
        <v>13.5</v>
      </c>
      <c r="O57" s="258">
        <f aca="true" t="shared" si="11" ref="O57:O88">25*12.1/N57</f>
        <v>22.40740740740741</v>
      </c>
      <c r="P57" s="256">
        <v>15.12</v>
      </c>
      <c r="Q57" s="256"/>
      <c r="R57" s="257">
        <f aca="true" t="shared" si="12" ref="R57:R88">P57+Q57</f>
        <v>15.12</v>
      </c>
      <c r="S57" s="248">
        <f aca="true" t="shared" si="13" ref="S57:S88">25*11.28/R57</f>
        <v>18.650793650793652</v>
      </c>
      <c r="T57" s="248">
        <v>15.25</v>
      </c>
      <c r="U57" s="248">
        <f aca="true" t="shared" si="14" ref="U57:U88">30*T57/22</f>
        <v>20.795454545454547</v>
      </c>
      <c r="V57" s="248">
        <f aca="true" t="shared" si="15" ref="V57:V88">K57+O57+S57+U57</f>
        <v>78.52032227032228</v>
      </c>
      <c r="W57" s="259" t="s">
        <v>920</v>
      </c>
    </row>
    <row r="58" spans="1:23" ht="36">
      <c r="A58" s="252">
        <v>2</v>
      </c>
      <c r="B58" s="254" t="s">
        <v>1503</v>
      </c>
      <c r="C58" s="254" t="s">
        <v>1504</v>
      </c>
      <c r="D58" s="254" t="s">
        <v>1505</v>
      </c>
      <c r="E58" s="255" t="s">
        <v>725</v>
      </c>
      <c r="F58" s="255" t="s">
        <v>1399</v>
      </c>
      <c r="G58" s="255"/>
      <c r="H58" s="259">
        <v>12</v>
      </c>
      <c r="I58" s="259">
        <v>0</v>
      </c>
      <c r="J58" s="257">
        <f t="shared" si="8"/>
        <v>12</v>
      </c>
      <c r="K58" s="258">
        <f t="shared" si="9"/>
        <v>16.666666666666668</v>
      </c>
      <c r="L58" s="259">
        <v>14.4</v>
      </c>
      <c r="M58" s="259">
        <v>10</v>
      </c>
      <c r="N58" s="257">
        <f t="shared" si="10"/>
        <v>24.4</v>
      </c>
      <c r="O58" s="258">
        <f t="shared" si="11"/>
        <v>12.397540983606557</v>
      </c>
      <c r="P58" s="259">
        <v>15.85</v>
      </c>
      <c r="Q58" s="259"/>
      <c r="R58" s="257">
        <f t="shared" si="12"/>
        <v>15.85</v>
      </c>
      <c r="S58" s="248">
        <f t="shared" si="13"/>
        <v>17.79179810725552</v>
      </c>
      <c r="T58" s="248">
        <v>22</v>
      </c>
      <c r="U58" s="248">
        <f t="shared" si="14"/>
        <v>30</v>
      </c>
      <c r="V58" s="248">
        <f t="shared" si="15"/>
        <v>76.85600575752875</v>
      </c>
      <c r="W58" s="259" t="s">
        <v>1103</v>
      </c>
    </row>
    <row r="59" spans="1:23" ht="36">
      <c r="A59" s="252">
        <v>3</v>
      </c>
      <c r="B59" s="253" t="s">
        <v>1506</v>
      </c>
      <c r="C59" s="254" t="s">
        <v>1507</v>
      </c>
      <c r="D59" s="254" t="s">
        <v>1508</v>
      </c>
      <c r="E59" s="255" t="s">
        <v>757</v>
      </c>
      <c r="F59" s="255" t="s">
        <v>1509</v>
      </c>
      <c r="G59" s="255" t="s">
        <v>1510</v>
      </c>
      <c r="H59" s="254">
        <v>12</v>
      </c>
      <c r="I59" s="256">
        <v>0</v>
      </c>
      <c r="J59" s="257">
        <f t="shared" si="8"/>
        <v>12</v>
      </c>
      <c r="K59" s="258">
        <f t="shared" si="9"/>
        <v>16.666666666666668</v>
      </c>
      <c r="L59" s="256">
        <v>14</v>
      </c>
      <c r="M59" s="256">
        <v>0</v>
      </c>
      <c r="N59" s="257">
        <f t="shared" si="10"/>
        <v>14</v>
      </c>
      <c r="O59" s="258">
        <f t="shared" si="11"/>
        <v>21.607142857142858</v>
      </c>
      <c r="P59" s="256">
        <v>14.69</v>
      </c>
      <c r="Q59" s="256"/>
      <c r="R59" s="257">
        <f t="shared" si="12"/>
        <v>14.69</v>
      </c>
      <c r="S59" s="248">
        <f t="shared" si="13"/>
        <v>19.196732471068756</v>
      </c>
      <c r="T59" s="248">
        <v>12.5</v>
      </c>
      <c r="U59" s="248">
        <f t="shared" si="14"/>
        <v>17.045454545454547</v>
      </c>
      <c r="V59" s="248">
        <f t="shared" si="15"/>
        <v>74.51599654033282</v>
      </c>
      <c r="W59" s="259" t="s">
        <v>1103</v>
      </c>
    </row>
    <row r="60" spans="1:23" ht="36">
      <c r="A60" s="252">
        <v>4</v>
      </c>
      <c r="B60" s="253" t="s">
        <v>1511</v>
      </c>
      <c r="C60" s="254" t="s">
        <v>1512</v>
      </c>
      <c r="D60" s="254" t="s">
        <v>1138</v>
      </c>
      <c r="E60" s="260" t="s">
        <v>833</v>
      </c>
      <c r="F60" s="255" t="s">
        <v>1480</v>
      </c>
      <c r="G60" s="255" t="s">
        <v>1513</v>
      </c>
      <c r="H60" s="254">
        <v>10</v>
      </c>
      <c r="I60" s="256">
        <v>0</v>
      </c>
      <c r="J60" s="257">
        <f t="shared" si="8"/>
        <v>10</v>
      </c>
      <c r="K60" s="258">
        <f t="shared" si="9"/>
        <v>20</v>
      </c>
      <c r="L60" s="256">
        <v>12.4</v>
      </c>
      <c r="M60" s="256">
        <v>15</v>
      </c>
      <c r="N60" s="257">
        <f t="shared" si="10"/>
        <v>27.4</v>
      </c>
      <c r="O60" s="258">
        <f t="shared" si="11"/>
        <v>11.04014598540146</v>
      </c>
      <c r="P60" s="256">
        <v>14.42</v>
      </c>
      <c r="Q60" s="256"/>
      <c r="R60" s="257">
        <f t="shared" si="12"/>
        <v>14.42</v>
      </c>
      <c r="S60" s="248">
        <f t="shared" si="13"/>
        <v>19.55617198335645</v>
      </c>
      <c r="T60" s="248">
        <v>15.25</v>
      </c>
      <c r="U60" s="248">
        <f t="shared" si="14"/>
        <v>20.795454545454547</v>
      </c>
      <c r="V60" s="248">
        <f t="shared" si="15"/>
        <v>71.39177251421245</v>
      </c>
      <c r="W60" s="259" t="s">
        <v>1103</v>
      </c>
    </row>
    <row r="61" spans="1:23" ht="24">
      <c r="A61" s="252">
        <v>5</v>
      </c>
      <c r="B61" s="253" t="s">
        <v>1514</v>
      </c>
      <c r="C61" s="254" t="s">
        <v>1515</v>
      </c>
      <c r="D61" s="254" t="s">
        <v>1516</v>
      </c>
      <c r="E61" s="255" t="s">
        <v>1002</v>
      </c>
      <c r="F61" s="254" t="s">
        <v>1470</v>
      </c>
      <c r="G61" s="254"/>
      <c r="H61" s="254">
        <v>12</v>
      </c>
      <c r="I61" s="256">
        <v>5</v>
      </c>
      <c r="J61" s="257">
        <f t="shared" si="8"/>
        <v>17</v>
      </c>
      <c r="K61" s="258">
        <f t="shared" si="9"/>
        <v>11.764705882352942</v>
      </c>
      <c r="L61" s="256">
        <v>14.6</v>
      </c>
      <c r="M61" s="256">
        <v>15</v>
      </c>
      <c r="N61" s="257">
        <f t="shared" si="10"/>
        <v>29.6</v>
      </c>
      <c r="O61" s="258">
        <f t="shared" si="11"/>
        <v>10.219594594594595</v>
      </c>
      <c r="P61" s="256">
        <v>14.87</v>
      </c>
      <c r="Q61" s="256"/>
      <c r="R61" s="257">
        <f t="shared" si="12"/>
        <v>14.87</v>
      </c>
      <c r="S61" s="248">
        <f t="shared" si="13"/>
        <v>18.964357767316745</v>
      </c>
      <c r="T61" s="248">
        <v>21.5</v>
      </c>
      <c r="U61" s="248">
        <f t="shared" si="14"/>
        <v>29.318181818181817</v>
      </c>
      <c r="V61" s="248">
        <f t="shared" si="15"/>
        <v>70.2668400624461</v>
      </c>
      <c r="W61" s="259" t="s">
        <v>1103</v>
      </c>
    </row>
    <row r="62" spans="1:23" ht="24">
      <c r="A62" s="252">
        <v>6</v>
      </c>
      <c r="B62" s="254" t="s">
        <v>1517</v>
      </c>
      <c r="C62" s="254" t="s">
        <v>1518</v>
      </c>
      <c r="D62" s="254" t="s">
        <v>748</v>
      </c>
      <c r="E62" s="255" t="s">
        <v>938</v>
      </c>
      <c r="F62" s="261" t="s">
        <v>1421</v>
      </c>
      <c r="G62" s="261"/>
      <c r="H62" s="259">
        <v>10</v>
      </c>
      <c r="I62" s="259">
        <v>0</v>
      </c>
      <c r="J62" s="257">
        <f t="shared" si="8"/>
        <v>10</v>
      </c>
      <c r="K62" s="258">
        <f t="shared" si="9"/>
        <v>20</v>
      </c>
      <c r="L62" s="259">
        <v>11.8</v>
      </c>
      <c r="M62" s="259">
        <v>5</v>
      </c>
      <c r="N62" s="257">
        <f t="shared" si="10"/>
        <v>16.8</v>
      </c>
      <c r="O62" s="258">
        <f t="shared" si="11"/>
        <v>18.00595238095238</v>
      </c>
      <c r="P62" s="259">
        <v>15.24</v>
      </c>
      <c r="Q62" s="259"/>
      <c r="R62" s="257">
        <f t="shared" si="12"/>
        <v>15.24</v>
      </c>
      <c r="S62" s="248">
        <f t="shared" si="13"/>
        <v>18.503937007874015</v>
      </c>
      <c r="T62" s="248">
        <v>10</v>
      </c>
      <c r="U62" s="248">
        <f t="shared" si="14"/>
        <v>13.636363636363637</v>
      </c>
      <c r="V62" s="248">
        <f t="shared" si="15"/>
        <v>70.14625302519003</v>
      </c>
      <c r="W62" s="259" t="s">
        <v>1103</v>
      </c>
    </row>
    <row r="63" spans="1:23" ht="36">
      <c r="A63" s="252">
        <v>7</v>
      </c>
      <c r="B63" s="253" t="s">
        <v>1519</v>
      </c>
      <c r="C63" s="254" t="s">
        <v>1520</v>
      </c>
      <c r="D63" s="254" t="s">
        <v>796</v>
      </c>
      <c r="E63" s="255" t="s">
        <v>1417</v>
      </c>
      <c r="F63" s="255" t="s">
        <v>1418</v>
      </c>
      <c r="G63" s="255" t="s">
        <v>1400</v>
      </c>
      <c r="H63" s="256">
        <v>11</v>
      </c>
      <c r="I63" s="256">
        <v>0</v>
      </c>
      <c r="J63" s="257">
        <f t="shared" si="8"/>
        <v>11</v>
      </c>
      <c r="K63" s="258">
        <f t="shared" si="9"/>
        <v>18.181818181818183</v>
      </c>
      <c r="L63" s="256">
        <v>15</v>
      </c>
      <c r="M63" s="256">
        <v>10</v>
      </c>
      <c r="N63" s="257">
        <f t="shared" si="10"/>
        <v>25</v>
      </c>
      <c r="O63" s="258">
        <f t="shared" si="11"/>
        <v>12.1</v>
      </c>
      <c r="P63" s="256">
        <v>16.28</v>
      </c>
      <c r="Q63" s="256"/>
      <c r="R63" s="257">
        <f t="shared" si="12"/>
        <v>16.28</v>
      </c>
      <c r="S63" s="248">
        <f t="shared" si="13"/>
        <v>17.32186732186732</v>
      </c>
      <c r="T63" s="248">
        <v>16.5</v>
      </c>
      <c r="U63" s="248">
        <f t="shared" si="14"/>
        <v>22.5</v>
      </c>
      <c r="V63" s="248">
        <f t="shared" si="15"/>
        <v>70.1036855036855</v>
      </c>
      <c r="W63" s="259" t="s">
        <v>1103</v>
      </c>
    </row>
    <row r="64" spans="1:23" ht="36">
      <c r="A64" s="235">
        <v>8</v>
      </c>
      <c r="B64" s="59" t="s">
        <v>1521</v>
      </c>
      <c r="C64" s="43" t="s">
        <v>1522</v>
      </c>
      <c r="D64" s="43" t="s">
        <v>1523</v>
      </c>
      <c r="E64" s="52" t="s">
        <v>750</v>
      </c>
      <c r="F64" s="52" t="s">
        <v>1413</v>
      </c>
      <c r="G64" s="52"/>
      <c r="H64" s="43">
        <v>12</v>
      </c>
      <c r="I64" s="76">
        <v>0</v>
      </c>
      <c r="J64" s="82">
        <f t="shared" si="8"/>
        <v>12</v>
      </c>
      <c r="K64" s="246">
        <f t="shared" si="9"/>
        <v>16.666666666666668</v>
      </c>
      <c r="L64" s="76">
        <v>13.7</v>
      </c>
      <c r="M64" s="76">
        <v>10</v>
      </c>
      <c r="N64" s="82">
        <f t="shared" si="10"/>
        <v>23.7</v>
      </c>
      <c r="O64" s="246">
        <f t="shared" si="11"/>
        <v>12.763713080168777</v>
      </c>
      <c r="P64" s="76">
        <v>15.47</v>
      </c>
      <c r="Q64" s="76"/>
      <c r="R64" s="82">
        <f t="shared" si="12"/>
        <v>15.47</v>
      </c>
      <c r="S64" s="208">
        <f t="shared" si="13"/>
        <v>18.228829993535875</v>
      </c>
      <c r="T64" s="210">
        <v>15.75</v>
      </c>
      <c r="U64" s="208">
        <f t="shared" si="14"/>
        <v>21.477272727272727</v>
      </c>
      <c r="V64" s="248">
        <f t="shared" si="15"/>
        <v>69.13648246764404</v>
      </c>
      <c r="W64" s="93"/>
    </row>
    <row r="65" spans="1:23" ht="36">
      <c r="A65" s="235">
        <v>9</v>
      </c>
      <c r="B65" s="59" t="s">
        <v>1524</v>
      </c>
      <c r="C65" s="43" t="s">
        <v>1525</v>
      </c>
      <c r="D65" s="43" t="s">
        <v>796</v>
      </c>
      <c r="E65" s="209" t="s">
        <v>1076</v>
      </c>
      <c r="F65" s="209" t="s">
        <v>1427</v>
      </c>
      <c r="G65" s="209" t="s">
        <v>1510</v>
      </c>
      <c r="H65" s="76">
        <v>10</v>
      </c>
      <c r="I65" s="76">
        <v>5</v>
      </c>
      <c r="J65" s="82">
        <f t="shared" si="8"/>
        <v>15</v>
      </c>
      <c r="K65" s="246">
        <f t="shared" si="9"/>
        <v>13.333333333333334</v>
      </c>
      <c r="L65" s="76">
        <v>13.9</v>
      </c>
      <c r="M65" s="76">
        <v>10</v>
      </c>
      <c r="N65" s="82">
        <f t="shared" si="10"/>
        <v>23.9</v>
      </c>
      <c r="O65" s="246">
        <f t="shared" si="11"/>
        <v>12.656903765690377</v>
      </c>
      <c r="P65" s="76">
        <v>14.94</v>
      </c>
      <c r="Q65" s="76"/>
      <c r="R65" s="82">
        <f t="shared" si="12"/>
        <v>14.94</v>
      </c>
      <c r="S65" s="208">
        <f t="shared" si="13"/>
        <v>18.87550200803213</v>
      </c>
      <c r="T65" s="210">
        <v>17.25</v>
      </c>
      <c r="U65" s="208">
        <f t="shared" si="14"/>
        <v>23.522727272727273</v>
      </c>
      <c r="V65" s="248">
        <f t="shared" si="15"/>
        <v>68.38846637978311</v>
      </c>
      <c r="W65" s="93"/>
    </row>
    <row r="66" spans="1:23" ht="24">
      <c r="A66" s="235">
        <v>10</v>
      </c>
      <c r="B66" s="59" t="s">
        <v>1526</v>
      </c>
      <c r="C66" s="43" t="s">
        <v>1527</v>
      </c>
      <c r="D66" s="43" t="s">
        <v>941</v>
      </c>
      <c r="E66" s="212" t="s">
        <v>1128</v>
      </c>
      <c r="F66" s="212" t="s">
        <v>1528</v>
      </c>
      <c r="G66" s="212"/>
      <c r="H66" s="82">
        <v>13</v>
      </c>
      <c r="I66" s="82">
        <v>10</v>
      </c>
      <c r="J66" s="82">
        <f t="shared" si="8"/>
        <v>23</v>
      </c>
      <c r="K66" s="246">
        <f t="shared" si="9"/>
        <v>8.695652173913043</v>
      </c>
      <c r="L66" s="82">
        <v>15.3</v>
      </c>
      <c r="M66" s="82">
        <v>10</v>
      </c>
      <c r="N66" s="82">
        <f t="shared" si="10"/>
        <v>25.3</v>
      </c>
      <c r="O66" s="246">
        <f t="shared" si="11"/>
        <v>11.956521739130434</v>
      </c>
      <c r="P66" s="82">
        <v>11.28</v>
      </c>
      <c r="Q66" s="82"/>
      <c r="R66" s="82">
        <f t="shared" si="12"/>
        <v>11.28</v>
      </c>
      <c r="S66" s="205">
        <f t="shared" si="13"/>
        <v>25</v>
      </c>
      <c r="T66" s="210">
        <v>15</v>
      </c>
      <c r="U66" s="208">
        <f t="shared" si="14"/>
        <v>20.454545454545453</v>
      </c>
      <c r="V66" s="248">
        <f t="shared" si="15"/>
        <v>66.10671936758894</v>
      </c>
      <c r="W66" s="93"/>
    </row>
    <row r="67" spans="1:23" ht="36">
      <c r="A67" s="235">
        <v>11</v>
      </c>
      <c r="B67" s="59" t="s">
        <v>1529</v>
      </c>
      <c r="C67" s="43" t="s">
        <v>1530</v>
      </c>
      <c r="D67" s="43" t="s">
        <v>960</v>
      </c>
      <c r="E67" s="209" t="s">
        <v>774</v>
      </c>
      <c r="F67" s="209" t="s">
        <v>1435</v>
      </c>
      <c r="G67" s="209"/>
      <c r="H67" s="43">
        <v>13</v>
      </c>
      <c r="I67" s="76">
        <v>5</v>
      </c>
      <c r="J67" s="82">
        <f t="shared" si="8"/>
        <v>18</v>
      </c>
      <c r="K67" s="246">
        <f t="shared" si="9"/>
        <v>11.11111111111111</v>
      </c>
      <c r="L67" s="76">
        <v>13.8</v>
      </c>
      <c r="M67" s="76">
        <v>20</v>
      </c>
      <c r="N67" s="82">
        <f t="shared" si="10"/>
        <v>33.8</v>
      </c>
      <c r="O67" s="246">
        <f t="shared" si="11"/>
        <v>8.949704142011836</v>
      </c>
      <c r="P67" s="76">
        <v>15.66</v>
      </c>
      <c r="Q67" s="76"/>
      <c r="R67" s="82">
        <f t="shared" si="12"/>
        <v>15.66</v>
      </c>
      <c r="S67" s="208">
        <f t="shared" si="13"/>
        <v>18.007662835249043</v>
      </c>
      <c r="T67" s="210">
        <v>20.25</v>
      </c>
      <c r="U67" s="208">
        <f t="shared" si="14"/>
        <v>27.613636363636363</v>
      </c>
      <c r="V67" s="248">
        <f t="shared" si="15"/>
        <v>65.68211445200835</v>
      </c>
      <c r="W67" s="93"/>
    </row>
    <row r="68" spans="1:23" ht="36">
      <c r="A68" s="235">
        <v>12</v>
      </c>
      <c r="B68" s="43" t="s">
        <v>1531</v>
      </c>
      <c r="C68" s="43" t="s">
        <v>947</v>
      </c>
      <c r="D68" s="43" t="s">
        <v>820</v>
      </c>
      <c r="E68" s="211" t="s">
        <v>757</v>
      </c>
      <c r="F68" s="211" t="s">
        <v>1397</v>
      </c>
      <c r="G68" s="211"/>
      <c r="H68" s="93">
        <v>12</v>
      </c>
      <c r="I68" s="93">
        <v>0</v>
      </c>
      <c r="J68" s="82">
        <f t="shared" si="8"/>
        <v>12</v>
      </c>
      <c r="K68" s="246">
        <f t="shared" si="9"/>
        <v>16.666666666666668</v>
      </c>
      <c r="L68" s="93">
        <v>13.4</v>
      </c>
      <c r="M68" s="93">
        <v>5</v>
      </c>
      <c r="N68" s="82">
        <f t="shared" si="10"/>
        <v>18.4</v>
      </c>
      <c r="O68" s="246">
        <f t="shared" si="11"/>
        <v>16.440217391304348</v>
      </c>
      <c r="P68" s="93">
        <v>16.63</v>
      </c>
      <c r="Q68" s="93"/>
      <c r="R68" s="82">
        <f t="shared" si="12"/>
        <v>16.63</v>
      </c>
      <c r="S68" s="208">
        <f t="shared" si="13"/>
        <v>16.957306073361398</v>
      </c>
      <c r="T68" s="210">
        <v>11</v>
      </c>
      <c r="U68" s="208">
        <f t="shared" si="14"/>
        <v>15</v>
      </c>
      <c r="V68" s="248">
        <f t="shared" si="15"/>
        <v>65.06419013133241</v>
      </c>
      <c r="W68" s="93"/>
    </row>
    <row r="69" spans="1:23" ht="24">
      <c r="A69" s="235">
        <v>13</v>
      </c>
      <c r="B69" s="59" t="s">
        <v>1532</v>
      </c>
      <c r="C69" s="43" t="s">
        <v>1533</v>
      </c>
      <c r="D69" s="43" t="s">
        <v>748</v>
      </c>
      <c r="E69" s="209" t="s">
        <v>807</v>
      </c>
      <c r="F69" s="209" t="s">
        <v>1477</v>
      </c>
      <c r="G69" s="209" t="s">
        <v>1400</v>
      </c>
      <c r="H69" s="43">
        <v>12</v>
      </c>
      <c r="I69" s="76">
        <v>5</v>
      </c>
      <c r="J69" s="82">
        <f t="shared" si="8"/>
        <v>17</v>
      </c>
      <c r="K69" s="246">
        <f t="shared" si="9"/>
        <v>11.764705882352942</v>
      </c>
      <c r="L69" s="76">
        <v>14.4</v>
      </c>
      <c r="M69" s="76">
        <v>10</v>
      </c>
      <c r="N69" s="82">
        <f t="shared" si="10"/>
        <v>24.4</v>
      </c>
      <c r="O69" s="246">
        <f t="shared" si="11"/>
        <v>12.397540983606557</v>
      </c>
      <c r="P69" s="76">
        <v>15.81</v>
      </c>
      <c r="Q69" s="76"/>
      <c r="R69" s="82">
        <f t="shared" si="12"/>
        <v>15.81</v>
      </c>
      <c r="S69" s="208">
        <f t="shared" si="13"/>
        <v>17.836812144212523</v>
      </c>
      <c r="T69" s="210">
        <v>16.25</v>
      </c>
      <c r="U69" s="208">
        <f t="shared" si="14"/>
        <v>22.15909090909091</v>
      </c>
      <c r="V69" s="248">
        <f t="shared" si="15"/>
        <v>64.15814991926293</v>
      </c>
      <c r="W69" s="93"/>
    </row>
    <row r="70" spans="1:23" ht="36">
      <c r="A70" s="235">
        <v>14</v>
      </c>
      <c r="B70" s="59" t="s">
        <v>1534</v>
      </c>
      <c r="C70" s="43" t="s">
        <v>1535</v>
      </c>
      <c r="D70" s="43" t="s">
        <v>822</v>
      </c>
      <c r="E70" s="209" t="s">
        <v>764</v>
      </c>
      <c r="F70" s="209" t="s">
        <v>1536</v>
      </c>
      <c r="G70" s="209"/>
      <c r="H70" s="43">
        <v>10</v>
      </c>
      <c r="I70" s="76">
        <v>5</v>
      </c>
      <c r="J70" s="82">
        <f t="shared" si="8"/>
        <v>15</v>
      </c>
      <c r="K70" s="246">
        <f t="shared" si="9"/>
        <v>13.333333333333334</v>
      </c>
      <c r="L70" s="76">
        <v>14.6</v>
      </c>
      <c r="M70" s="76">
        <v>10</v>
      </c>
      <c r="N70" s="82">
        <f t="shared" si="10"/>
        <v>24.6</v>
      </c>
      <c r="O70" s="246">
        <f t="shared" si="11"/>
        <v>12.296747967479675</v>
      </c>
      <c r="P70" s="76">
        <v>15.44</v>
      </c>
      <c r="Q70" s="76"/>
      <c r="R70" s="82">
        <f t="shared" si="12"/>
        <v>15.44</v>
      </c>
      <c r="S70" s="208">
        <f t="shared" si="13"/>
        <v>18.264248704663213</v>
      </c>
      <c r="T70" s="210">
        <v>13.75</v>
      </c>
      <c r="U70" s="208">
        <f t="shared" si="14"/>
        <v>18.75</v>
      </c>
      <c r="V70" s="248">
        <f t="shared" si="15"/>
        <v>62.64433000547622</v>
      </c>
      <c r="W70" s="93"/>
    </row>
    <row r="71" spans="1:23" ht="36">
      <c r="A71" s="235">
        <v>15</v>
      </c>
      <c r="B71" s="43" t="s">
        <v>1537</v>
      </c>
      <c r="C71" s="43" t="s">
        <v>1538</v>
      </c>
      <c r="D71" s="43" t="s">
        <v>1237</v>
      </c>
      <c r="E71" s="211" t="s">
        <v>732</v>
      </c>
      <c r="F71" s="211" t="s">
        <v>1403</v>
      </c>
      <c r="G71" s="211"/>
      <c r="H71" s="93">
        <v>11</v>
      </c>
      <c r="I71" s="93">
        <v>0</v>
      </c>
      <c r="J71" s="82">
        <f t="shared" si="8"/>
        <v>11</v>
      </c>
      <c r="K71" s="246">
        <f t="shared" si="9"/>
        <v>18.181818181818183</v>
      </c>
      <c r="L71" s="93">
        <v>17.9</v>
      </c>
      <c r="M71" s="93">
        <v>20</v>
      </c>
      <c r="N71" s="82">
        <f t="shared" si="10"/>
        <v>37.9</v>
      </c>
      <c r="O71" s="246">
        <f t="shared" si="11"/>
        <v>7.981530343007916</v>
      </c>
      <c r="P71" s="93">
        <v>15.4</v>
      </c>
      <c r="Q71" s="93"/>
      <c r="R71" s="82">
        <f t="shared" si="12"/>
        <v>15.4</v>
      </c>
      <c r="S71" s="208">
        <f t="shared" si="13"/>
        <v>18.31168831168831</v>
      </c>
      <c r="T71" s="210">
        <v>13.25</v>
      </c>
      <c r="U71" s="208">
        <f t="shared" si="14"/>
        <v>18.068181818181817</v>
      </c>
      <c r="V71" s="248">
        <f t="shared" si="15"/>
        <v>62.54321865469622</v>
      </c>
      <c r="W71" s="93"/>
    </row>
    <row r="72" spans="1:23" ht="36">
      <c r="A72" s="235">
        <v>16</v>
      </c>
      <c r="B72" s="59" t="s">
        <v>1539</v>
      </c>
      <c r="C72" s="43" t="s">
        <v>1540</v>
      </c>
      <c r="D72" s="43" t="s">
        <v>948</v>
      </c>
      <c r="E72" s="209" t="s">
        <v>743</v>
      </c>
      <c r="F72" s="209" t="s">
        <v>1541</v>
      </c>
      <c r="G72" s="209"/>
      <c r="H72" s="43">
        <v>14</v>
      </c>
      <c r="I72" s="76">
        <v>10</v>
      </c>
      <c r="J72" s="82">
        <f t="shared" si="8"/>
        <v>24</v>
      </c>
      <c r="K72" s="246">
        <f t="shared" si="9"/>
        <v>8.333333333333334</v>
      </c>
      <c r="L72" s="76">
        <v>14.1</v>
      </c>
      <c r="M72" s="76">
        <v>20</v>
      </c>
      <c r="N72" s="82">
        <f t="shared" si="10"/>
        <v>34.1</v>
      </c>
      <c r="O72" s="246">
        <f t="shared" si="11"/>
        <v>8.870967741935484</v>
      </c>
      <c r="P72" s="76">
        <v>15.38</v>
      </c>
      <c r="Q72" s="76"/>
      <c r="R72" s="82">
        <f t="shared" si="12"/>
        <v>15.38</v>
      </c>
      <c r="S72" s="208">
        <f t="shared" si="13"/>
        <v>18.33550065019506</v>
      </c>
      <c r="T72" s="210">
        <v>18.75</v>
      </c>
      <c r="U72" s="208">
        <f t="shared" si="14"/>
        <v>25.568181818181817</v>
      </c>
      <c r="V72" s="248">
        <f t="shared" si="15"/>
        <v>61.10798354364569</v>
      </c>
      <c r="W72" s="93"/>
    </row>
    <row r="73" spans="1:23" ht="36">
      <c r="A73" s="235">
        <v>17</v>
      </c>
      <c r="B73" s="43" t="s">
        <v>1542</v>
      </c>
      <c r="C73" s="43" t="s">
        <v>1543</v>
      </c>
      <c r="D73" s="43" t="s">
        <v>748</v>
      </c>
      <c r="E73" s="211" t="s">
        <v>774</v>
      </c>
      <c r="F73" s="211" t="s">
        <v>1450</v>
      </c>
      <c r="G73" s="211"/>
      <c r="H73" s="93">
        <v>14</v>
      </c>
      <c r="I73" s="93">
        <v>5</v>
      </c>
      <c r="J73" s="82">
        <f t="shared" si="8"/>
        <v>19</v>
      </c>
      <c r="K73" s="246">
        <f t="shared" si="9"/>
        <v>10.526315789473685</v>
      </c>
      <c r="L73" s="93">
        <v>15.7</v>
      </c>
      <c r="M73" s="93">
        <v>30</v>
      </c>
      <c r="N73" s="82">
        <f t="shared" si="10"/>
        <v>45.7</v>
      </c>
      <c r="O73" s="246">
        <f t="shared" si="11"/>
        <v>6.61925601750547</v>
      </c>
      <c r="P73" s="93">
        <v>17.97</v>
      </c>
      <c r="Q73" s="93"/>
      <c r="R73" s="82">
        <f t="shared" si="12"/>
        <v>17.97</v>
      </c>
      <c r="S73" s="208">
        <f t="shared" si="13"/>
        <v>15.692821368948248</v>
      </c>
      <c r="T73" s="210">
        <v>20.5</v>
      </c>
      <c r="U73" s="208">
        <f t="shared" si="14"/>
        <v>27.954545454545453</v>
      </c>
      <c r="V73" s="248">
        <f t="shared" si="15"/>
        <v>60.79293863047286</v>
      </c>
      <c r="W73" s="93"/>
    </row>
    <row r="74" spans="1:23" ht="36">
      <c r="A74" s="235">
        <v>18</v>
      </c>
      <c r="B74" s="43" t="s">
        <v>1544</v>
      </c>
      <c r="C74" s="43" t="s">
        <v>1545</v>
      </c>
      <c r="D74" s="43" t="s">
        <v>1546</v>
      </c>
      <c r="E74" s="211" t="s">
        <v>1166</v>
      </c>
      <c r="F74" s="211" t="s">
        <v>1496</v>
      </c>
      <c r="G74" s="211"/>
      <c r="H74" s="93">
        <v>13</v>
      </c>
      <c r="I74" s="93">
        <v>0</v>
      </c>
      <c r="J74" s="82">
        <f t="shared" si="8"/>
        <v>13</v>
      </c>
      <c r="K74" s="246">
        <f t="shared" si="9"/>
        <v>15.384615384615385</v>
      </c>
      <c r="L74" s="93">
        <v>17.1</v>
      </c>
      <c r="M74" s="93">
        <v>30</v>
      </c>
      <c r="N74" s="82">
        <f t="shared" si="10"/>
        <v>47.1</v>
      </c>
      <c r="O74" s="246">
        <f t="shared" si="11"/>
        <v>6.4225053078556265</v>
      </c>
      <c r="P74" s="93">
        <v>16.9</v>
      </c>
      <c r="Q74" s="93"/>
      <c r="R74" s="82">
        <f t="shared" si="12"/>
        <v>16.9</v>
      </c>
      <c r="S74" s="208">
        <f t="shared" si="13"/>
        <v>16.68639053254438</v>
      </c>
      <c r="T74" s="210">
        <v>15.75</v>
      </c>
      <c r="U74" s="208">
        <f t="shared" si="14"/>
        <v>21.477272727272727</v>
      </c>
      <c r="V74" s="248">
        <f t="shared" si="15"/>
        <v>59.970783952288116</v>
      </c>
      <c r="W74" s="93"/>
    </row>
    <row r="75" spans="1:23" ht="36">
      <c r="A75" s="235">
        <v>19</v>
      </c>
      <c r="B75" s="43" t="s">
        <v>1547</v>
      </c>
      <c r="C75" s="43" t="s">
        <v>1548</v>
      </c>
      <c r="D75" s="43" t="s">
        <v>1153</v>
      </c>
      <c r="E75" s="225" t="s">
        <v>743</v>
      </c>
      <c r="F75" s="225" t="s">
        <v>1549</v>
      </c>
      <c r="G75" s="225"/>
      <c r="H75" s="93">
        <v>11</v>
      </c>
      <c r="I75" s="93">
        <v>0</v>
      </c>
      <c r="J75" s="82">
        <f t="shared" si="8"/>
        <v>11</v>
      </c>
      <c r="K75" s="246">
        <f t="shared" si="9"/>
        <v>18.181818181818183</v>
      </c>
      <c r="L75" s="93">
        <v>16.7</v>
      </c>
      <c r="M75" s="93">
        <v>20</v>
      </c>
      <c r="N75" s="82">
        <f t="shared" si="10"/>
        <v>36.7</v>
      </c>
      <c r="O75" s="246">
        <f t="shared" si="11"/>
        <v>8.2425068119891</v>
      </c>
      <c r="P75" s="93">
        <v>16.1</v>
      </c>
      <c r="Q75" s="93">
        <v>5</v>
      </c>
      <c r="R75" s="82">
        <f t="shared" si="12"/>
        <v>21.1</v>
      </c>
      <c r="S75" s="208">
        <f t="shared" si="13"/>
        <v>13.364928909952607</v>
      </c>
      <c r="T75" s="210">
        <v>14.75</v>
      </c>
      <c r="U75" s="208">
        <f t="shared" si="14"/>
        <v>20.113636363636363</v>
      </c>
      <c r="V75" s="248">
        <f t="shared" si="15"/>
        <v>59.902890267396245</v>
      </c>
      <c r="W75" s="93"/>
    </row>
    <row r="76" spans="1:23" ht="36">
      <c r="A76" s="235">
        <v>20</v>
      </c>
      <c r="B76" s="59" t="s">
        <v>1550</v>
      </c>
      <c r="C76" s="43" t="s">
        <v>1551</v>
      </c>
      <c r="D76" s="43" t="s">
        <v>791</v>
      </c>
      <c r="E76" s="212" t="s">
        <v>1409</v>
      </c>
      <c r="F76" s="209" t="s">
        <v>1410</v>
      </c>
      <c r="G76" s="209"/>
      <c r="H76" s="43">
        <v>11</v>
      </c>
      <c r="I76" s="76">
        <v>0</v>
      </c>
      <c r="J76" s="82">
        <f t="shared" si="8"/>
        <v>11</v>
      </c>
      <c r="K76" s="246">
        <f t="shared" si="9"/>
        <v>18.181818181818183</v>
      </c>
      <c r="L76" s="76">
        <v>15</v>
      </c>
      <c r="M76" s="76">
        <v>20</v>
      </c>
      <c r="N76" s="82">
        <f t="shared" si="10"/>
        <v>35</v>
      </c>
      <c r="O76" s="246">
        <f t="shared" si="11"/>
        <v>8.642857142857142</v>
      </c>
      <c r="P76" s="76">
        <v>15.81</v>
      </c>
      <c r="Q76" s="76"/>
      <c r="R76" s="82">
        <f t="shared" si="12"/>
        <v>15.81</v>
      </c>
      <c r="S76" s="208">
        <f t="shared" si="13"/>
        <v>17.836812144212523</v>
      </c>
      <c r="T76" s="210">
        <v>11</v>
      </c>
      <c r="U76" s="208">
        <f t="shared" si="14"/>
        <v>15</v>
      </c>
      <c r="V76" s="248">
        <f t="shared" si="15"/>
        <v>59.66148746888785</v>
      </c>
      <c r="W76" s="93"/>
    </row>
    <row r="77" spans="1:23" ht="24">
      <c r="A77" s="235">
        <v>21</v>
      </c>
      <c r="B77" s="59" t="s">
        <v>1552</v>
      </c>
      <c r="C77" s="43" t="s">
        <v>1527</v>
      </c>
      <c r="D77" s="43" t="s">
        <v>960</v>
      </c>
      <c r="E77" s="222" t="s">
        <v>1128</v>
      </c>
      <c r="F77" s="212" t="s">
        <v>1528</v>
      </c>
      <c r="G77" s="212"/>
      <c r="H77" s="76">
        <v>17</v>
      </c>
      <c r="I77" s="76">
        <v>15</v>
      </c>
      <c r="J77" s="82">
        <f t="shared" si="8"/>
        <v>32</v>
      </c>
      <c r="K77" s="246">
        <f t="shared" si="9"/>
        <v>6.25</v>
      </c>
      <c r="L77" s="76">
        <v>12.1</v>
      </c>
      <c r="M77" s="76">
        <v>10</v>
      </c>
      <c r="N77" s="82">
        <f t="shared" si="10"/>
        <v>22.1</v>
      </c>
      <c r="O77" s="246">
        <f t="shared" si="11"/>
        <v>13.687782805429864</v>
      </c>
      <c r="P77" s="76">
        <v>15.15</v>
      </c>
      <c r="Q77" s="76"/>
      <c r="R77" s="82">
        <f t="shared" si="12"/>
        <v>15.15</v>
      </c>
      <c r="S77" s="208">
        <f t="shared" si="13"/>
        <v>18.613861386138613</v>
      </c>
      <c r="T77" s="210">
        <v>15.25</v>
      </c>
      <c r="U77" s="208">
        <f t="shared" si="14"/>
        <v>20.795454545454547</v>
      </c>
      <c r="V77" s="248">
        <f t="shared" si="15"/>
        <v>59.34709873702302</v>
      </c>
      <c r="W77" s="93"/>
    </row>
    <row r="78" spans="1:23" ht="36">
      <c r="A78" s="235">
        <v>22</v>
      </c>
      <c r="B78" s="43" t="s">
        <v>1553</v>
      </c>
      <c r="C78" s="43" t="s">
        <v>1554</v>
      </c>
      <c r="D78" s="43" t="s">
        <v>738</v>
      </c>
      <c r="E78" s="211" t="s">
        <v>732</v>
      </c>
      <c r="F78" s="211" t="s">
        <v>1555</v>
      </c>
      <c r="G78" s="211"/>
      <c r="H78" s="93">
        <v>12</v>
      </c>
      <c r="I78" s="93">
        <v>5</v>
      </c>
      <c r="J78" s="82">
        <f t="shared" si="8"/>
        <v>17</v>
      </c>
      <c r="K78" s="246">
        <f t="shared" si="9"/>
        <v>11.764705882352942</v>
      </c>
      <c r="L78" s="93">
        <v>14.1</v>
      </c>
      <c r="M78" s="93">
        <v>5</v>
      </c>
      <c r="N78" s="82">
        <f t="shared" si="10"/>
        <v>19.1</v>
      </c>
      <c r="O78" s="246">
        <f t="shared" si="11"/>
        <v>15.837696335078533</v>
      </c>
      <c r="P78" s="93">
        <v>16.43</v>
      </c>
      <c r="Q78" s="93"/>
      <c r="R78" s="82">
        <f t="shared" si="12"/>
        <v>16.43</v>
      </c>
      <c r="S78" s="208">
        <f t="shared" si="13"/>
        <v>17.163724893487522</v>
      </c>
      <c r="T78" s="210">
        <v>10.5</v>
      </c>
      <c r="U78" s="208">
        <f t="shared" si="14"/>
        <v>14.318181818181818</v>
      </c>
      <c r="V78" s="248">
        <f t="shared" si="15"/>
        <v>59.08430892910082</v>
      </c>
      <c r="W78" s="93"/>
    </row>
    <row r="79" spans="1:23" ht="36">
      <c r="A79" s="235">
        <v>23</v>
      </c>
      <c r="B79" s="43" t="s">
        <v>1556</v>
      </c>
      <c r="C79" s="43" t="s">
        <v>1557</v>
      </c>
      <c r="D79" s="43" t="s">
        <v>941</v>
      </c>
      <c r="E79" s="244" t="s">
        <v>1558</v>
      </c>
      <c r="F79" s="211" t="s">
        <v>1480</v>
      </c>
      <c r="G79" s="211"/>
      <c r="H79" s="93">
        <v>13</v>
      </c>
      <c r="I79" s="93">
        <v>5</v>
      </c>
      <c r="J79" s="82">
        <f t="shared" si="8"/>
        <v>18</v>
      </c>
      <c r="K79" s="246">
        <f t="shared" si="9"/>
        <v>11.11111111111111</v>
      </c>
      <c r="L79" s="93">
        <v>15.2</v>
      </c>
      <c r="M79" s="93">
        <v>30</v>
      </c>
      <c r="N79" s="82">
        <f t="shared" si="10"/>
        <v>45.2</v>
      </c>
      <c r="O79" s="246">
        <f t="shared" si="11"/>
        <v>6.692477876106194</v>
      </c>
      <c r="P79" s="93">
        <v>17.36</v>
      </c>
      <c r="Q79" s="93"/>
      <c r="R79" s="82">
        <f t="shared" si="12"/>
        <v>17.36</v>
      </c>
      <c r="S79" s="208">
        <f t="shared" si="13"/>
        <v>16.244239631336406</v>
      </c>
      <c r="T79" s="210">
        <v>17.75</v>
      </c>
      <c r="U79" s="208">
        <f t="shared" si="14"/>
        <v>24.204545454545453</v>
      </c>
      <c r="V79" s="248">
        <f t="shared" si="15"/>
        <v>58.25237407309916</v>
      </c>
      <c r="W79" s="93"/>
    </row>
    <row r="80" spans="1:23" ht="36">
      <c r="A80" s="235">
        <v>24</v>
      </c>
      <c r="B80" s="43" t="s">
        <v>1559</v>
      </c>
      <c r="C80" s="43" t="s">
        <v>1352</v>
      </c>
      <c r="D80" s="43" t="s">
        <v>1359</v>
      </c>
      <c r="E80" s="211" t="s">
        <v>965</v>
      </c>
      <c r="F80" s="211" t="s">
        <v>1467</v>
      </c>
      <c r="G80" s="211"/>
      <c r="H80" s="93">
        <v>11</v>
      </c>
      <c r="I80" s="93">
        <v>0</v>
      </c>
      <c r="J80" s="82">
        <f t="shared" si="8"/>
        <v>11</v>
      </c>
      <c r="K80" s="246">
        <f t="shared" si="9"/>
        <v>18.181818181818183</v>
      </c>
      <c r="L80" s="93">
        <v>14.2</v>
      </c>
      <c r="M80" s="93">
        <v>25</v>
      </c>
      <c r="N80" s="82">
        <f t="shared" si="10"/>
        <v>39.2</v>
      </c>
      <c r="O80" s="246">
        <f t="shared" si="11"/>
        <v>7.716836734693877</v>
      </c>
      <c r="P80" s="93">
        <v>15.54</v>
      </c>
      <c r="Q80" s="93"/>
      <c r="R80" s="82">
        <f t="shared" si="12"/>
        <v>15.54</v>
      </c>
      <c r="S80" s="208">
        <f t="shared" si="13"/>
        <v>18.146718146718147</v>
      </c>
      <c r="T80" s="210">
        <v>10.25</v>
      </c>
      <c r="U80" s="208">
        <f t="shared" si="14"/>
        <v>13.977272727272727</v>
      </c>
      <c r="V80" s="248">
        <f t="shared" si="15"/>
        <v>58.022645790502935</v>
      </c>
      <c r="W80" s="93"/>
    </row>
    <row r="81" spans="1:23" ht="36">
      <c r="A81" s="235">
        <v>25</v>
      </c>
      <c r="B81" s="59" t="s">
        <v>1560</v>
      </c>
      <c r="C81" s="43" t="s">
        <v>1561</v>
      </c>
      <c r="D81" s="43" t="s">
        <v>1562</v>
      </c>
      <c r="E81" s="209" t="s">
        <v>732</v>
      </c>
      <c r="F81" s="209" t="s">
        <v>1403</v>
      </c>
      <c r="G81" s="209" t="s">
        <v>1400</v>
      </c>
      <c r="H81" s="76">
        <v>13</v>
      </c>
      <c r="I81" s="76">
        <v>10</v>
      </c>
      <c r="J81" s="82">
        <f t="shared" si="8"/>
        <v>23</v>
      </c>
      <c r="K81" s="246">
        <f t="shared" si="9"/>
        <v>8.695652173913043</v>
      </c>
      <c r="L81" s="76">
        <v>14.3</v>
      </c>
      <c r="M81" s="76">
        <v>30</v>
      </c>
      <c r="N81" s="82">
        <f t="shared" si="10"/>
        <v>44.3</v>
      </c>
      <c r="O81" s="246">
        <f t="shared" si="11"/>
        <v>6.828442437923251</v>
      </c>
      <c r="P81" s="76">
        <v>14.87</v>
      </c>
      <c r="Q81" s="76"/>
      <c r="R81" s="82">
        <f t="shared" si="12"/>
        <v>14.87</v>
      </c>
      <c r="S81" s="208">
        <f t="shared" si="13"/>
        <v>18.964357767316745</v>
      </c>
      <c r="T81" s="210">
        <v>17.25</v>
      </c>
      <c r="U81" s="208">
        <f t="shared" si="14"/>
        <v>23.522727272727273</v>
      </c>
      <c r="V81" s="248">
        <f t="shared" si="15"/>
        <v>58.01117965188031</v>
      </c>
      <c r="W81" s="93"/>
    </row>
    <row r="82" spans="1:23" ht="48">
      <c r="A82" s="235">
        <v>26</v>
      </c>
      <c r="B82" s="43" t="s">
        <v>1563</v>
      </c>
      <c r="C82" s="43" t="s">
        <v>1564</v>
      </c>
      <c r="D82" s="43" t="s">
        <v>1565</v>
      </c>
      <c r="E82" s="211" t="s">
        <v>1417</v>
      </c>
      <c r="F82" s="211" t="s">
        <v>1445</v>
      </c>
      <c r="G82" s="211"/>
      <c r="H82" s="93">
        <v>14</v>
      </c>
      <c r="I82" s="93">
        <v>20</v>
      </c>
      <c r="J82" s="82">
        <f t="shared" si="8"/>
        <v>34</v>
      </c>
      <c r="K82" s="246">
        <f t="shared" si="9"/>
        <v>5.882352941176471</v>
      </c>
      <c r="L82" s="93">
        <v>14</v>
      </c>
      <c r="M82" s="93">
        <v>15</v>
      </c>
      <c r="N82" s="82">
        <f t="shared" si="10"/>
        <v>29</v>
      </c>
      <c r="O82" s="246">
        <f t="shared" si="11"/>
        <v>10.431034482758621</v>
      </c>
      <c r="P82" s="93">
        <v>16.19</v>
      </c>
      <c r="Q82" s="93"/>
      <c r="R82" s="82">
        <f t="shared" si="12"/>
        <v>16.19</v>
      </c>
      <c r="S82" s="208">
        <f t="shared" si="13"/>
        <v>17.418159357628163</v>
      </c>
      <c r="T82" s="210">
        <v>17.5</v>
      </c>
      <c r="U82" s="208">
        <f t="shared" si="14"/>
        <v>23.863636363636363</v>
      </c>
      <c r="V82" s="248">
        <f t="shared" si="15"/>
        <v>57.59518314519961</v>
      </c>
      <c r="W82" s="93"/>
    </row>
    <row r="83" spans="1:23" ht="24">
      <c r="A83" s="235">
        <v>27</v>
      </c>
      <c r="B83" s="43" t="s">
        <v>1566</v>
      </c>
      <c r="C83" s="43" t="s">
        <v>1567</v>
      </c>
      <c r="D83" s="43" t="s">
        <v>1568</v>
      </c>
      <c r="E83" s="211" t="s">
        <v>807</v>
      </c>
      <c r="F83" s="211" t="s">
        <v>1477</v>
      </c>
      <c r="G83" s="211"/>
      <c r="H83" s="93">
        <v>13</v>
      </c>
      <c r="I83" s="93">
        <v>0</v>
      </c>
      <c r="J83" s="82">
        <f t="shared" si="8"/>
        <v>13</v>
      </c>
      <c r="K83" s="246">
        <f t="shared" si="9"/>
        <v>15.384615384615385</v>
      </c>
      <c r="L83" s="93">
        <v>24.8</v>
      </c>
      <c r="M83" s="93">
        <v>15</v>
      </c>
      <c r="N83" s="82">
        <f t="shared" si="10"/>
        <v>39.8</v>
      </c>
      <c r="O83" s="246">
        <f t="shared" si="11"/>
        <v>7.600502512562815</v>
      </c>
      <c r="P83" s="93">
        <v>17.22</v>
      </c>
      <c r="Q83" s="93"/>
      <c r="R83" s="82">
        <f t="shared" si="12"/>
        <v>17.22</v>
      </c>
      <c r="S83" s="208">
        <f t="shared" si="13"/>
        <v>16.37630662020906</v>
      </c>
      <c r="T83" s="210">
        <v>13.25</v>
      </c>
      <c r="U83" s="208">
        <f t="shared" si="14"/>
        <v>18.068181818181817</v>
      </c>
      <c r="V83" s="248">
        <f t="shared" si="15"/>
        <v>57.429606335569076</v>
      </c>
      <c r="W83" s="93"/>
    </row>
    <row r="84" spans="1:23" ht="36">
      <c r="A84" s="235">
        <v>28</v>
      </c>
      <c r="B84" s="43" t="s">
        <v>1569</v>
      </c>
      <c r="C84" s="43" t="s">
        <v>1570</v>
      </c>
      <c r="D84" s="43" t="s">
        <v>1153</v>
      </c>
      <c r="E84" s="211" t="s">
        <v>725</v>
      </c>
      <c r="F84" s="211" t="s">
        <v>1399</v>
      </c>
      <c r="G84" s="211"/>
      <c r="H84" s="93">
        <v>12</v>
      </c>
      <c r="I84" s="93">
        <v>0</v>
      </c>
      <c r="J84" s="82">
        <f t="shared" si="8"/>
        <v>12</v>
      </c>
      <c r="K84" s="246">
        <f t="shared" si="9"/>
        <v>16.666666666666668</v>
      </c>
      <c r="L84" s="93">
        <v>14.5</v>
      </c>
      <c r="M84" s="93">
        <v>30</v>
      </c>
      <c r="N84" s="82">
        <f t="shared" si="10"/>
        <v>44.5</v>
      </c>
      <c r="O84" s="246">
        <f t="shared" si="11"/>
        <v>6.797752808988764</v>
      </c>
      <c r="P84" s="93">
        <v>15.97</v>
      </c>
      <c r="Q84" s="93">
        <v>5</v>
      </c>
      <c r="R84" s="82">
        <f t="shared" si="12"/>
        <v>20.97</v>
      </c>
      <c r="S84" s="208">
        <f t="shared" si="13"/>
        <v>13.447782546494993</v>
      </c>
      <c r="T84" s="210">
        <v>14.24</v>
      </c>
      <c r="U84" s="208">
        <f t="shared" si="14"/>
        <v>19.418181818181818</v>
      </c>
      <c r="V84" s="248">
        <f t="shared" si="15"/>
        <v>56.330383840332246</v>
      </c>
      <c r="W84" s="93"/>
    </row>
    <row r="85" spans="1:23" ht="36.75">
      <c r="A85" s="235">
        <v>29</v>
      </c>
      <c r="B85" s="43" t="s">
        <v>1571</v>
      </c>
      <c r="C85" s="43" t="s">
        <v>1572</v>
      </c>
      <c r="D85" s="43" t="s">
        <v>1573</v>
      </c>
      <c r="E85" s="52" t="s">
        <v>1459</v>
      </c>
      <c r="F85" s="216" t="s">
        <v>1460</v>
      </c>
      <c r="G85" s="216"/>
      <c r="H85" s="93">
        <v>13</v>
      </c>
      <c r="I85" s="93">
        <v>5</v>
      </c>
      <c r="J85" s="82">
        <f t="shared" si="8"/>
        <v>18</v>
      </c>
      <c r="K85" s="246">
        <f t="shared" si="9"/>
        <v>11.11111111111111</v>
      </c>
      <c r="L85" s="93">
        <v>14.2</v>
      </c>
      <c r="M85" s="93">
        <v>40</v>
      </c>
      <c r="N85" s="82">
        <f t="shared" si="10"/>
        <v>54.2</v>
      </c>
      <c r="O85" s="246">
        <f t="shared" si="11"/>
        <v>5.581180811808117</v>
      </c>
      <c r="P85" s="93">
        <v>15.15</v>
      </c>
      <c r="Q85" s="93">
        <v>5</v>
      </c>
      <c r="R85" s="82">
        <f t="shared" si="12"/>
        <v>20.15</v>
      </c>
      <c r="S85" s="208">
        <f t="shared" si="13"/>
        <v>13.995037220843674</v>
      </c>
      <c r="T85" s="210">
        <v>18.5</v>
      </c>
      <c r="U85" s="208">
        <f t="shared" si="14"/>
        <v>25.227272727272727</v>
      </c>
      <c r="V85" s="248">
        <f t="shared" si="15"/>
        <v>55.91460187103563</v>
      </c>
      <c r="W85" s="93"/>
    </row>
    <row r="86" spans="1:23" ht="24">
      <c r="A86" s="235">
        <v>30</v>
      </c>
      <c r="B86" s="43" t="s">
        <v>1574</v>
      </c>
      <c r="C86" s="43" t="s">
        <v>1575</v>
      </c>
      <c r="D86" s="43" t="s">
        <v>1359</v>
      </c>
      <c r="E86" s="211" t="s">
        <v>1002</v>
      </c>
      <c r="F86" s="43" t="s">
        <v>1470</v>
      </c>
      <c r="G86" s="43"/>
      <c r="H86" s="93">
        <v>12</v>
      </c>
      <c r="I86" s="93">
        <v>0</v>
      </c>
      <c r="J86" s="82">
        <f t="shared" si="8"/>
        <v>12</v>
      </c>
      <c r="K86" s="246">
        <f t="shared" si="9"/>
        <v>16.666666666666668</v>
      </c>
      <c r="L86" s="93">
        <v>14.2</v>
      </c>
      <c r="M86" s="93">
        <v>15</v>
      </c>
      <c r="N86" s="82">
        <f t="shared" si="10"/>
        <v>29.2</v>
      </c>
      <c r="O86" s="246">
        <f t="shared" si="11"/>
        <v>10.35958904109589</v>
      </c>
      <c r="P86" s="93">
        <v>16.46</v>
      </c>
      <c r="Q86" s="93"/>
      <c r="R86" s="82">
        <f t="shared" si="12"/>
        <v>16.46</v>
      </c>
      <c r="S86" s="208">
        <f t="shared" si="13"/>
        <v>17.132442284325638</v>
      </c>
      <c r="T86" s="210">
        <v>8.5</v>
      </c>
      <c r="U86" s="208">
        <f t="shared" si="14"/>
        <v>11.590909090909092</v>
      </c>
      <c r="V86" s="248">
        <f t="shared" si="15"/>
        <v>55.74960708299729</v>
      </c>
      <c r="W86" s="93"/>
    </row>
    <row r="87" spans="1:23" ht="24">
      <c r="A87" s="235">
        <v>31</v>
      </c>
      <c r="B87" s="43" t="s">
        <v>1576</v>
      </c>
      <c r="C87" s="43" t="s">
        <v>1577</v>
      </c>
      <c r="D87" s="43" t="s">
        <v>1070</v>
      </c>
      <c r="E87" s="211" t="s">
        <v>1578</v>
      </c>
      <c r="F87" s="211" t="s">
        <v>1579</v>
      </c>
      <c r="G87" s="211"/>
      <c r="H87" s="93">
        <v>11</v>
      </c>
      <c r="I87" s="93">
        <v>0</v>
      </c>
      <c r="J87" s="82">
        <f t="shared" si="8"/>
        <v>11</v>
      </c>
      <c r="K87" s="246">
        <f t="shared" si="9"/>
        <v>18.181818181818183</v>
      </c>
      <c r="L87" s="93">
        <v>16.2</v>
      </c>
      <c r="M87" s="93">
        <v>30</v>
      </c>
      <c r="N87" s="82">
        <f t="shared" si="10"/>
        <v>46.2</v>
      </c>
      <c r="O87" s="246">
        <f t="shared" si="11"/>
        <v>6.5476190476190474</v>
      </c>
      <c r="P87" s="93">
        <v>17.5</v>
      </c>
      <c r="Q87" s="93"/>
      <c r="R87" s="82">
        <f t="shared" si="12"/>
        <v>17.5</v>
      </c>
      <c r="S87" s="208">
        <f t="shared" si="13"/>
        <v>16.114285714285714</v>
      </c>
      <c r="T87" s="210">
        <v>8</v>
      </c>
      <c r="U87" s="208">
        <f t="shared" si="14"/>
        <v>10.909090909090908</v>
      </c>
      <c r="V87" s="248">
        <f t="shared" si="15"/>
        <v>51.75281385281385</v>
      </c>
      <c r="W87" s="93"/>
    </row>
    <row r="88" spans="1:23" ht="36">
      <c r="A88" s="235">
        <v>32</v>
      </c>
      <c r="B88" s="59" t="s">
        <v>1580</v>
      </c>
      <c r="C88" s="43" t="s">
        <v>1581</v>
      </c>
      <c r="D88" s="43" t="s">
        <v>1523</v>
      </c>
      <c r="E88" s="209" t="s">
        <v>1076</v>
      </c>
      <c r="F88" s="209" t="s">
        <v>1427</v>
      </c>
      <c r="G88" s="209"/>
      <c r="H88" s="43">
        <v>11</v>
      </c>
      <c r="I88" s="76">
        <v>10</v>
      </c>
      <c r="J88" s="82">
        <f t="shared" si="8"/>
        <v>21</v>
      </c>
      <c r="K88" s="246">
        <f t="shared" si="9"/>
        <v>9.523809523809524</v>
      </c>
      <c r="L88" s="76">
        <v>16</v>
      </c>
      <c r="M88" s="76">
        <v>30</v>
      </c>
      <c r="N88" s="82">
        <f t="shared" si="10"/>
        <v>46</v>
      </c>
      <c r="O88" s="246">
        <f t="shared" si="11"/>
        <v>6.576086956521739</v>
      </c>
      <c r="P88" s="76">
        <v>15.51</v>
      </c>
      <c r="Q88" s="76"/>
      <c r="R88" s="82">
        <f t="shared" si="12"/>
        <v>15.51</v>
      </c>
      <c r="S88" s="208">
        <f t="shared" si="13"/>
        <v>18.181818181818183</v>
      </c>
      <c r="T88" s="210">
        <v>12</v>
      </c>
      <c r="U88" s="208">
        <f t="shared" si="14"/>
        <v>16.363636363636363</v>
      </c>
      <c r="V88" s="248">
        <f t="shared" si="15"/>
        <v>50.645351025785814</v>
      </c>
      <c r="W88" s="93"/>
    </row>
    <row r="89" spans="1:23" ht="36">
      <c r="A89" s="93"/>
      <c r="B89" s="43">
        <v>901</v>
      </c>
      <c r="C89" s="43" t="s">
        <v>1582</v>
      </c>
      <c r="D89" s="43" t="s">
        <v>738</v>
      </c>
      <c r="E89" s="219" t="s">
        <v>801</v>
      </c>
      <c r="F89" s="219" t="s">
        <v>1465</v>
      </c>
      <c r="G89" s="1098" t="s">
        <v>879</v>
      </c>
      <c r="H89" s="1099"/>
      <c r="I89" s="1099"/>
      <c r="J89" s="1099"/>
      <c r="K89" s="1099"/>
      <c r="L89" s="1099"/>
      <c r="M89" s="1099"/>
      <c r="N89" s="1099"/>
      <c r="O89" s="1099"/>
      <c r="P89" s="1099"/>
      <c r="Q89" s="1099"/>
      <c r="R89" s="1099"/>
      <c r="S89" s="1099"/>
      <c r="T89" s="1099"/>
      <c r="U89" s="1099"/>
      <c r="V89" s="1099"/>
      <c r="W89" s="1100"/>
    </row>
    <row r="90" spans="1:23" ht="36">
      <c r="A90" s="93"/>
      <c r="B90" s="43" t="s">
        <v>1583</v>
      </c>
      <c r="C90" s="43" t="s">
        <v>1584</v>
      </c>
      <c r="D90" s="43" t="s">
        <v>941</v>
      </c>
      <c r="E90" s="219" t="s">
        <v>1409</v>
      </c>
      <c r="F90" s="219" t="s">
        <v>1410</v>
      </c>
      <c r="G90" s="1098" t="s">
        <v>879</v>
      </c>
      <c r="H90" s="1099"/>
      <c r="I90" s="1099"/>
      <c r="J90" s="1099"/>
      <c r="K90" s="1099"/>
      <c r="L90" s="1099"/>
      <c r="M90" s="1099"/>
      <c r="N90" s="1099"/>
      <c r="O90" s="1099"/>
      <c r="P90" s="1099"/>
      <c r="Q90" s="1099"/>
      <c r="R90" s="1099"/>
      <c r="S90" s="1099"/>
      <c r="T90" s="1099"/>
      <c r="U90" s="1099"/>
      <c r="V90" s="1099"/>
      <c r="W90" s="1100"/>
    </row>
    <row r="91" spans="1:23" ht="36">
      <c r="A91" s="93"/>
      <c r="B91" s="43" t="s">
        <v>1585</v>
      </c>
      <c r="C91" s="43" t="s">
        <v>1586</v>
      </c>
      <c r="D91" s="43" t="s">
        <v>822</v>
      </c>
      <c r="E91" s="211" t="s">
        <v>1076</v>
      </c>
      <c r="F91" s="211" t="s">
        <v>1427</v>
      </c>
      <c r="G91" s="1098" t="s">
        <v>879</v>
      </c>
      <c r="H91" s="1099"/>
      <c r="I91" s="1099"/>
      <c r="J91" s="1099"/>
      <c r="K91" s="1099"/>
      <c r="L91" s="1099"/>
      <c r="M91" s="1099"/>
      <c r="N91" s="1099"/>
      <c r="O91" s="1099"/>
      <c r="P91" s="1099"/>
      <c r="Q91" s="1099"/>
      <c r="R91" s="1099"/>
      <c r="S91" s="1099"/>
      <c r="T91" s="1099"/>
      <c r="U91" s="1099"/>
      <c r="V91" s="1099"/>
      <c r="W91" s="1100"/>
    </row>
    <row r="92" spans="1:23" ht="36">
      <c r="A92" s="93"/>
      <c r="B92" s="43" t="s">
        <v>1587</v>
      </c>
      <c r="C92" s="43" t="s">
        <v>1588</v>
      </c>
      <c r="D92" s="43" t="s">
        <v>1589</v>
      </c>
      <c r="E92" s="211" t="s">
        <v>764</v>
      </c>
      <c r="F92" s="211" t="s">
        <v>1536</v>
      </c>
      <c r="G92" s="1098" t="s">
        <v>879</v>
      </c>
      <c r="H92" s="1099"/>
      <c r="I92" s="1099"/>
      <c r="J92" s="1099"/>
      <c r="K92" s="1099"/>
      <c r="L92" s="1099"/>
      <c r="M92" s="1099"/>
      <c r="N92" s="1099"/>
      <c r="O92" s="1099"/>
      <c r="P92" s="1099"/>
      <c r="Q92" s="1099"/>
      <c r="R92" s="1099"/>
      <c r="S92" s="1099"/>
      <c r="T92" s="1099"/>
      <c r="U92" s="1099"/>
      <c r="V92" s="1099"/>
      <c r="W92" s="1100"/>
    </row>
    <row r="93" spans="1:23" ht="24">
      <c r="A93" s="93"/>
      <c r="B93" s="59" t="s">
        <v>1590</v>
      </c>
      <c r="C93" s="43" t="s">
        <v>1591</v>
      </c>
      <c r="D93" s="43" t="s">
        <v>769</v>
      </c>
      <c r="E93" s="209" t="s">
        <v>826</v>
      </c>
      <c r="F93" s="209" t="s">
        <v>1453</v>
      </c>
      <c r="G93" s="1098" t="s">
        <v>879</v>
      </c>
      <c r="H93" s="1099"/>
      <c r="I93" s="1099"/>
      <c r="J93" s="1099"/>
      <c r="K93" s="1099"/>
      <c r="L93" s="1099"/>
      <c r="M93" s="1099"/>
      <c r="N93" s="1099"/>
      <c r="O93" s="1099"/>
      <c r="P93" s="1099"/>
      <c r="Q93" s="1099"/>
      <c r="R93" s="1099"/>
      <c r="S93" s="1099"/>
      <c r="T93" s="1099"/>
      <c r="U93" s="1099"/>
      <c r="V93" s="1099"/>
      <c r="W93" s="1100"/>
    </row>
    <row r="94" spans="1:23" ht="24">
      <c r="A94" s="93"/>
      <c r="B94" s="59" t="s">
        <v>1592</v>
      </c>
      <c r="C94" s="43" t="s">
        <v>1593</v>
      </c>
      <c r="D94" s="43" t="s">
        <v>960</v>
      </c>
      <c r="E94" s="209" t="s">
        <v>1002</v>
      </c>
      <c r="F94" s="52" t="s">
        <v>1470</v>
      </c>
      <c r="G94" s="1098" t="s">
        <v>879</v>
      </c>
      <c r="H94" s="1099"/>
      <c r="I94" s="1099"/>
      <c r="J94" s="1099"/>
      <c r="K94" s="1099"/>
      <c r="L94" s="1099"/>
      <c r="M94" s="1099"/>
      <c r="N94" s="1099"/>
      <c r="O94" s="1099"/>
      <c r="P94" s="1099"/>
      <c r="Q94" s="1099"/>
      <c r="R94" s="1099"/>
      <c r="S94" s="1099"/>
      <c r="T94" s="1099"/>
      <c r="U94" s="1099"/>
      <c r="V94" s="1099"/>
      <c r="W94" s="1100"/>
    </row>
    <row r="95" spans="1:23" ht="36">
      <c r="A95" s="93"/>
      <c r="B95" s="59" t="s">
        <v>1594</v>
      </c>
      <c r="C95" s="43" t="s">
        <v>1595</v>
      </c>
      <c r="D95" s="43" t="s">
        <v>820</v>
      </c>
      <c r="E95" s="209" t="s">
        <v>725</v>
      </c>
      <c r="F95" s="209" t="s">
        <v>1399</v>
      </c>
      <c r="G95" s="1098" t="s">
        <v>879</v>
      </c>
      <c r="H95" s="1099"/>
      <c r="I95" s="1099"/>
      <c r="J95" s="1099"/>
      <c r="K95" s="1099"/>
      <c r="L95" s="1099"/>
      <c r="M95" s="1099"/>
      <c r="N95" s="1099"/>
      <c r="O95" s="1099"/>
      <c r="P95" s="1099"/>
      <c r="Q95" s="1099"/>
      <c r="R95" s="1099"/>
      <c r="S95" s="1099"/>
      <c r="T95" s="1099"/>
      <c r="U95" s="1099"/>
      <c r="V95" s="1099"/>
      <c r="W95" s="1100"/>
    </row>
    <row r="96" spans="1:23" ht="36">
      <c r="A96" s="93"/>
      <c r="B96" s="59" t="s">
        <v>1596</v>
      </c>
      <c r="C96" s="43" t="s">
        <v>1597</v>
      </c>
      <c r="D96" s="43" t="s">
        <v>941</v>
      </c>
      <c r="E96" s="209" t="s">
        <v>732</v>
      </c>
      <c r="F96" s="209" t="s">
        <v>1403</v>
      </c>
      <c r="G96" s="1098" t="s">
        <v>879</v>
      </c>
      <c r="H96" s="1099"/>
      <c r="I96" s="1099"/>
      <c r="J96" s="1099"/>
      <c r="K96" s="1099"/>
      <c r="L96" s="1099"/>
      <c r="M96" s="1099"/>
      <c r="N96" s="1099"/>
      <c r="O96" s="1099"/>
      <c r="P96" s="1099"/>
      <c r="Q96" s="1099"/>
      <c r="R96" s="1099"/>
      <c r="S96" s="1099"/>
      <c r="T96" s="1099"/>
      <c r="U96" s="1099"/>
      <c r="V96" s="1099"/>
      <c r="W96" s="1100"/>
    </row>
    <row r="97" spans="1:23" ht="36">
      <c r="A97" s="93"/>
      <c r="B97" s="59" t="s">
        <v>1598</v>
      </c>
      <c r="C97" s="43" t="s">
        <v>1599</v>
      </c>
      <c r="D97" s="43" t="s">
        <v>1600</v>
      </c>
      <c r="E97" s="52" t="s">
        <v>750</v>
      </c>
      <c r="F97" s="52" t="s">
        <v>1413</v>
      </c>
      <c r="G97" s="249" t="s">
        <v>1400</v>
      </c>
      <c r="H97" s="1099" t="s">
        <v>879</v>
      </c>
      <c r="I97" s="1099"/>
      <c r="J97" s="1099"/>
      <c r="K97" s="1099"/>
      <c r="L97" s="1099"/>
      <c r="M97" s="1099"/>
      <c r="N97" s="1099"/>
      <c r="O97" s="1099"/>
      <c r="P97" s="1099"/>
      <c r="Q97" s="1099"/>
      <c r="R97" s="1099"/>
      <c r="S97" s="1099"/>
      <c r="T97" s="1099"/>
      <c r="U97" s="1099"/>
      <c r="V97" s="1099"/>
      <c r="W97" s="1100"/>
    </row>
    <row r="99" spans="2:6" ht="15">
      <c r="B99" s="1097" t="s">
        <v>1662</v>
      </c>
      <c r="C99" s="1097"/>
      <c r="D99" s="1097"/>
      <c r="E99" s="1097"/>
      <c r="F99" s="1097"/>
    </row>
    <row r="100" spans="1:23" ht="15">
      <c r="A100" s="76"/>
      <c r="B100" s="76"/>
      <c r="C100" s="76"/>
      <c r="D100" s="76"/>
      <c r="E100" s="76"/>
      <c r="F100" s="76"/>
      <c r="G100" s="76"/>
      <c r="H100" s="269" t="s">
        <v>1386</v>
      </c>
      <c r="I100" s="270"/>
      <c r="J100" s="270"/>
      <c r="K100" s="271"/>
      <c r="L100" s="269" t="s">
        <v>1387</v>
      </c>
      <c r="M100" s="270"/>
      <c r="N100" s="271"/>
      <c r="O100" s="70"/>
      <c r="P100" s="269" t="s">
        <v>1388</v>
      </c>
      <c r="Q100" s="270"/>
      <c r="R100" s="271"/>
      <c r="S100" s="76"/>
      <c r="T100" s="1102" t="s">
        <v>1497</v>
      </c>
      <c r="U100" s="1103"/>
      <c r="V100" s="76"/>
      <c r="W100" s="76"/>
    </row>
    <row r="101" spans="1:23" ht="83.25">
      <c r="A101" s="76"/>
      <c r="B101" s="76"/>
      <c r="C101" s="76"/>
      <c r="D101" s="76"/>
      <c r="E101" s="76"/>
      <c r="F101" s="76"/>
      <c r="G101" s="223" t="s">
        <v>1602</v>
      </c>
      <c r="H101" s="220" t="s">
        <v>1389</v>
      </c>
      <c r="I101" s="221" t="s">
        <v>1390</v>
      </c>
      <c r="J101" s="221" t="s">
        <v>1391</v>
      </c>
      <c r="K101" s="272" t="s">
        <v>1392</v>
      </c>
      <c r="L101" s="220" t="s">
        <v>1389</v>
      </c>
      <c r="M101" s="221" t="s">
        <v>1390</v>
      </c>
      <c r="N101" s="221" t="s">
        <v>1391</v>
      </c>
      <c r="O101" s="221" t="s">
        <v>1392</v>
      </c>
      <c r="P101" s="220" t="s">
        <v>1389</v>
      </c>
      <c r="Q101" s="221" t="s">
        <v>1390</v>
      </c>
      <c r="R101" s="221" t="s">
        <v>1391</v>
      </c>
      <c r="S101" s="277" t="s">
        <v>1392</v>
      </c>
      <c r="T101" s="277" t="s">
        <v>1393</v>
      </c>
      <c r="U101" s="277" t="s">
        <v>1392</v>
      </c>
      <c r="V101" s="277" t="s">
        <v>1394</v>
      </c>
      <c r="W101" s="35" t="s">
        <v>1661</v>
      </c>
    </row>
    <row r="102" spans="1:23" ht="40.5">
      <c r="A102" s="256">
        <v>1</v>
      </c>
      <c r="B102" s="279" t="s">
        <v>1603</v>
      </c>
      <c r="C102" s="280" t="s">
        <v>1604</v>
      </c>
      <c r="D102" s="280" t="s">
        <v>843</v>
      </c>
      <c r="E102" s="280" t="s">
        <v>743</v>
      </c>
      <c r="F102" s="280" t="s">
        <v>1549</v>
      </c>
      <c r="G102" s="280"/>
      <c r="H102" s="256">
        <v>11.2</v>
      </c>
      <c r="I102" s="256">
        <v>15</v>
      </c>
      <c r="J102" s="256">
        <f aca="true" t="shared" si="16" ref="J102:J122">H102+I102</f>
        <v>26.2</v>
      </c>
      <c r="K102" s="281">
        <f aca="true" t="shared" si="17" ref="K102:K122">20*11.9/J102</f>
        <v>9.083969465648854</v>
      </c>
      <c r="L102" s="256">
        <v>14</v>
      </c>
      <c r="M102" s="256">
        <v>5</v>
      </c>
      <c r="N102" s="256">
        <f aca="true" t="shared" si="18" ref="N102:N122">L102+M102</f>
        <v>19</v>
      </c>
      <c r="O102" s="281">
        <f aca="true" t="shared" si="19" ref="O102:O122">25*16.6/N102</f>
        <v>21.842105263157897</v>
      </c>
      <c r="P102" s="256">
        <v>14.25</v>
      </c>
      <c r="Q102" s="256"/>
      <c r="R102" s="256">
        <f aca="true" t="shared" si="20" ref="R102:R122">P102+Q102</f>
        <v>14.25</v>
      </c>
      <c r="S102" s="281">
        <f aca="true" t="shared" si="21" ref="S102:S122">25*13.81/R102</f>
        <v>24.228070175438596</v>
      </c>
      <c r="T102" s="256">
        <v>30.5</v>
      </c>
      <c r="U102" s="281">
        <f aca="true" t="shared" si="22" ref="U102:U122">30*T102/30.5</f>
        <v>30</v>
      </c>
      <c r="V102" s="263">
        <f aca="true" t="shared" si="23" ref="V102:V122">K102+O102+S102+U102</f>
        <v>85.15414490424536</v>
      </c>
      <c r="W102" s="256" t="s">
        <v>920</v>
      </c>
    </row>
    <row r="103" spans="1:23" ht="40.5">
      <c r="A103" s="256">
        <v>2</v>
      </c>
      <c r="B103" s="279" t="s">
        <v>1605</v>
      </c>
      <c r="C103" s="280" t="s">
        <v>1606</v>
      </c>
      <c r="D103" s="280" t="s">
        <v>745</v>
      </c>
      <c r="E103" s="280" t="s">
        <v>750</v>
      </c>
      <c r="F103" s="280" t="s">
        <v>1413</v>
      </c>
      <c r="G103" s="280"/>
      <c r="H103" s="256">
        <v>11.9</v>
      </c>
      <c r="I103" s="256">
        <v>0</v>
      </c>
      <c r="J103" s="256">
        <f t="shared" si="16"/>
        <v>11.9</v>
      </c>
      <c r="K103" s="281">
        <f t="shared" si="17"/>
        <v>20</v>
      </c>
      <c r="L103" s="256">
        <v>13.6</v>
      </c>
      <c r="M103" s="256">
        <v>5</v>
      </c>
      <c r="N103" s="256">
        <f t="shared" si="18"/>
        <v>18.6</v>
      </c>
      <c r="O103" s="281">
        <f t="shared" si="19"/>
        <v>22.311827956989248</v>
      </c>
      <c r="P103" s="256">
        <v>15.03</v>
      </c>
      <c r="Q103" s="256"/>
      <c r="R103" s="256">
        <f t="shared" si="20"/>
        <v>15.03</v>
      </c>
      <c r="S103" s="281">
        <f t="shared" si="21"/>
        <v>22.9707252162342</v>
      </c>
      <c r="T103" s="256">
        <v>17.5</v>
      </c>
      <c r="U103" s="281">
        <f t="shared" si="22"/>
        <v>17.21311475409836</v>
      </c>
      <c r="V103" s="263">
        <f t="shared" si="23"/>
        <v>82.4956679273218</v>
      </c>
      <c r="W103" s="256" t="s">
        <v>1103</v>
      </c>
    </row>
    <row r="104" spans="1:23" ht="27">
      <c r="A104" s="256">
        <v>3</v>
      </c>
      <c r="B104" s="279" t="s">
        <v>1607</v>
      </c>
      <c r="C104" s="280" t="s">
        <v>1608</v>
      </c>
      <c r="D104" s="280" t="s">
        <v>794</v>
      </c>
      <c r="E104" s="280" t="s">
        <v>801</v>
      </c>
      <c r="F104" s="280" t="s">
        <v>1465</v>
      </c>
      <c r="G104" s="280"/>
      <c r="H104" s="256">
        <v>12.9</v>
      </c>
      <c r="I104" s="256">
        <v>0</v>
      </c>
      <c r="J104" s="256">
        <f t="shared" si="16"/>
        <v>12.9</v>
      </c>
      <c r="K104" s="281">
        <f t="shared" si="17"/>
        <v>18.449612403100776</v>
      </c>
      <c r="L104" s="256">
        <v>16.6</v>
      </c>
      <c r="M104" s="256"/>
      <c r="N104" s="256">
        <f t="shared" si="18"/>
        <v>16.6</v>
      </c>
      <c r="O104" s="281">
        <f t="shared" si="19"/>
        <v>25</v>
      </c>
      <c r="P104" s="256">
        <v>15.32</v>
      </c>
      <c r="Q104" s="256"/>
      <c r="R104" s="256">
        <f t="shared" si="20"/>
        <v>15.32</v>
      </c>
      <c r="S104" s="281">
        <f t="shared" si="21"/>
        <v>22.535900783289815</v>
      </c>
      <c r="T104" s="256">
        <v>15.5</v>
      </c>
      <c r="U104" s="281">
        <f t="shared" si="22"/>
        <v>15.245901639344263</v>
      </c>
      <c r="V104" s="263">
        <f t="shared" si="23"/>
        <v>81.23141482573486</v>
      </c>
      <c r="W104" s="256" t="s">
        <v>1103</v>
      </c>
    </row>
    <row r="105" spans="1:23" ht="27">
      <c r="A105" s="256">
        <v>4</v>
      </c>
      <c r="B105" s="279" t="s">
        <v>1609</v>
      </c>
      <c r="C105" s="280" t="s">
        <v>1610</v>
      </c>
      <c r="D105" s="280" t="s">
        <v>1373</v>
      </c>
      <c r="E105" s="280" t="s">
        <v>965</v>
      </c>
      <c r="F105" s="280" t="s">
        <v>1611</v>
      </c>
      <c r="G105" s="280"/>
      <c r="H105" s="256">
        <v>13</v>
      </c>
      <c r="I105" s="256">
        <v>0</v>
      </c>
      <c r="J105" s="256">
        <f t="shared" si="16"/>
        <v>13</v>
      </c>
      <c r="K105" s="281">
        <f t="shared" si="17"/>
        <v>18.307692307692307</v>
      </c>
      <c r="L105" s="256">
        <v>17.5</v>
      </c>
      <c r="M105" s="256">
        <v>5</v>
      </c>
      <c r="N105" s="256">
        <f t="shared" si="18"/>
        <v>22.5</v>
      </c>
      <c r="O105" s="281">
        <f t="shared" si="19"/>
        <v>18.444444444444446</v>
      </c>
      <c r="P105" s="256">
        <v>13.81</v>
      </c>
      <c r="Q105" s="256"/>
      <c r="R105" s="256">
        <f t="shared" si="20"/>
        <v>13.81</v>
      </c>
      <c r="S105" s="281">
        <f t="shared" si="21"/>
        <v>25</v>
      </c>
      <c r="T105" s="256">
        <v>16</v>
      </c>
      <c r="U105" s="281">
        <f t="shared" si="22"/>
        <v>15.737704918032787</v>
      </c>
      <c r="V105" s="263">
        <f t="shared" si="23"/>
        <v>77.48984167016954</v>
      </c>
      <c r="W105" s="256" t="s">
        <v>1103</v>
      </c>
    </row>
    <row r="106" spans="1:23" ht="27">
      <c r="A106" s="256">
        <v>5</v>
      </c>
      <c r="B106" s="279" t="s">
        <v>1612</v>
      </c>
      <c r="C106" s="280" t="s">
        <v>1613</v>
      </c>
      <c r="D106" s="280" t="s">
        <v>1614</v>
      </c>
      <c r="E106" s="280" t="s">
        <v>1039</v>
      </c>
      <c r="F106" s="280" t="s">
        <v>1615</v>
      </c>
      <c r="G106" s="280"/>
      <c r="H106" s="256">
        <v>12.2</v>
      </c>
      <c r="I106" s="256">
        <v>0</v>
      </c>
      <c r="J106" s="256">
        <f t="shared" si="16"/>
        <v>12.2</v>
      </c>
      <c r="K106" s="281">
        <f t="shared" si="17"/>
        <v>19.508196721311478</v>
      </c>
      <c r="L106" s="256">
        <v>14.2</v>
      </c>
      <c r="M106" s="256">
        <v>20</v>
      </c>
      <c r="N106" s="256">
        <f t="shared" si="18"/>
        <v>34.2</v>
      </c>
      <c r="O106" s="281">
        <f t="shared" si="19"/>
        <v>12.134502923976608</v>
      </c>
      <c r="P106" s="256">
        <v>14.69</v>
      </c>
      <c r="Q106" s="256"/>
      <c r="R106" s="256">
        <f t="shared" si="20"/>
        <v>14.69</v>
      </c>
      <c r="S106" s="281">
        <f t="shared" si="21"/>
        <v>23.502382573179034</v>
      </c>
      <c r="T106" s="256">
        <v>14</v>
      </c>
      <c r="U106" s="281">
        <f t="shared" si="22"/>
        <v>13.770491803278688</v>
      </c>
      <c r="V106" s="263">
        <f t="shared" si="23"/>
        <v>68.91557402174581</v>
      </c>
      <c r="W106" s="256" t="s">
        <v>1103</v>
      </c>
    </row>
    <row r="107" spans="1:23" ht="40.5">
      <c r="A107" s="76">
        <v>6</v>
      </c>
      <c r="B107" s="273" t="s">
        <v>1616</v>
      </c>
      <c r="C107" s="274" t="s">
        <v>1617</v>
      </c>
      <c r="D107" s="274" t="s">
        <v>990</v>
      </c>
      <c r="E107" s="274" t="s">
        <v>750</v>
      </c>
      <c r="F107" s="274" t="s">
        <v>1413</v>
      </c>
      <c r="G107" s="274" t="s">
        <v>920</v>
      </c>
      <c r="H107" s="76">
        <v>12.1</v>
      </c>
      <c r="I107" s="76">
        <v>10</v>
      </c>
      <c r="J107" s="76">
        <f t="shared" si="16"/>
        <v>22.1</v>
      </c>
      <c r="K107" s="275">
        <f t="shared" si="17"/>
        <v>10.769230769230768</v>
      </c>
      <c r="L107" s="76">
        <v>13.8</v>
      </c>
      <c r="M107" s="76">
        <v>10</v>
      </c>
      <c r="N107" s="76">
        <f t="shared" si="18"/>
        <v>23.8</v>
      </c>
      <c r="O107" s="275">
        <f t="shared" si="19"/>
        <v>17.43697478991597</v>
      </c>
      <c r="P107" s="76">
        <v>14.5</v>
      </c>
      <c r="Q107" s="76"/>
      <c r="R107" s="76">
        <f t="shared" si="20"/>
        <v>14.5</v>
      </c>
      <c r="S107" s="275">
        <f t="shared" si="21"/>
        <v>23.810344827586206</v>
      </c>
      <c r="T107" s="76">
        <v>17</v>
      </c>
      <c r="U107" s="275">
        <f t="shared" si="22"/>
        <v>16.721311475409838</v>
      </c>
      <c r="V107" s="276">
        <f t="shared" si="23"/>
        <v>68.73786186214278</v>
      </c>
      <c r="W107" s="76"/>
    </row>
    <row r="108" spans="1:23" ht="40.5">
      <c r="A108" s="76">
        <v>7</v>
      </c>
      <c r="B108" s="273" t="s">
        <v>1618</v>
      </c>
      <c r="C108" s="274" t="s">
        <v>1619</v>
      </c>
      <c r="D108" s="274" t="s">
        <v>1025</v>
      </c>
      <c r="E108" s="274" t="s">
        <v>807</v>
      </c>
      <c r="F108" s="274" t="s">
        <v>1620</v>
      </c>
      <c r="G108" s="274"/>
      <c r="H108" s="76">
        <v>13</v>
      </c>
      <c r="I108" s="76">
        <v>10</v>
      </c>
      <c r="J108" s="76">
        <f t="shared" si="16"/>
        <v>23</v>
      </c>
      <c r="K108" s="275">
        <f t="shared" si="17"/>
        <v>10.347826086956522</v>
      </c>
      <c r="L108" s="76">
        <v>13.8</v>
      </c>
      <c r="M108" s="76">
        <v>15</v>
      </c>
      <c r="N108" s="76">
        <f t="shared" si="18"/>
        <v>28.8</v>
      </c>
      <c r="O108" s="275">
        <f t="shared" si="19"/>
        <v>14.409722222222223</v>
      </c>
      <c r="P108" s="76">
        <v>14.22</v>
      </c>
      <c r="Q108" s="76"/>
      <c r="R108" s="76">
        <f t="shared" si="20"/>
        <v>14.22</v>
      </c>
      <c r="S108" s="275">
        <f t="shared" si="21"/>
        <v>24.279184247538677</v>
      </c>
      <c r="T108" s="76">
        <v>18</v>
      </c>
      <c r="U108" s="275">
        <f t="shared" si="22"/>
        <v>17.704918032786885</v>
      </c>
      <c r="V108" s="276">
        <f t="shared" si="23"/>
        <v>66.7416505895043</v>
      </c>
      <c r="W108" s="76"/>
    </row>
    <row r="109" spans="1:23" ht="27">
      <c r="A109" s="76">
        <v>8</v>
      </c>
      <c r="B109" s="273" t="s">
        <v>1621</v>
      </c>
      <c r="C109" s="274" t="s">
        <v>1622</v>
      </c>
      <c r="D109" s="274" t="s">
        <v>741</v>
      </c>
      <c r="E109" s="274" t="s">
        <v>774</v>
      </c>
      <c r="F109" s="274" t="s">
        <v>1623</v>
      </c>
      <c r="G109" s="274"/>
      <c r="H109" s="76">
        <v>14.3</v>
      </c>
      <c r="I109" s="76">
        <v>10</v>
      </c>
      <c r="J109" s="76">
        <f t="shared" si="16"/>
        <v>24.3</v>
      </c>
      <c r="K109" s="275">
        <f t="shared" si="17"/>
        <v>9.794238683127572</v>
      </c>
      <c r="L109" s="76">
        <v>16.8</v>
      </c>
      <c r="M109" s="76">
        <v>10</v>
      </c>
      <c r="N109" s="76">
        <f t="shared" si="18"/>
        <v>26.8</v>
      </c>
      <c r="O109" s="275">
        <f t="shared" si="19"/>
        <v>15.485074626865673</v>
      </c>
      <c r="P109" s="76">
        <v>15.56</v>
      </c>
      <c r="Q109" s="76"/>
      <c r="R109" s="76">
        <f t="shared" si="20"/>
        <v>15.56</v>
      </c>
      <c r="S109" s="275">
        <f t="shared" si="21"/>
        <v>22.188303341902312</v>
      </c>
      <c r="T109" s="76">
        <v>16</v>
      </c>
      <c r="U109" s="275">
        <f t="shared" si="22"/>
        <v>15.737704918032787</v>
      </c>
      <c r="V109" s="276">
        <f t="shared" si="23"/>
        <v>63.205321569928344</v>
      </c>
      <c r="W109" s="76"/>
    </row>
    <row r="110" spans="1:23" ht="27">
      <c r="A110" s="76">
        <v>9</v>
      </c>
      <c r="B110" s="273" t="s">
        <v>1624</v>
      </c>
      <c r="C110" s="274" t="s">
        <v>1625</v>
      </c>
      <c r="D110" s="274" t="s">
        <v>730</v>
      </c>
      <c r="E110" s="274" t="s">
        <v>938</v>
      </c>
      <c r="F110" s="274" t="s">
        <v>1421</v>
      </c>
      <c r="G110" s="274"/>
      <c r="H110" s="76">
        <v>11.2</v>
      </c>
      <c r="I110" s="76">
        <v>10</v>
      </c>
      <c r="J110" s="76">
        <f t="shared" si="16"/>
        <v>21.2</v>
      </c>
      <c r="K110" s="275">
        <f t="shared" si="17"/>
        <v>11.226415094339623</v>
      </c>
      <c r="L110" s="76">
        <v>13.3</v>
      </c>
      <c r="M110" s="76">
        <v>15</v>
      </c>
      <c r="N110" s="76">
        <f t="shared" si="18"/>
        <v>28.3</v>
      </c>
      <c r="O110" s="275">
        <f t="shared" si="19"/>
        <v>14.664310954063605</v>
      </c>
      <c r="P110" s="76">
        <v>14</v>
      </c>
      <c r="Q110" s="76">
        <v>1</v>
      </c>
      <c r="R110" s="76">
        <f t="shared" si="20"/>
        <v>15</v>
      </c>
      <c r="S110" s="275">
        <f t="shared" si="21"/>
        <v>23.016666666666666</v>
      </c>
      <c r="T110" s="76">
        <v>13.5</v>
      </c>
      <c r="U110" s="275">
        <f t="shared" si="22"/>
        <v>13.278688524590164</v>
      </c>
      <c r="V110" s="276">
        <f t="shared" si="23"/>
        <v>62.18608123966006</v>
      </c>
      <c r="W110" s="76"/>
    </row>
    <row r="111" spans="1:23" ht="27">
      <c r="A111" s="76">
        <v>10</v>
      </c>
      <c r="B111" s="273" t="s">
        <v>1626</v>
      </c>
      <c r="C111" s="274" t="s">
        <v>932</v>
      </c>
      <c r="D111" s="274" t="s">
        <v>1018</v>
      </c>
      <c r="E111" s="274" t="s">
        <v>774</v>
      </c>
      <c r="F111" s="274" t="s">
        <v>1623</v>
      </c>
      <c r="G111" s="274"/>
      <c r="H111" s="76">
        <v>14</v>
      </c>
      <c r="I111" s="76">
        <v>10</v>
      </c>
      <c r="J111" s="76">
        <f t="shared" si="16"/>
        <v>24</v>
      </c>
      <c r="K111" s="275">
        <f t="shared" si="17"/>
        <v>9.916666666666666</v>
      </c>
      <c r="L111" s="76">
        <v>16</v>
      </c>
      <c r="M111" s="76">
        <v>20</v>
      </c>
      <c r="N111" s="76">
        <f t="shared" si="18"/>
        <v>36</v>
      </c>
      <c r="O111" s="275">
        <f t="shared" si="19"/>
        <v>11.527777777777779</v>
      </c>
      <c r="P111" s="76">
        <v>16.47</v>
      </c>
      <c r="Q111" s="76"/>
      <c r="R111" s="76">
        <f t="shared" si="20"/>
        <v>16.47</v>
      </c>
      <c r="S111" s="275">
        <f t="shared" si="21"/>
        <v>20.962355798421374</v>
      </c>
      <c r="T111" s="76">
        <v>20</v>
      </c>
      <c r="U111" s="275">
        <f t="shared" si="22"/>
        <v>19.672131147540984</v>
      </c>
      <c r="V111" s="276">
        <f t="shared" si="23"/>
        <v>62.078931390406794</v>
      </c>
      <c r="W111" s="76"/>
    </row>
    <row r="112" spans="1:23" ht="27">
      <c r="A112" s="76">
        <v>11</v>
      </c>
      <c r="B112" s="273" t="s">
        <v>1627</v>
      </c>
      <c r="C112" s="274" t="s">
        <v>1186</v>
      </c>
      <c r="D112" s="274" t="s">
        <v>794</v>
      </c>
      <c r="E112" s="274" t="s">
        <v>1628</v>
      </c>
      <c r="F112" s="274" t="s">
        <v>1418</v>
      </c>
      <c r="G112" s="274"/>
      <c r="H112" s="76">
        <v>13.4</v>
      </c>
      <c r="I112" s="76">
        <v>20</v>
      </c>
      <c r="J112" s="76">
        <f t="shared" si="16"/>
        <v>33.4</v>
      </c>
      <c r="K112" s="275">
        <f t="shared" si="17"/>
        <v>7.125748502994012</v>
      </c>
      <c r="L112" s="76">
        <v>17.4</v>
      </c>
      <c r="M112" s="76">
        <v>15</v>
      </c>
      <c r="N112" s="76">
        <f t="shared" si="18"/>
        <v>32.4</v>
      </c>
      <c r="O112" s="275">
        <f t="shared" si="19"/>
        <v>12.808641975308644</v>
      </c>
      <c r="P112" s="76">
        <v>14.35</v>
      </c>
      <c r="Q112" s="76"/>
      <c r="R112" s="76">
        <f t="shared" si="20"/>
        <v>14.35</v>
      </c>
      <c r="S112" s="275">
        <f t="shared" si="21"/>
        <v>24.059233449477354</v>
      </c>
      <c r="T112" s="76">
        <v>16</v>
      </c>
      <c r="U112" s="275">
        <f t="shared" si="22"/>
        <v>15.737704918032787</v>
      </c>
      <c r="V112" s="276">
        <f t="shared" si="23"/>
        <v>59.7313288458128</v>
      </c>
      <c r="W112" s="76"/>
    </row>
    <row r="113" spans="1:23" ht="27">
      <c r="A113" s="76">
        <v>12</v>
      </c>
      <c r="B113" s="273" t="s">
        <v>1629</v>
      </c>
      <c r="C113" s="274" t="s">
        <v>951</v>
      </c>
      <c r="D113" s="274" t="s">
        <v>926</v>
      </c>
      <c r="E113" s="274" t="s">
        <v>953</v>
      </c>
      <c r="F113" s="274" t="s">
        <v>1406</v>
      </c>
      <c r="G113" s="274"/>
      <c r="H113" s="76">
        <v>13.2</v>
      </c>
      <c r="I113" s="76">
        <v>10</v>
      </c>
      <c r="J113" s="76">
        <f t="shared" si="16"/>
        <v>23.2</v>
      </c>
      <c r="K113" s="275">
        <f t="shared" si="17"/>
        <v>10.258620689655173</v>
      </c>
      <c r="L113" s="76">
        <v>16.4</v>
      </c>
      <c r="M113" s="76">
        <v>20</v>
      </c>
      <c r="N113" s="76">
        <f t="shared" si="18"/>
        <v>36.4</v>
      </c>
      <c r="O113" s="275">
        <f t="shared" si="19"/>
        <v>11.401098901098903</v>
      </c>
      <c r="P113" s="76">
        <v>15.9</v>
      </c>
      <c r="Q113" s="76"/>
      <c r="R113" s="76">
        <f t="shared" si="20"/>
        <v>15.9</v>
      </c>
      <c r="S113" s="275">
        <f t="shared" si="21"/>
        <v>21.71383647798742</v>
      </c>
      <c r="T113" s="76">
        <v>16</v>
      </c>
      <c r="U113" s="275">
        <f t="shared" si="22"/>
        <v>15.737704918032787</v>
      </c>
      <c r="V113" s="276">
        <f t="shared" si="23"/>
        <v>59.11126098677428</v>
      </c>
      <c r="W113" s="76"/>
    </row>
    <row r="114" spans="1:23" ht="27">
      <c r="A114" s="76">
        <v>13</v>
      </c>
      <c r="B114" s="273" t="s">
        <v>1630</v>
      </c>
      <c r="C114" s="274" t="s">
        <v>1631</v>
      </c>
      <c r="D114" s="274" t="s">
        <v>776</v>
      </c>
      <c r="E114" s="274" t="s">
        <v>1002</v>
      </c>
      <c r="F114" s="274" t="s">
        <v>1470</v>
      </c>
      <c r="G114" s="274"/>
      <c r="H114" s="76">
        <v>15.4</v>
      </c>
      <c r="I114" s="76">
        <v>5</v>
      </c>
      <c r="J114" s="76">
        <f t="shared" si="16"/>
        <v>20.4</v>
      </c>
      <c r="K114" s="275">
        <f t="shared" si="17"/>
        <v>11.666666666666668</v>
      </c>
      <c r="L114" s="76">
        <v>15.4</v>
      </c>
      <c r="M114" s="76">
        <v>20</v>
      </c>
      <c r="N114" s="76">
        <f t="shared" si="18"/>
        <v>35.4</v>
      </c>
      <c r="O114" s="275">
        <f t="shared" si="19"/>
        <v>11.723163841807912</v>
      </c>
      <c r="P114" s="76">
        <v>14.62</v>
      </c>
      <c r="Q114" s="76">
        <v>1</v>
      </c>
      <c r="R114" s="76">
        <f t="shared" si="20"/>
        <v>15.62</v>
      </c>
      <c r="S114" s="275">
        <f t="shared" si="21"/>
        <v>22.103072983354675</v>
      </c>
      <c r="T114" s="76">
        <v>13.5</v>
      </c>
      <c r="U114" s="275">
        <f t="shared" si="22"/>
        <v>13.278688524590164</v>
      </c>
      <c r="V114" s="276">
        <f t="shared" si="23"/>
        <v>58.77159201641942</v>
      </c>
      <c r="W114" s="76"/>
    </row>
    <row r="115" spans="1:23" ht="27">
      <c r="A115" s="76">
        <v>14</v>
      </c>
      <c r="B115" s="273" t="s">
        <v>1632</v>
      </c>
      <c r="C115" s="274" t="s">
        <v>1633</v>
      </c>
      <c r="D115" s="274" t="s">
        <v>1018</v>
      </c>
      <c r="E115" s="274" t="s">
        <v>1076</v>
      </c>
      <c r="F115" s="274" t="s">
        <v>1427</v>
      </c>
      <c r="G115" s="274"/>
      <c r="H115" s="76">
        <v>11.6</v>
      </c>
      <c r="I115" s="76">
        <v>10</v>
      </c>
      <c r="J115" s="76">
        <f t="shared" si="16"/>
        <v>21.6</v>
      </c>
      <c r="K115" s="275">
        <f t="shared" si="17"/>
        <v>11.018518518518517</v>
      </c>
      <c r="L115" s="76">
        <v>15</v>
      </c>
      <c r="M115" s="76">
        <v>20</v>
      </c>
      <c r="N115" s="76">
        <f t="shared" si="18"/>
        <v>35</v>
      </c>
      <c r="O115" s="275">
        <f t="shared" si="19"/>
        <v>11.85714285714286</v>
      </c>
      <c r="P115" s="76">
        <v>15.6</v>
      </c>
      <c r="Q115" s="76"/>
      <c r="R115" s="76">
        <f t="shared" si="20"/>
        <v>15.6</v>
      </c>
      <c r="S115" s="275">
        <f t="shared" si="21"/>
        <v>22.131410256410255</v>
      </c>
      <c r="T115" s="76">
        <v>12.5</v>
      </c>
      <c r="U115" s="275">
        <f t="shared" si="22"/>
        <v>12.295081967213115</v>
      </c>
      <c r="V115" s="276">
        <f t="shared" si="23"/>
        <v>57.30215359928474</v>
      </c>
      <c r="W115" s="76"/>
    </row>
    <row r="116" spans="1:23" ht="40.5">
      <c r="A116" s="76">
        <v>15</v>
      </c>
      <c r="B116" s="273" t="s">
        <v>1634</v>
      </c>
      <c r="C116" s="274" t="s">
        <v>1635</v>
      </c>
      <c r="D116" s="274" t="s">
        <v>1636</v>
      </c>
      <c r="E116" s="274" t="s">
        <v>1409</v>
      </c>
      <c r="F116" s="274" t="s">
        <v>1637</v>
      </c>
      <c r="G116" s="274"/>
      <c r="H116" s="76">
        <v>14.8</v>
      </c>
      <c r="I116" s="76">
        <v>10</v>
      </c>
      <c r="J116" s="76">
        <f t="shared" si="16"/>
        <v>24.8</v>
      </c>
      <c r="K116" s="275">
        <f t="shared" si="17"/>
        <v>9.596774193548386</v>
      </c>
      <c r="L116" s="76">
        <v>16.5</v>
      </c>
      <c r="M116" s="76">
        <v>25</v>
      </c>
      <c r="N116" s="76">
        <f t="shared" si="18"/>
        <v>41.5</v>
      </c>
      <c r="O116" s="275">
        <f t="shared" si="19"/>
        <v>10.000000000000002</v>
      </c>
      <c r="P116" s="76">
        <v>15.84</v>
      </c>
      <c r="Q116" s="76">
        <v>1</v>
      </c>
      <c r="R116" s="76">
        <f t="shared" si="20"/>
        <v>16.84</v>
      </c>
      <c r="S116" s="275">
        <f t="shared" si="21"/>
        <v>20.501781472684087</v>
      </c>
      <c r="T116" s="76">
        <v>12</v>
      </c>
      <c r="U116" s="275">
        <f t="shared" si="22"/>
        <v>11.80327868852459</v>
      </c>
      <c r="V116" s="276">
        <f t="shared" si="23"/>
        <v>51.901834354757064</v>
      </c>
      <c r="W116" s="76"/>
    </row>
    <row r="117" spans="1:23" ht="27">
      <c r="A117" s="76">
        <v>16</v>
      </c>
      <c r="B117" s="273" t="s">
        <v>1638</v>
      </c>
      <c r="C117" s="274" t="s">
        <v>1639</v>
      </c>
      <c r="D117" s="274" t="s">
        <v>730</v>
      </c>
      <c r="E117" s="274" t="s">
        <v>757</v>
      </c>
      <c r="F117" s="274" t="s">
        <v>1397</v>
      </c>
      <c r="G117" s="274"/>
      <c r="H117" s="76">
        <v>17</v>
      </c>
      <c r="I117" s="76">
        <v>20</v>
      </c>
      <c r="J117" s="76">
        <f t="shared" si="16"/>
        <v>37</v>
      </c>
      <c r="K117" s="275">
        <f t="shared" si="17"/>
        <v>6.4324324324324325</v>
      </c>
      <c r="L117" s="76">
        <v>18.1</v>
      </c>
      <c r="M117" s="76">
        <v>25</v>
      </c>
      <c r="N117" s="76">
        <f t="shared" si="18"/>
        <v>43.1</v>
      </c>
      <c r="O117" s="275">
        <f t="shared" si="19"/>
        <v>9.628770301624131</v>
      </c>
      <c r="P117" s="76">
        <v>15.97</v>
      </c>
      <c r="Q117" s="76">
        <v>2</v>
      </c>
      <c r="R117" s="76">
        <f t="shared" si="20"/>
        <v>17.97</v>
      </c>
      <c r="S117" s="275">
        <f t="shared" si="21"/>
        <v>19.21257651641625</v>
      </c>
      <c r="T117" s="76">
        <v>15.5</v>
      </c>
      <c r="U117" s="275">
        <f t="shared" si="22"/>
        <v>15.245901639344263</v>
      </c>
      <c r="V117" s="276">
        <f t="shared" si="23"/>
        <v>50.519680889817074</v>
      </c>
      <c r="W117" s="76"/>
    </row>
    <row r="118" spans="1:23" ht="40.5">
      <c r="A118" s="76">
        <v>17</v>
      </c>
      <c r="B118" s="273" t="s">
        <v>1640</v>
      </c>
      <c r="C118" s="274" t="s">
        <v>1641</v>
      </c>
      <c r="D118" s="274" t="s">
        <v>752</v>
      </c>
      <c r="E118" s="274" t="s">
        <v>833</v>
      </c>
      <c r="F118" s="274" t="s">
        <v>1480</v>
      </c>
      <c r="G118" s="274"/>
      <c r="H118" s="76">
        <v>15.8</v>
      </c>
      <c r="I118" s="76">
        <v>10</v>
      </c>
      <c r="J118" s="76">
        <f t="shared" si="16"/>
        <v>25.8</v>
      </c>
      <c r="K118" s="275">
        <f t="shared" si="17"/>
        <v>9.224806201550388</v>
      </c>
      <c r="L118" s="76">
        <v>19.3</v>
      </c>
      <c r="M118" s="76">
        <v>25</v>
      </c>
      <c r="N118" s="76">
        <f t="shared" si="18"/>
        <v>44.3</v>
      </c>
      <c r="O118" s="275">
        <f t="shared" si="19"/>
        <v>9.367945823927768</v>
      </c>
      <c r="P118" s="76">
        <v>17.03</v>
      </c>
      <c r="Q118" s="76">
        <v>1</v>
      </c>
      <c r="R118" s="76">
        <f t="shared" si="20"/>
        <v>18.03</v>
      </c>
      <c r="S118" s="275">
        <f t="shared" si="21"/>
        <v>19.148641153632834</v>
      </c>
      <c r="T118" s="76">
        <v>12.5</v>
      </c>
      <c r="U118" s="275">
        <f t="shared" si="22"/>
        <v>12.295081967213115</v>
      </c>
      <c r="V118" s="276">
        <f t="shared" si="23"/>
        <v>50.0364751463241</v>
      </c>
      <c r="W118" s="76"/>
    </row>
    <row r="119" spans="1:23" ht="27">
      <c r="A119" s="76">
        <v>18</v>
      </c>
      <c r="B119" s="273" t="s">
        <v>1642</v>
      </c>
      <c r="C119" s="274" t="s">
        <v>1643</v>
      </c>
      <c r="D119" s="274" t="s">
        <v>794</v>
      </c>
      <c r="E119" s="274" t="s">
        <v>732</v>
      </c>
      <c r="F119" s="274" t="s">
        <v>1403</v>
      </c>
      <c r="G119" s="274"/>
      <c r="H119" s="76">
        <v>11.4</v>
      </c>
      <c r="I119" s="76">
        <v>20</v>
      </c>
      <c r="J119" s="76">
        <f t="shared" si="16"/>
        <v>31.4</v>
      </c>
      <c r="K119" s="275">
        <f t="shared" si="17"/>
        <v>7.579617834394905</v>
      </c>
      <c r="L119" s="76">
        <v>14</v>
      </c>
      <c r="M119" s="76">
        <v>30</v>
      </c>
      <c r="N119" s="76">
        <f t="shared" si="18"/>
        <v>44</v>
      </c>
      <c r="O119" s="275">
        <f t="shared" si="19"/>
        <v>9.431818181818183</v>
      </c>
      <c r="P119" s="76">
        <v>15.84</v>
      </c>
      <c r="Q119" s="76"/>
      <c r="R119" s="76">
        <f t="shared" si="20"/>
        <v>15.84</v>
      </c>
      <c r="S119" s="275">
        <f t="shared" si="21"/>
        <v>21.796085858585858</v>
      </c>
      <c r="T119" s="76">
        <v>9.5</v>
      </c>
      <c r="U119" s="275">
        <f t="shared" si="22"/>
        <v>9.344262295081966</v>
      </c>
      <c r="V119" s="276">
        <f t="shared" si="23"/>
        <v>48.15178416988092</v>
      </c>
      <c r="W119" s="76"/>
    </row>
    <row r="120" spans="1:23" ht="40.5">
      <c r="A120" s="76">
        <v>19</v>
      </c>
      <c r="B120" s="273" t="s">
        <v>1644</v>
      </c>
      <c r="C120" s="274" t="s">
        <v>1645</v>
      </c>
      <c r="D120" s="274" t="s">
        <v>794</v>
      </c>
      <c r="E120" s="274" t="s">
        <v>1459</v>
      </c>
      <c r="F120" s="274" t="s">
        <v>1646</v>
      </c>
      <c r="G120" s="274"/>
      <c r="H120" s="76">
        <v>13.8</v>
      </c>
      <c r="I120" s="76">
        <v>10</v>
      </c>
      <c r="J120" s="76">
        <f t="shared" si="16"/>
        <v>23.8</v>
      </c>
      <c r="K120" s="275">
        <f t="shared" si="17"/>
        <v>10</v>
      </c>
      <c r="L120" s="76">
        <v>18</v>
      </c>
      <c r="M120" s="76">
        <v>55</v>
      </c>
      <c r="N120" s="76">
        <f t="shared" si="18"/>
        <v>73</v>
      </c>
      <c r="O120" s="275">
        <f t="shared" si="19"/>
        <v>5.684931506849316</v>
      </c>
      <c r="P120" s="76">
        <v>15.94</v>
      </c>
      <c r="Q120" s="76">
        <v>1</v>
      </c>
      <c r="R120" s="76">
        <f t="shared" si="20"/>
        <v>16.939999999999998</v>
      </c>
      <c r="S120" s="275">
        <f t="shared" si="21"/>
        <v>20.380755608028338</v>
      </c>
      <c r="T120" s="76">
        <v>12</v>
      </c>
      <c r="U120" s="275">
        <f t="shared" si="22"/>
        <v>11.80327868852459</v>
      </c>
      <c r="V120" s="276">
        <f t="shared" si="23"/>
        <v>47.86896580340225</v>
      </c>
      <c r="W120" s="76"/>
    </row>
    <row r="121" spans="1:23" ht="27">
      <c r="A121" s="76">
        <v>20</v>
      </c>
      <c r="B121" s="273" t="s">
        <v>1647</v>
      </c>
      <c r="C121" s="274" t="s">
        <v>1648</v>
      </c>
      <c r="D121" s="274" t="s">
        <v>752</v>
      </c>
      <c r="E121" s="274" t="s">
        <v>1128</v>
      </c>
      <c r="F121" s="274" t="s">
        <v>1528</v>
      </c>
      <c r="G121" s="274"/>
      <c r="H121" s="76">
        <v>12.1</v>
      </c>
      <c r="I121" s="76">
        <v>20</v>
      </c>
      <c r="J121" s="76">
        <f t="shared" si="16"/>
        <v>32.1</v>
      </c>
      <c r="K121" s="275">
        <f t="shared" si="17"/>
        <v>7.414330218068535</v>
      </c>
      <c r="L121" s="76">
        <v>23.4</v>
      </c>
      <c r="M121" s="76">
        <v>65</v>
      </c>
      <c r="N121" s="76">
        <f t="shared" si="18"/>
        <v>88.4</v>
      </c>
      <c r="O121" s="275">
        <f t="shared" si="19"/>
        <v>4.6945701357466065</v>
      </c>
      <c r="P121" s="76">
        <v>14.78</v>
      </c>
      <c r="Q121" s="76"/>
      <c r="R121" s="76">
        <f t="shared" si="20"/>
        <v>14.78</v>
      </c>
      <c r="S121" s="275">
        <f t="shared" si="21"/>
        <v>23.359269282814616</v>
      </c>
      <c r="T121" s="76">
        <v>12</v>
      </c>
      <c r="U121" s="275">
        <f t="shared" si="22"/>
        <v>11.80327868852459</v>
      </c>
      <c r="V121" s="276">
        <f t="shared" si="23"/>
        <v>47.271448325154346</v>
      </c>
      <c r="W121" s="76"/>
    </row>
    <row r="122" spans="1:23" ht="40.5">
      <c r="A122" s="76">
        <v>21</v>
      </c>
      <c r="B122" s="273" t="s">
        <v>1649</v>
      </c>
      <c r="C122" s="274" t="s">
        <v>1650</v>
      </c>
      <c r="D122" s="274" t="s">
        <v>1285</v>
      </c>
      <c r="E122" s="274" t="s">
        <v>1459</v>
      </c>
      <c r="F122" s="274" t="s">
        <v>1646</v>
      </c>
      <c r="G122" s="274"/>
      <c r="H122" s="76">
        <v>14.4</v>
      </c>
      <c r="I122" s="76">
        <v>20</v>
      </c>
      <c r="J122" s="76">
        <f t="shared" si="16"/>
        <v>34.4</v>
      </c>
      <c r="K122" s="275">
        <f t="shared" si="17"/>
        <v>6.9186046511627906</v>
      </c>
      <c r="L122" s="76">
        <v>17</v>
      </c>
      <c r="M122" s="76">
        <v>75</v>
      </c>
      <c r="N122" s="76">
        <f t="shared" si="18"/>
        <v>92</v>
      </c>
      <c r="O122" s="275">
        <f t="shared" si="19"/>
        <v>4.510869565217392</v>
      </c>
      <c r="P122" s="76">
        <v>16.5</v>
      </c>
      <c r="Q122" s="76">
        <v>1</v>
      </c>
      <c r="R122" s="76">
        <f t="shared" si="20"/>
        <v>17.5</v>
      </c>
      <c r="S122" s="275">
        <f t="shared" si="21"/>
        <v>19.728571428571428</v>
      </c>
      <c r="T122" s="76">
        <v>13.5</v>
      </c>
      <c r="U122" s="275">
        <f t="shared" si="22"/>
        <v>13.278688524590164</v>
      </c>
      <c r="V122" s="276">
        <f t="shared" si="23"/>
        <v>44.43673416954177</v>
      </c>
      <c r="W122" s="76"/>
    </row>
    <row r="123" spans="1:23" ht="27">
      <c r="A123" s="76"/>
      <c r="B123" s="273" t="s">
        <v>1651</v>
      </c>
      <c r="C123" s="274" t="s">
        <v>1652</v>
      </c>
      <c r="D123" s="274" t="s">
        <v>752</v>
      </c>
      <c r="E123" s="274" t="s">
        <v>965</v>
      </c>
      <c r="F123" s="274" t="s">
        <v>1611</v>
      </c>
      <c r="G123" s="1104" t="s">
        <v>879</v>
      </c>
      <c r="H123" s="1105"/>
      <c r="I123" s="1105"/>
      <c r="J123" s="1105"/>
      <c r="K123" s="1105"/>
      <c r="L123" s="1105"/>
      <c r="M123" s="1105"/>
      <c r="N123" s="1105"/>
      <c r="O123" s="1105"/>
      <c r="P123" s="1105"/>
      <c r="Q123" s="1105"/>
      <c r="R123" s="1105"/>
      <c r="S123" s="1105"/>
      <c r="T123" s="1105"/>
      <c r="U123" s="1105"/>
      <c r="V123" s="1105"/>
      <c r="W123" s="1106"/>
    </row>
    <row r="124" spans="1:23" ht="40.5">
      <c r="A124" s="76"/>
      <c r="B124" s="273" t="s">
        <v>1653</v>
      </c>
      <c r="C124" s="274" t="s">
        <v>1654</v>
      </c>
      <c r="D124" s="274" t="s">
        <v>779</v>
      </c>
      <c r="E124" s="274" t="s">
        <v>969</v>
      </c>
      <c r="F124" s="274" t="s">
        <v>1655</v>
      </c>
      <c r="G124" s="1104" t="s">
        <v>879</v>
      </c>
      <c r="H124" s="1105"/>
      <c r="I124" s="1105"/>
      <c r="J124" s="1105"/>
      <c r="K124" s="1105"/>
      <c r="L124" s="1105"/>
      <c r="M124" s="1105"/>
      <c r="N124" s="1105"/>
      <c r="O124" s="1105"/>
      <c r="P124" s="1105"/>
      <c r="Q124" s="1105"/>
      <c r="R124" s="1105"/>
      <c r="S124" s="1105"/>
      <c r="T124" s="1105"/>
      <c r="U124" s="1105"/>
      <c r="V124" s="1105"/>
      <c r="W124" s="1106"/>
    </row>
    <row r="125" spans="1:23" ht="40.5">
      <c r="A125" s="76"/>
      <c r="B125" s="273" t="s">
        <v>1656</v>
      </c>
      <c r="C125" s="274" t="s">
        <v>1657</v>
      </c>
      <c r="D125" s="274" t="s">
        <v>1018</v>
      </c>
      <c r="E125" s="274" t="s">
        <v>732</v>
      </c>
      <c r="F125" s="274" t="s">
        <v>1658</v>
      </c>
      <c r="G125" s="1104" t="s">
        <v>879</v>
      </c>
      <c r="H125" s="1105"/>
      <c r="I125" s="1105"/>
      <c r="J125" s="1105"/>
      <c r="K125" s="1105"/>
      <c r="L125" s="1105"/>
      <c r="M125" s="1105"/>
      <c r="N125" s="1105"/>
      <c r="O125" s="1105"/>
      <c r="P125" s="1105"/>
      <c r="Q125" s="1105"/>
      <c r="R125" s="1105"/>
      <c r="S125" s="1105"/>
      <c r="T125" s="1105"/>
      <c r="U125" s="1105"/>
      <c r="V125" s="1105"/>
      <c r="W125" s="1106"/>
    </row>
    <row r="126" spans="1:23" ht="27">
      <c r="A126" s="76"/>
      <c r="B126" s="273" t="s">
        <v>1659</v>
      </c>
      <c r="C126" s="274" t="s">
        <v>1660</v>
      </c>
      <c r="D126" s="274" t="s">
        <v>1018</v>
      </c>
      <c r="E126" s="274" t="s">
        <v>725</v>
      </c>
      <c r="F126" s="274" t="s">
        <v>1399</v>
      </c>
      <c r="G126" s="1104" t="s">
        <v>879</v>
      </c>
      <c r="H126" s="1105"/>
      <c r="I126" s="1105"/>
      <c r="J126" s="1105"/>
      <c r="K126" s="1105"/>
      <c r="L126" s="1105"/>
      <c r="M126" s="1105"/>
      <c r="N126" s="1105"/>
      <c r="O126" s="1105"/>
      <c r="P126" s="1105"/>
      <c r="Q126" s="1105"/>
      <c r="R126" s="1105"/>
      <c r="S126" s="1105"/>
      <c r="T126" s="1105"/>
      <c r="U126" s="1105"/>
      <c r="V126" s="1105"/>
      <c r="W126" s="1106"/>
    </row>
    <row r="128" spans="3:6" ht="15">
      <c r="C128" s="1097" t="s">
        <v>1718</v>
      </c>
      <c r="D128" s="1097"/>
      <c r="E128" s="1097"/>
      <c r="F128" s="1097"/>
    </row>
    <row r="129" spans="1:23" ht="15">
      <c r="A129" s="32"/>
      <c r="B129" s="76"/>
      <c r="C129" s="76"/>
      <c r="D129" s="76"/>
      <c r="E129" s="76"/>
      <c r="F129" s="76"/>
      <c r="G129" s="76"/>
      <c r="H129" s="269" t="s">
        <v>1386</v>
      </c>
      <c r="I129" s="270"/>
      <c r="J129" s="271"/>
      <c r="K129" s="70"/>
      <c r="L129" s="269" t="s">
        <v>1387</v>
      </c>
      <c r="M129" s="270"/>
      <c r="N129" s="271"/>
      <c r="O129" s="70"/>
      <c r="P129" s="269" t="s">
        <v>1388</v>
      </c>
      <c r="Q129" s="270"/>
      <c r="R129" s="271"/>
      <c r="S129" s="32"/>
      <c r="T129" s="32"/>
      <c r="U129" s="32"/>
      <c r="V129" s="32"/>
      <c r="W129" s="32"/>
    </row>
    <row r="130" spans="1:23" ht="83.25">
      <c r="A130" s="32"/>
      <c r="B130" s="76"/>
      <c r="C130" s="76"/>
      <c r="D130" s="76"/>
      <c r="E130" s="76"/>
      <c r="F130" s="76"/>
      <c r="G130" s="223" t="s">
        <v>1498</v>
      </c>
      <c r="H130" s="220" t="s">
        <v>1389</v>
      </c>
      <c r="I130" s="221" t="s">
        <v>1390</v>
      </c>
      <c r="J130" s="221" t="s">
        <v>1391</v>
      </c>
      <c r="K130" s="221" t="s">
        <v>1392</v>
      </c>
      <c r="L130" s="220" t="s">
        <v>1389</v>
      </c>
      <c r="M130" s="221" t="s">
        <v>1390</v>
      </c>
      <c r="N130" s="221" t="s">
        <v>1391</v>
      </c>
      <c r="O130" s="221" t="s">
        <v>1392</v>
      </c>
      <c r="P130" s="220" t="s">
        <v>1389</v>
      </c>
      <c r="Q130" s="221" t="s">
        <v>1390</v>
      </c>
      <c r="R130" s="221" t="s">
        <v>1391</v>
      </c>
      <c r="S130" s="221" t="s">
        <v>1392</v>
      </c>
      <c r="T130" s="221" t="s">
        <v>1393</v>
      </c>
      <c r="U130" s="221" t="s">
        <v>1392</v>
      </c>
      <c r="V130" s="221" t="s">
        <v>1394</v>
      </c>
      <c r="W130" s="76"/>
    </row>
    <row r="131" spans="1:23" ht="40.5">
      <c r="A131" s="282">
        <v>1</v>
      </c>
      <c r="B131" s="283" t="s">
        <v>1663</v>
      </c>
      <c r="C131" s="280" t="s">
        <v>1664</v>
      </c>
      <c r="D131" s="280" t="s">
        <v>822</v>
      </c>
      <c r="E131" s="280" t="s">
        <v>750</v>
      </c>
      <c r="F131" s="280" t="s">
        <v>1413</v>
      </c>
      <c r="G131" s="280"/>
      <c r="H131" s="256">
        <v>11.7</v>
      </c>
      <c r="I131" s="256"/>
      <c r="J131" s="256">
        <f aca="true" t="shared" si="24" ref="J131:J153">H131+I131</f>
        <v>11.7</v>
      </c>
      <c r="K131" s="281">
        <f aca="true" t="shared" si="25" ref="K131:K153">20*10.2/J131</f>
        <v>17.435897435897438</v>
      </c>
      <c r="L131" s="256">
        <v>12.8</v>
      </c>
      <c r="M131" s="256">
        <v>5</v>
      </c>
      <c r="N131" s="256">
        <f aca="true" t="shared" si="26" ref="N131:N153">L131+M131</f>
        <v>17.8</v>
      </c>
      <c r="O131" s="281">
        <f aca="true" t="shared" si="27" ref="O131:O153">25*13.2/N131</f>
        <v>18.539325842696627</v>
      </c>
      <c r="P131" s="256">
        <v>13.19</v>
      </c>
      <c r="Q131" s="256"/>
      <c r="R131" s="256">
        <f aca="true" t="shared" si="28" ref="R131:R153">P131+Q131</f>
        <v>13.19</v>
      </c>
      <c r="S131" s="281">
        <f aca="true" t="shared" si="29" ref="S131:S153">25*12.59/R131</f>
        <v>23.862774829416225</v>
      </c>
      <c r="T131" s="263">
        <v>21.5</v>
      </c>
      <c r="U131" s="263">
        <f aca="true" t="shared" si="30" ref="U131:U153">30*T131/21.5</f>
        <v>30</v>
      </c>
      <c r="V131" s="263">
        <f aca="true" t="shared" si="31" ref="V131:V153">K131+O131+S131+U131</f>
        <v>89.83799810801028</v>
      </c>
      <c r="W131" s="256" t="s">
        <v>920</v>
      </c>
    </row>
    <row r="132" spans="1:23" ht="27">
      <c r="A132" s="282">
        <v>2</v>
      </c>
      <c r="B132" s="283" t="s">
        <v>1665</v>
      </c>
      <c r="C132" s="280" t="s">
        <v>1666</v>
      </c>
      <c r="D132" s="280" t="s">
        <v>791</v>
      </c>
      <c r="E132" s="280" t="s">
        <v>757</v>
      </c>
      <c r="F132" s="280" t="s">
        <v>1442</v>
      </c>
      <c r="G132" s="280"/>
      <c r="H132" s="256">
        <v>11.8</v>
      </c>
      <c r="I132" s="256"/>
      <c r="J132" s="256">
        <f t="shared" si="24"/>
        <v>11.8</v>
      </c>
      <c r="K132" s="281">
        <f t="shared" si="25"/>
        <v>17.28813559322034</v>
      </c>
      <c r="L132" s="256">
        <v>13.2</v>
      </c>
      <c r="M132" s="256">
        <v>0</v>
      </c>
      <c r="N132" s="256">
        <f t="shared" si="26"/>
        <v>13.2</v>
      </c>
      <c r="O132" s="281">
        <f t="shared" si="27"/>
        <v>25</v>
      </c>
      <c r="P132" s="256">
        <v>13.62</v>
      </c>
      <c r="Q132" s="256"/>
      <c r="R132" s="256">
        <f t="shared" si="28"/>
        <v>13.62</v>
      </c>
      <c r="S132" s="281">
        <f t="shared" si="29"/>
        <v>23.109397944199706</v>
      </c>
      <c r="T132" s="256">
        <v>15.5</v>
      </c>
      <c r="U132" s="263">
        <f t="shared" si="30"/>
        <v>21.627906976744185</v>
      </c>
      <c r="V132" s="263">
        <f t="shared" si="31"/>
        <v>87.02544051416423</v>
      </c>
      <c r="W132" s="256" t="s">
        <v>1103</v>
      </c>
    </row>
    <row r="133" spans="1:23" ht="27">
      <c r="A133" s="282">
        <v>3</v>
      </c>
      <c r="B133" s="283" t="s">
        <v>1667</v>
      </c>
      <c r="C133" s="280" t="s">
        <v>1148</v>
      </c>
      <c r="D133" s="280" t="s">
        <v>960</v>
      </c>
      <c r="E133" s="280" t="s">
        <v>965</v>
      </c>
      <c r="F133" s="280" t="s">
        <v>1611</v>
      </c>
      <c r="G133" s="280"/>
      <c r="H133" s="256">
        <v>11.2</v>
      </c>
      <c r="I133" s="256"/>
      <c r="J133" s="256">
        <f t="shared" si="24"/>
        <v>11.2</v>
      </c>
      <c r="K133" s="281">
        <f t="shared" si="25"/>
        <v>18.214285714285715</v>
      </c>
      <c r="L133" s="256">
        <v>13</v>
      </c>
      <c r="M133" s="256">
        <v>5</v>
      </c>
      <c r="N133" s="256">
        <f t="shared" si="26"/>
        <v>18</v>
      </c>
      <c r="O133" s="281">
        <f t="shared" si="27"/>
        <v>18.333333333333332</v>
      </c>
      <c r="P133" s="256">
        <v>12.59</v>
      </c>
      <c r="Q133" s="256"/>
      <c r="R133" s="256">
        <f t="shared" si="28"/>
        <v>12.59</v>
      </c>
      <c r="S133" s="281">
        <f t="shared" si="29"/>
        <v>25</v>
      </c>
      <c r="T133" s="256">
        <v>11</v>
      </c>
      <c r="U133" s="263">
        <f t="shared" si="30"/>
        <v>15.348837209302326</v>
      </c>
      <c r="V133" s="263">
        <f t="shared" si="31"/>
        <v>76.89645625692138</v>
      </c>
      <c r="W133" s="256" t="s">
        <v>1103</v>
      </c>
    </row>
    <row r="134" spans="1:23" ht="40.5">
      <c r="A134" s="282">
        <v>4</v>
      </c>
      <c r="B134" s="283" t="s">
        <v>1668</v>
      </c>
      <c r="C134" s="280" t="s">
        <v>1669</v>
      </c>
      <c r="D134" s="280" t="s">
        <v>835</v>
      </c>
      <c r="E134" s="280" t="s">
        <v>1409</v>
      </c>
      <c r="F134" s="280" t="s">
        <v>1637</v>
      </c>
      <c r="G134" s="280"/>
      <c r="H134" s="256">
        <v>10.2</v>
      </c>
      <c r="I134" s="256"/>
      <c r="J134" s="256">
        <f t="shared" si="24"/>
        <v>10.2</v>
      </c>
      <c r="K134" s="281">
        <f t="shared" si="25"/>
        <v>20</v>
      </c>
      <c r="L134" s="256">
        <v>13.9</v>
      </c>
      <c r="M134" s="256">
        <v>20</v>
      </c>
      <c r="N134" s="256">
        <f t="shared" si="26"/>
        <v>33.9</v>
      </c>
      <c r="O134" s="281">
        <f t="shared" si="27"/>
        <v>9.734513274336283</v>
      </c>
      <c r="P134" s="256">
        <v>13.84</v>
      </c>
      <c r="Q134" s="256"/>
      <c r="R134" s="256">
        <f t="shared" si="28"/>
        <v>13.84</v>
      </c>
      <c r="S134" s="281">
        <f t="shared" si="29"/>
        <v>22.74205202312139</v>
      </c>
      <c r="T134" s="256">
        <v>15.5</v>
      </c>
      <c r="U134" s="263">
        <f t="shared" si="30"/>
        <v>21.627906976744185</v>
      </c>
      <c r="V134" s="263">
        <f t="shared" si="31"/>
        <v>74.10447227420185</v>
      </c>
      <c r="W134" s="256" t="s">
        <v>1103</v>
      </c>
    </row>
    <row r="135" spans="1:23" ht="27">
      <c r="A135" s="282">
        <v>5</v>
      </c>
      <c r="B135" s="283" t="s">
        <v>1670</v>
      </c>
      <c r="C135" s="280" t="s">
        <v>1671</v>
      </c>
      <c r="D135" s="280" t="s">
        <v>1562</v>
      </c>
      <c r="E135" s="280" t="s">
        <v>743</v>
      </c>
      <c r="F135" s="280" t="s">
        <v>1672</v>
      </c>
      <c r="G135" s="280"/>
      <c r="H135" s="256">
        <v>11.4</v>
      </c>
      <c r="I135" s="256"/>
      <c r="J135" s="256">
        <f t="shared" si="24"/>
        <v>11.4</v>
      </c>
      <c r="K135" s="281">
        <f t="shared" si="25"/>
        <v>17.894736842105264</v>
      </c>
      <c r="L135" s="256">
        <v>13.5</v>
      </c>
      <c r="M135" s="256">
        <v>10</v>
      </c>
      <c r="N135" s="256">
        <f t="shared" si="26"/>
        <v>23.5</v>
      </c>
      <c r="O135" s="281">
        <f t="shared" si="27"/>
        <v>14.042553191489361</v>
      </c>
      <c r="P135" s="256">
        <v>19.97</v>
      </c>
      <c r="Q135" s="256"/>
      <c r="R135" s="256">
        <f t="shared" si="28"/>
        <v>19.97</v>
      </c>
      <c r="S135" s="281">
        <f t="shared" si="29"/>
        <v>15.761141712568854</v>
      </c>
      <c r="T135" s="256">
        <v>18</v>
      </c>
      <c r="U135" s="263">
        <f t="shared" si="30"/>
        <v>25.11627906976744</v>
      </c>
      <c r="V135" s="263">
        <f t="shared" si="31"/>
        <v>72.81471081593092</v>
      </c>
      <c r="W135" s="256" t="s">
        <v>1103</v>
      </c>
    </row>
    <row r="136" spans="1:23" ht="27">
      <c r="A136" s="282">
        <v>6</v>
      </c>
      <c r="B136" s="283" t="s">
        <v>1673</v>
      </c>
      <c r="C136" s="280" t="s">
        <v>1674</v>
      </c>
      <c r="D136" s="280" t="s">
        <v>948</v>
      </c>
      <c r="E136" s="280" t="s">
        <v>1002</v>
      </c>
      <c r="F136" s="280" t="s">
        <v>1470</v>
      </c>
      <c r="G136" s="280"/>
      <c r="H136" s="256">
        <v>11.7</v>
      </c>
      <c r="I136" s="256"/>
      <c r="J136" s="256">
        <f t="shared" si="24"/>
        <v>11.7</v>
      </c>
      <c r="K136" s="281">
        <f t="shared" si="25"/>
        <v>17.435897435897438</v>
      </c>
      <c r="L136" s="256">
        <v>15</v>
      </c>
      <c r="M136" s="256">
        <v>15</v>
      </c>
      <c r="N136" s="256">
        <f t="shared" si="26"/>
        <v>30</v>
      </c>
      <c r="O136" s="281">
        <f t="shared" si="27"/>
        <v>11</v>
      </c>
      <c r="P136" s="256">
        <v>15</v>
      </c>
      <c r="Q136" s="256"/>
      <c r="R136" s="256">
        <f t="shared" si="28"/>
        <v>15</v>
      </c>
      <c r="S136" s="281">
        <f t="shared" si="29"/>
        <v>20.983333333333334</v>
      </c>
      <c r="T136" s="256">
        <v>16.5</v>
      </c>
      <c r="U136" s="263">
        <f t="shared" si="30"/>
        <v>23.023255813953487</v>
      </c>
      <c r="V136" s="263">
        <f t="shared" si="31"/>
        <v>72.44248658318426</v>
      </c>
      <c r="W136" s="256" t="s">
        <v>1103</v>
      </c>
    </row>
    <row r="137" spans="1:23" ht="27">
      <c r="A137" s="32">
        <v>7</v>
      </c>
      <c r="B137" s="278" t="s">
        <v>1675</v>
      </c>
      <c r="C137" s="274" t="s">
        <v>1004</v>
      </c>
      <c r="D137" s="274" t="s">
        <v>1676</v>
      </c>
      <c r="E137" s="274" t="s">
        <v>938</v>
      </c>
      <c r="F137" s="274" t="s">
        <v>1421</v>
      </c>
      <c r="G137" s="274"/>
      <c r="H137" s="76">
        <v>13</v>
      </c>
      <c r="I137" s="76"/>
      <c r="J137" s="76">
        <f t="shared" si="24"/>
        <v>13</v>
      </c>
      <c r="K137" s="275">
        <f t="shared" si="25"/>
        <v>15.692307692307692</v>
      </c>
      <c r="L137" s="76">
        <v>16</v>
      </c>
      <c r="M137" s="76">
        <v>15</v>
      </c>
      <c r="N137" s="76">
        <f t="shared" si="26"/>
        <v>31</v>
      </c>
      <c r="O137" s="275">
        <f t="shared" si="27"/>
        <v>10.64516129032258</v>
      </c>
      <c r="P137" s="76">
        <v>16.09</v>
      </c>
      <c r="Q137" s="76"/>
      <c r="R137" s="76">
        <f t="shared" si="28"/>
        <v>16.09</v>
      </c>
      <c r="S137" s="275">
        <f t="shared" si="29"/>
        <v>19.561839651957737</v>
      </c>
      <c r="T137" s="76">
        <v>18</v>
      </c>
      <c r="U137" s="276">
        <f t="shared" si="30"/>
        <v>25.11627906976744</v>
      </c>
      <c r="V137" s="276">
        <f t="shared" si="31"/>
        <v>71.01558770435545</v>
      </c>
      <c r="W137" s="76"/>
    </row>
    <row r="138" spans="1:23" ht="40.5">
      <c r="A138" s="32">
        <v>8</v>
      </c>
      <c r="B138" s="278" t="s">
        <v>1677</v>
      </c>
      <c r="C138" s="274" t="s">
        <v>1678</v>
      </c>
      <c r="D138" s="274" t="s">
        <v>738</v>
      </c>
      <c r="E138" s="274" t="s">
        <v>833</v>
      </c>
      <c r="F138" s="274" t="s">
        <v>1480</v>
      </c>
      <c r="G138" s="274"/>
      <c r="H138" s="76">
        <v>11.9</v>
      </c>
      <c r="I138" s="76"/>
      <c r="J138" s="76">
        <f t="shared" si="24"/>
        <v>11.9</v>
      </c>
      <c r="K138" s="275">
        <f t="shared" si="25"/>
        <v>17.142857142857142</v>
      </c>
      <c r="L138" s="76">
        <v>21.8</v>
      </c>
      <c r="M138" s="76">
        <v>20</v>
      </c>
      <c r="N138" s="76">
        <f t="shared" si="26"/>
        <v>41.8</v>
      </c>
      <c r="O138" s="275">
        <f t="shared" si="27"/>
        <v>7.894736842105264</v>
      </c>
      <c r="P138" s="76">
        <v>14.06</v>
      </c>
      <c r="Q138" s="76"/>
      <c r="R138" s="76">
        <f t="shared" si="28"/>
        <v>14.06</v>
      </c>
      <c r="S138" s="275">
        <f t="shared" si="29"/>
        <v>22.38620199146515</v>
      </c>
      <c r="T138" s="76">
        <v>15</v>
      </c>
      <c r="U138" s="276">
        <f t="shared" si="30"/>
        <v>20.930232558139537</v>
      </c>
      <c r="V138" s="276">
        <f t="shared" si="31"/>
        <v>68.35402853456709</v>
      </c>
      <c r="W138" s="76"/>
    </row>
    <row r="139" spans="1:23" ht="27">
      <c r="A139" s="32">
        <v>9</v>
      </c>
      <c r="B139" s="278" t="s">
        <v>1679</v>
      </c>
      <c r="C139" s="274" t="s">
        <v>1680</v>
      </c>
      <c r="D139" s="274" t="s">
        <v>738</v>
      </c>
      <c r="E139" s="274" t="s">
        <v>1628</v>
      </c>
      <c r="F139" s="274" t="s">
        <v>1445</v>
      </c>
      <c r="G139" s="274"/>
      <c r="H139" s="76">
        <v>10.6</v>
      </c>
      <c r="I139" s="76">
        <v>5</v>
      </c>
      <c r="J139" s="76">
        <f t="shared" si="24"/>
        <v>15.6</v>
      </c>
      <c r="K139" s="275">
        <f t="shared" si="25"/>
        <v>13.076923076923077</v>
      </c>
      <c r="L139" s="76">
        <v>11.8</v>
      </c>
      <c r="M139" s="76">
        <v>15</v>
      </c>
      <c r="N139" s="76">
        <f t="shared" si="26"/>
        <v>26.8</v>
      </c>
      <c r="O139" s="275">
        <f t="shared" si="27"/>
        <v>12.313432835820896</v>
      </c>
      <c r="P139" s="76">
        <v>15.22</v>
      </c>
      <c r="Q139" s="76"/>
      <c r="R139" s="76">
        <f t="shared" si="28"/>
        <v>15.22</v>
      </c>
      <c r="S139" s="275">
        <f t="shared" si="29"/>
        <v>20.680026281208935</v>
      </c>
      <c r="T139" s="76">
        <v>15.5</v>
      </c>
      <c r="U139" s="276">
        <f t="shared" si="30"/>
        <v>21.627906976744185</v>
      </c>
      <c r="V139" s="276">
        <f t="shared" si="31"/>
        <v>67.6982891706971</v>
      </c>
      <c r="W139" s="76"/>
    </row>
    <row r="140" spans="1:23" ht="40.5">
      <c r="A140" s="32">
        <v>10</v>
      </c>
      <c r="B140" s="278" t="s">
        <v>1681</v>
      </c>
      <c r="C140" s="274" t="s">
        <v>1682</v>
      </c>
      <c r="D140" s="274" t="s">
        <v>1070</v>
      </c>
      <c r="E140" s="274" t="s">
        <v>807</v>
      </c>
      <c r="F140" s="274" t="s">
        <v>1620</v>
      </c>
      <c r="G140" s="274"/>
      <c r="H140" s="76">
        <v>11</v>
      </c>
      <c r="I140" s="76"/>
      <c r="J140" s="76">
        <f t="shared" si="24"/>
        <v>11</v>
      </c>
      <c r="K140" s="275">
        <f t="shared" si="25"/>
        <v>18.545454545454547</v>
      </c>
      <c r="L140" s="76">
        <v>13.6</v>
      </c>
      <c r="M140" s="76">
        <v>20</v>
      </c>
      <c r="N140" s="76">
        <f t="shared" si="26"/>
        <v>33.6</v>
      </c>
      <c r="O140" s="275">
        <f t="shared" si="27"/>
        <v>9.821428571428571</v>
      </c>
      <c r="P140" s="76">
        <v>14.47</v>
      </c>
      <c r="Q140" s="76"/>
      <c r="R140" s="76">
        <f t="shared" si="28"/>
        <v>14.47</v>
      </c>
      <c r="S140" s="275">
        <f t="shared" si="29"/>
        <v>21.751900483759503</v>
      </c>
      <c r="T140" s="76">
        <v>11</v>
      </c>
      <c r="U140" s="276">
        <f t="shared" si="30"/>
        <v>15.348837209302326</v>
      </c>
      <c r="V140" s="276">
        <f t="shared" si="31"/>
        <v>65.46762080994495</v>
      </c>
      <c r="W140" s="76"/>
    </row>
    <row r="141" spans="1:23" ht="40.5">
      <c r="A141" s="32">
        <v>11</v>
      </c>
      <c r="B141" s="278" t="s">
        <v>1683</v>
      </c>
      <c r="C141" s="274" t="s">
        <v>1684</v>
      </c>
      <c r="D141" s="274" t="s">
        <v>1685</v>
      </c>
      <c r="E141" s="274" t="s">
        <v>969</v>
      </c>
      <c r="F141" s="274" t="s">
        <v>1655</v>
      </c>
      <c r="G141" s="274"/>
      <c r="H141" s="76">
        <v>11.9</v>
      </c>
      <c r="I141" s="76">
        <v>10</v>
      </c>
      <c r="J141" s="76">
        <f t="shared" si="24"/>
        <v>21.9</v>
      </c>
      <c r="K141" s="275">
        <f t="shared" si="25"/>
        <v>9.315068493150685</v>
      </c>
      <c r="L141" s="76">
        <v>16.6</v>
      </c>
      <c r="M141" s="76">
        <v>15</v>
      </c>
      <c r="N141" s="76">
        <f t="shared" si="26"/>
        <v>31.6</v>
      </c>
      <c r="O141" s="275">
        <f t="shared" si="27"/>
        <v>10.443037974683543</v>
      </c>
      <c r="P141" s="76">
        <v>12.94</v>
      </c>
      <c r="Q141" s="76"/>
      <c r="R141" s="76">
        <f t="shared" si="28"/>
        <v>12.94</v>
      </c>
      <c r="S141" s="275">
        <f t="shared" si="29"/>
        <v>24.323802163833076</v>
      </c>
      <c r="T141" s="76">
        <v>15</v>
      </c>
      <c r="U141" s="276">
        <f t="shared" si="30"/>
        <v>20.930232558139537</v>
      </c>
      <c r="V141" s="276">
        <f t="shared" si="31"/>
        <v>65.01214118980684</v>
      </c>
      <c r="W141" s="76"/>
    </row>
    <row r="142" spans="1:23" ht="27">
      <c r="A142" s="32">
        <v>12</v>
      </c>
      <c r="B142" s="278" t="s">
        <v>1686</v>
      </c>
      <c r="C142" s="274" t="s">
        <v>1687</v>
      </c>
      <c r="D142" s="274" t="s">
        <v>1067</v>
      </c>
      <c r="E142" s="274" t="s">
        <v>725</v>
      </c>
      <c r="F142" s="274" t="s">
        <v>1399</v>
      </c>
      <c r="G142" s="274"/>
      <c r="H142" s="76">
        <v>14.5</v>
      </c>
      <c r="I142" s="76">
        <v>5</v>
      </c>
      <c r="J142" s="76">
        <f t="shared" si="24"/>
        <v>19.5</v>
      </c>
      <c r="K142" s="275">
        <f t="shared" si="25"/>
        <v>10.461538461538462</v>
      </c>
      <c r="L142" s="76">
        <v>16.5</v>
      </c>
      <c r="M142" s="76">
        <v>20</v>
      </c>
      <c r="N142" s="76">
        <f t="shared" si="26"/>
        <v>36.5</v>
      </c>
      <c r="O142" s="275">
        <f t="shared" si="27"/>
        <v>9.04109589041096</v>
      </c>
      <c r="P142" s="76">
        <v>12.91</v>
      </c>
      <c r="Q142" s="76"/>
      <c r="R142" s="76">
        <f t="shared" si="28"/>
        <v>12.91</v>
      </c>
      <c r="S142" s="275">
        <f t="shared" si="29"/>
        <v>24.38032532920217</v>
      </c>
      <c r="T142" s="76">
        <v>15</v>
      </c>
      <c r="U142" s="276">
        <f t="shared" si="30"/>
        <v>20.930232558139537</v>
      </c>
      <c r="V142" s="276">
        <f t="shared" si="31"/>
        <v>64.81319223929113</v>
      </c>
      <c r="W142" s="76"/>
    </row>
    <row r="143" spans="1:23" ht="27">
      <c r="A143" s="32">
        <v>13</v>
      </c>
      <c r="B143" s="278" t="s">
        <v>1688</v>
      </c>
      <c r="C143" s="274" t="s">
        <v>1689</v>
      </c>
      <c r="D143" s="274" t="s">
        <v>1690</v>
      </c>
      <c r="E143" s="274" t="s">
        <v>732</v>
      </c>
      <c r="F143" s="274" t="s">
        <v>1403</v>
      </c>
      <c r="G143" s="274"/>
      <c r="H143" s="76">
        <v>12.7</v>
      </c>
      <c r="I143" s="76">
        <v>10</v>
      </c>
      <c r="J143" s="76">
        <f t="shared" si="24"/>
        <v>22.7</v>
      </c>
      <c r="K143" s="275">
        <f t="shared" si="25"/>
        <v>8.986784140969164</v>
      </c>
      <c r="L143" s="76">
        <v>13.5</v>
      </c>
      <c r="M143" s="76">
        <v>15</v>
      </c>
      <c r="N143" s="76">
        <f t="shared" si="26"/>
        <v>28.5</v>
      </c>
      <c r="O143" s="275">
        <f t="shared" si="27"/>
        <v>11.578947368421053</v>
      </c>
      <c r="P143" s="76">
        <v>13.16</v>
      </c>
      <c r="Q143" s="76"/>
      <c r="R143" s="76">
        <f t="shared" si="28"/>
        <v>13.16</v>
      </c>
      <c r="S143" s="275">
        <f t="shared" si="29"/>
        <v>23.917173252279635</v>
      </c>
      <c r="T143" s="76">
        <v>13.5</v>
      </c>
      <c r="U143" s="276">
        <f t="shared" si="30"/>
        <v>18.837209302325583</v>
      </c>
      <c r="V143" s="276">
        <f t="shared" si="31"/>
        <v>63.32011406399544</v>
      </c>
      <c r="W143" s="76"/>
    </row>
    <row r="144" spans="1:23" ht="27">
      <c r="A144" s="32">
        <v>14</v>
      </c>
      <c r="B144" s="278" t="s">
        <v>1691</v>
      </c>
      <c r="C144" s="274" t="s">
        <v>1692</v>
      </c>
      <c r="D144" s="274" t="s">
        <v>769</v>
      </c>
      <c r="E144" s="274" t="s">
        <v>962</v>
      </c>
      <c r="F144" s="274" t="s">
        <v>1693</v>
      </c>
      <c r="G144" s="274"/>
      <c r="H144" s="76">
        <v>20.2</v>
      </c>
      <c r="I144" s="76">
        <v>10</v>
      </c>
      <c r="J144" s="76">
        <f t="shared" si="24"/>
        <v>30.2</v>
      </c>
      <c r="K144" s="275">
        <f t="shared" si="25"/>
        <v>6.754966887417218</v>
      </c>
      <c r="L144" s="76">
        <v>15.2</v>
      </c>
      <c r="M144" s="76">
        <v>15</v>
      </c>
      <c r="N144" s="76">
        <f t="shared" si="26"/>
        <v>30.2</v>
      </c>
      <c r="O144" s="275">
        <f t="shared" si="27"/>
        <v>10.927152317880795</v>
      </c>
      <c r="P144" s="76">
        <v>12.68</v>
      </c>
      <c r="Q144" s="76"/>
      <c r="R144" s="76">
        <f t="shared" si="28"/>
        <v>12.68</v>
      </c>
      <c r="S144" s="275">
        <f t="shared" si="29"/>
        <v>24.82255520504732</v>
      </c>
      <c r="T144" s="76">
        <v>14</v>
      </c>
      <c r="U144" s="276">
        <f t="shared" si="30"/>
        <v>19.53488372093023</v>
      </c>
      <c r="V144" s="276">
        <f t="shared" si="31"/>
        <v>62.03955813127556</v>
      </c>
      <c r="W144" s="76"/>
    </row>
    <row r="145" spans="1:23" ht="27">
      <c r="A145" s="32">
        <v>15</v>
      </c>
      <c r="B145" s="278" t="s">
        <v>1694</v>
      </c>
      <c r="C145" s="274" t="s">
        <v>1695</v>
      </c>
      <c r="D145" s="274" t="s">
        <v>822</v>
      </c>
      <c r="E145" s="274" t="s">
        <v>953</v>
      </c>
      <c r="F145" s="274" t="s">
        <v>1406</v>
      </c>
      <c r="G145" s="274"/>
      <c r="H145" s="76">
        <v>11.1</v>
      </c>
      <c r="I145" s="76">
        <v>10</v>
      </c>
      <c r="J145" s="76">
        <f t="shared" si="24"/>
        <v>21.1</v>
      </c>
      <c r="K145" s="275">
        <f t="shared" si="25"/>
        <v>9.66824644549763</v>
      </c>
      <c r="L145" s="76">
        <v>13.8</v>
      </c>
      <c r="M145" s="76">
        <v>20</v>
      </c>
      <c r="N145" s="76">
        <f t="shared" si="26"/>
        <v>33.8</v>
      </c>
      <c r="O145" s="275">
        <f t="shared" si="27"/>
        <v>9.763313609467456</v>
      </c>
      <c r="P145" s="76">
        <v>15.72</v>
      </c>
      <c r="Q145" s="76"/>
      <c r="R145" s="76">
        <f t="shared" si="28"/>
        <v>15.72</v>
      </c>
      <c r="S145" s="275">
        <f t="shared" si="29"/>
        <v>20.022264631043257</v>
      </c>
      <c r="T145" s="76">
        <v>16</v>
      </c>
      <c r="U145" s="276">
        <f t="shared" si="30"/>
        <v>22.325581395348838</v>
      </c>
      <c r="V145" s="276">
        <f t="shared" si="31"/>
        <v>61.77940608135718</v>
      </c>
      <c r="W145" s="76"/>
    </row>
    <row r="146" spans="1:23" ht="40.5">
      <c r="A146" s="32">
        <v>16</v>
      </c>
      <c r="B146" s="278" t="s">
        <v>1696</v>
      </c>
      <c r="C146" s="274" t="s">
        <v>1697</v>
      </c>
      <c r="D146" s="274" t="s">
        <v>1153</v>
      </c>
      <c r="E146" s="274" t="s">
        <v>1459</v>
      </c>
      <c r="F146" s="274" t="s">
        <v>1460</v>
      </c>
      <c r="G146" s="274"/>
      <c r="H146" s="76">
        <v>12.1</v>
      </c>
      <c r="I146" s="76"/>
      <c r="J146" s="76">
        <f t="shared" si="24"/>
        <v>12.1</v>
      </c>
      <c r="K146" s="275">
        <f t="shared" si="25"/>
        <v>16.859504132231404</v>
      </c>
      <c r="L146" s="76">
        <v>14.9</v>
      </c>
      <c r="M146" s="76">
        <v>10</v>
      </c>
      <c r="N146" s="76">
        <f t="shared" si="26"/>
        <v>24.9</v>
      </c>
      <c r="O146" s="275">
        <f t="shared" si="27"/>
        <v>13.253012048192772</v>
      </c>
      <c r="P146" s="76">
        <v>13.9</v>
      </c>
      <c r="Q146" s="76"/>
      <c r="R146" s="76">
        <f t="shared" si="28"/>
        <v>13.9</v>
      </c>
      <c r="S146" s="275">
        <f t="shared" si="29"/>
        <v>22.64388489208633</v>
      </c>
      <c r="T146" s="76">
        <v>6</v>
      </c>
      <c r="U146" s="276">
        <f t="shared" si="30"/>
        <v>8.372093023255815</v>
      </c>
      <c r="V146" s="276">
        <f t="shared" si="31"/>
        <v>61.12849409576632</v>
      </c>
      <c r="W146" s="76"/>
    </row>
    <row r="147" spans="1:23" ht="27">
      <c r="A147" s="32">
        <v>17</v>
      </c>
      <c r="B147" s="278" t="s">
        <v>1698</v>
      </c>
      <c r="C147" s="274" t="s">
        <v>1699</v>
      </c>
      <c r="D147" s="274" t="s">
        <v>1700</v>
      </c>
      <c r="E147" s="274" t="s">
        <v>1128</v>
      </c>
      <c r="F147" s="274" t="s">
        <v>1488</v>
      </c>
      <c r="G147" s="274"/>
      <c r="H147" s="76">
        <v>11.9</v>
      </c>
      <c r="I147" s="76"/>
      <c r="J147" s="76">
        <f t="shared" si="24"/>
        <v>11.9</v>
      </c>
      <c r="K147" s="275">
        <f t="shared" si="25"/>
        <v>17.142857142857142</v>
      </c>
      <c r="L147" s="76">
        <v>14.3</v>
      </c>
      <c r="M147" s="76">
        <v>20</v>
      </c>
      <c r="N147" s="76">
        <f t="shared" si="26"/>
        <v>34.3</v>
      </c>
      <c r="O147" s="275">
        <f t="shared" si="27"/>
        <v>9.620991253644316</v>
      </c>
      <c r="P147" s="76">
        <v>15.12</v>
      </c>
      <c r="Q147" s="76"/>
      <c r="R147" s="76">
        <f t="shared" si="28"/>
        <v>15.12</v>
      </c>
      <c r="S147" s="275">
        <f t="shared" si="29"/>
        <v>20.816798941798943</v>
      </c>
      <c r="T147" s="76">
        <v>9.5</v>
      </c>
      <c r="U147" s="276">
        <f t="shared" si="30"/>
        <v>13.255813953488373</v>
      </c>
      <c r="V147" s="276">
        <f t="shared" si="31"/>
        <v>60.83646129178877</v>
      </c>
      <c r="W147" s="76"/>
    </row>
    <row r="148" spans="1:23" ht="27">
      <c r="A148" s="32">
        <v>18</v>
      </c>
      <c r="B148" s="278" t="s">
        <v>1701</v>
      </c>
      <c r="C148" s="274" t="s">
        <v>1702</v>
      </c>
      <c r="D148" s="274" t="s">
        <v>1153</v>
      </c>
      <c r="E148" s="274" t="s">
        <v>767</v>
      </c>
      <c r="F148" s="274" t="s">
        <v>1703</v>
      </c>
      <c r="G148" s="274"/>
      <c r="H148" s="76">
        <v>9.7</v>
      </c>
      <c r="I148" s="76">
        <v>10</v>
      </c>
      <c r="J148" s="76">
        <f t="shared" si="24"/>
        <v>19.7</v>
      </c>
      <c r="K148" s="275">
        <f t="shared" si="25"/>
        <v>10.355329949238579</v>
      </c>
      <c r="L148" s="76">
        <v>13.7</v>
      </c>
      <c r="M148" s="76">
        <v>15</v>
      </c>
      <c r="N148" s="76">
        <f t="shared" si="26"/>
        <v>28.7</v>
      </c>
      <c r="O148" s="275">
        <f t="shared" si="27"/>
        <v>11.498257839721255</v>
      </c>
      <c r="P148" s="76">
        <v>13.34</v>
      </c>
      <c r="Q148" s="76"/>
      <c r="R148" s="76">
        <f t="shared" si="28"/>
        <v>13.34</v>
      </c>
      <c r="S148" s="275">
        <f t="shared" si="29"/>
        <v>23.594452773613195</v>
      </c>
      <c r="T148" s="76">
        <v>10</v>
      </c>
      <c r="U148" s="276">
        <f t="shared" si="30"/>
        <v>13.953488372093023</v>
      </c>
      <c r="V148" s="276">
        <f t="shared" si="31"/>
        <v>59.40152893466605</v>
      </c>
      <c r="W148" s="76"/>
    </row>
    <row r="149" spans="1:23" ht="40.5">
      <c r="A149" s="32">
        <v>19</v>
      </c>
      <c r="B149" s="278" t="s">
        <v>1704</v>
      </c>
      <c r="C149" s="274" t="s">
        <v>1705</v>
      </c>
      <c r="D149" s="274" t="s">
        <v>755</v>
      </c>
      <c r="E149" s="274" t="s">
        <v>764</v>
      </c>
      <c r="F149" s="274" t="s">
        <v>1536</v>
      </c>
      <c r="G149" s="274"/>
      <c r="H149" s="76">
        <v>11.2</v>
      </c>
      <c r="I149" s="76">
        <v>10</v>
      </c>
      <c r="J149" s="76">
        <f t="shared" si="24"/>
        <v>21.2</v>
      </c>
      <c r="K149" s="275">
        <f t="shared" si="25"/>
        <v>9.622641509433963</v>
      </c>
      <c r="L149" s="76">
        <v>15.2</v>
      </c>
      <c r="M149" s="76">
        <v>15</v>
      </c>
      <c r="N149" s="76">
        <f t="shared" si="26"/>
        <v>30.2</v>
      </c>
      <c r="O149" s="275">
        <f t="shared" si="27"/>
        <v>10.927152317880795</v>
      </c>
      <c r="P149" s="76">
        <v>14.03</v>
      </c>
      <c r="Q149" s="76"/>
      <c r="R149" s="76">
        <f t="shared" si="28"/>
        <v>14.03</v>
      </c>
      <c r="S149" s="275">
        <f t="shared" si="29"/>
        <v>22.434069850320743</v>
      </c>
      <c r="T149" s="76">
        <v>11</v>
      </c>
      <c r="U149" s="276">
        <f t="shared" si="30"/>
        <v>15.348837209302326</v>
      </c>
      <c r="V149" s="276">
        <f t="shared" si="31"/>
        <v>58.33270088693782</v>
      </c>
      <c r="W149" s="76"/>
    </row>
    <row r="150" spans="1:23" ht="27">
      <c r="A150" s="32">
        <v>20</v>
      </c>
      <c r="B150" s="278" t="s">
        <v>1706</v>
      </c>
      <c r="C150" s="274" t="s">
        <v>1085</v>
      </c>
      <c r="D150" s="274" t="s">
        <v>755</v>
      </c>
      <c r="E150" s="274" t="s">
        <v>801</v>
      </c>
      <c r="F150" s="274" t="s">
        <v>1465</v>
      </c>
      <c r="G150" s="274"/>
      <c r="H150" s="76">
        <v>17.1</v>
      </c>
      <c r="I150" s="76"/>
      <c r="J150" s="76">
        <f t="shared" si="24"/>
        <v>17.1</v>
      </c>
      <c r="K150" s="275">
        <f t="shared" si="25"/>
        <v>11.929824561403509</v>
      </c>
      <c r="L150" s="76">
        <v>17</v>
      </c>
      <c r="M150" s="76">
        <v>30</v>
      </c>
      <c r="N150" s="76">
        <f t="shared" si="26"/>
        <v>47</v>
      </c>
      <c r="O150" s="275">
        <f t="shared" si="27"/>
        <v>7.0212765957446805</v>
      </c>
      <c r="P150" s="76">
        <v>14.37</v>
      </c>
      <c r="Q150" s="76"/>
      <c r="R150" s="76">
        <f t="shared" si="28"/>
        <v>14.37</v>
      </c>
      <c r="S150" s="275">
        <f t="shared" si="29"/>
        <v>21.903270702853167</v>
      </c>
      <c r="T150" s="76">
        <v>10.5</v>
      </c>
      <c r="U150" s="276">
        <f t="shared" si="30"/>
        <v>14.651162790697674</v>
      </c>
      <c r="V150" s="276">
        <f t="shared" si="31"/>
        <v>55.505534650699026</v>
      </c>
      <c r="W150" s="76"/>
    </row>
    <row r="151" spans="1:23" ht="27">
      <c r="A151" s="32">
        <v>21</v>
      </c>
      <c r="B151" s="278" t="s">
        <v>1707</v>
      </c>
      <c r="C151" s="274" t="s">
        <v>1708</v>
      </c>
      <c r="D151" s="274" t="s">
        <v>791</v>
      </c>
      <c r="E151" s="274" t="s">
        <v>1002</v>
      </c>
      <c r="F151" s="274" t="s">
        <v>1470</v>
      </c>
      <c r="G151" s="274"/>
      <c r="H151" s="76">
        <v>13.2</v>
      </c>
      <c r="I151" s="76">
        <v>10</v>
      </c>
      <c r="J151" s="76">
        <f t="shared" si="24"/>
        <v>23.2</v>
      </c>
      <c r="K151" s="275">
        <f t="shared" si="25"/>
        <v>8.793103448275863</v>
      </c>
      <c r="L151" s="76">
        <v>20</v>
      </c>
      <c r="M151" s="76">
        <v>40</v>
      </c>
      <c r="N151" s="76">
        <f t="shared" si="26"/>
        <v>60</v>
      </c>
      <c r="O151" s="275">
        <f t="shared" si="27"/>
        <v>5.5</v>
      </c>
      <c r="P151" s="76">
        <v>14.38</v>
      </c>
      <c r="Q151" s="76"/>
      <c r="R151" s="76">
        <f t="shared" si="28"/>
        <v>14.38</v>
      </c>
      <c r="S151" s="275">
        <f t="shared" si="29"/>
        <v>21.888038942976355</v>
      </c>
      <c r="T151" s="76">
        <v>11</v>
      </c>
      <c r="U151" s="276">
        <f t="shared" si="30"/>
        <v>15.348837209302326</v>
      </c>
      <c r="V151" s="276">
        <f t="shared" si="31"/>
        <v>51.52997960055454</v>
      </c>
      <c r="W151" s="76"/>
    </row>
    <row r="152" spans="1:23" ht="27">
      <c r="A152" s="32">
        <v>22</v>
      </c>
      <c r="B152" s="278" t="s">
        <v>1709</v>
      </c>
      <c r="C152" s="274" t="s">
        <v>1710</v>
      </c>
      <c r="D152" s="274" t="s">
        <v>1562</v>
      </c>
      <c r="E152" s="274" t="s">
        <v>774</v>
      </c>
      <c r="F152" s="274" t="s">
        <v>1450</v>
      </c>
      <c r="G152" s="274"/>
      <c r="H152" s="76">
        <v>12.1</v>
      </c>
      <c r="I152" s="76">
        <v>10</v>
      </c>
      <c r="J152" s="76">
        <f t="shared" si="24"/>
        <v>22.1</v>
      </c>
      <c r="K152" s="275">
        <f t="shared" si="25"/>
        <v>9.23076923076923</v>
      </c>
      <c r="L152" s="76">
        <v>14.9</v>
      </c>
      <c r="M152" s="76">
        <v>20</v>
      </c>
      <c r="N152" s="76">
        <f t="shared" si="26"/>
        <v>34.9</v>
      </c>
      <c r="O152" s="275">
        <f t="shared" si="27"/>
        <v>9.455587392550143</v>
      </c>
      <c r="P152" s="76">
        <v>15.28</v>
      </c>
      <c r="Q152" s="76"/>
      <c r="R152" s="76">
        <f t="shared" si="28"/>
        <v>15.28</v>
      </c>
      <c r="S152" s="275">
        <f t="shared" si="29"/>
        <v>20.598821989528798</v>
      </c>
      <c r="T152" s="76">
        <v>8.5</v>
      </c>
      <c r="U152" s="276">
        <f t="shared" si="30"/>
        <v>11.86046511627907</v>
      </c>
      <c r="V152" s="276">
        <f t="shared" si="31"/>
        <v>51.145643729127244</v>
      </c>
      <c r="W152" s="76"/>
    </row>
    <row r="153" spans="1:23" ht="27">
      <c r="A153" s="32">
        <v>23</v>
      </c>
      <c r="B153" s="278" t="s">
        <v>1711</v>
      </c>
      <c r="C153" s="274" t="s">
        <v>1712</v>
      </c>
      <c r="D153" s="274" t="s">
        <v>941</v>
      </c>
      <c r="E153" s="274" t="s">
        <v>774</v>
      </c>
      <c r="F153" s="274" t="s">
        <v>1450</v>
      </c>
      <c r="G153" s="274"/>
      <c r="H153" s="76">
        <v>14.6</v>
      </c>
      <c r="I153" s="76">
        <v>20</v>
      </c>
      <c r="J153" s="76">
        <f t="shared" si="24"/>
        <v>34.6</v>
      </c>
      <c r="K153" s="275">
        <f t="shared" si="25"/>
        <v>5.895953757225433</v>
      </c>
      <c r="L153" s="76">
        <v>16.9</v>
      </c>
      <c r="M153" s="76">
        <v>30</v>
      </c>
      <c r="N153" s="76">
        <f t="shared" si="26"/>
        <v>46.9</v>
      </c>
      <c r="O153" s="275">
        <f t="shared" si="27"/>
        <v>7.036247334754798</v>
      </c>
      <c r="P153" s="76">
        <v>16.79</v>
      </c>
      <c r="Q153" s="76"/>
      <c r="R153" s="76">
        <f t="shared" si="28"/>
        <v>16.79</v>
      </c>
      <c r="S153" s="275">
        <f t="shared" si="29"/>
        <v>18.746277546158428</v>
      </c>
      <c r="T153" s="76">
        <v>5.5</v>
      </c>
      <c r="U153" s="276">
        <f t="shared" si="30"/>
        <v>7.674418604651163</v>
      </c>
      <c r="V153" s="276">
        <f t="shared" si="31"/>
        <v>39.35289724278982</v>
      </c>
      <c r="W153" s="76"/>
    </row>
    <row r="154" spans="1:23" ht="27">
      <c r="A154" s="32"/>
      <c r="B154" s="278" t="s">
        <v>1713</v>
      </c>
      <c r="C154" s="274" t="s">
        <v>1714</v>
      </c>
      <c r="D154" s="274" t="s">
        <v>1715</v>
      </c>
      <c r="E154" s="274" t="s">
        <v>1076</v>
      </c>
      <c r="F154" s="274" t="s">
        <v>1427</v>
      </c>
      <c r="G154" s="274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</row>
    <row r="155" spans="1:23" ht="27">
      <c r="A155" s="32"/>
      <c r="B155" s="278" t="s">
        <v>1716</v>
      </c>
      <c r="C155" s="274" t="s">
        <v>1717</v>
      </c>
      <c r="D155" s="274" t="s">
        <v>748</v>
      </c>
      <c r="E155" s="274" t="s">
        <v>1039</v>
      </c>
      <c r="F155" s="274" t="s">
        <v>1615</v>
      </c>
      <c r="G155" s="274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</row>
  </sheetData>
  <sheetProtection/>
  <mergeCells count="33">
    <mergeCell ref="B5:L5"/>
    <mergeCell ref="B1:W1"/>
    <mergeCell ref="B2:W2"/>
    <mergeCell ref="B3:W3"/>
    <mergeCell ref="B4:W4"/>
    <mergeCell ref="G47:W47"/>
    <mergeCell ref="G49:W49"/>
    <mergeCell ref="G46:W46"/>
    <mergeCell ref="G123:W123"/>
    <mergeCell ref="G48:W48"/>
    <mergeCell ref="G50:W50"/>
    <mergeCell ref="G51:W51"/>
    <mergeCell ref="G52:W52"/>
    <mergeCell ref="S10:T10"/>
    <mergeCell ref="H10:I10"/>
    <mergeCell ref="L10:M10"/>
    <mergeCell ref="A9:F9"/>
    <mergeCell ref="B54:F54"/>
    <mergeCell ref="B99:F99"/>
    <mergeCell ref="G89:W89"/>
    <mergeCell ref="G90:W90"/>
    <mergeCell ref="G91:W91"/>
    <mergeCell ref="G92:W92"/>
    <mergeCell ref="G93:W93"/>
    <mergeCell ref="G94:W94"/>
    <mergeCell ref="C128:F128"/>
    <mergeCell ref="G95:W95"/>
    <mergeCell ref="G96:W96"/>
    <mergeCell ref="H97:W97"/>
    <mergeCell ref="T100:U100"/>
    <mergeCell ref="G125:W125"/>
    <mergeCell ref="G126:W126"/>
    <mergeCell ref="G124:W12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4">
      <selection activeCell="L24" sqref="L24"/>
    </sheetView>
  </sheetViews>
  <sheetFormatPr defaultColWidth="9.140625" defaultRowHeight="15"/>
  <cols>
    <col min="1" max="1" width="7.140625" style="0" customWidth="1"/>
    <col min="2" max="2" width="7.7109375" style="0" customWidth="1"/>
    <col min="3" max="3" width="12.57421875" style="0" customWidth="1"/>
    <col min="4" max="4" width="11.8515625" style="0" customWidth="1"/>
    <col min="5" max="5" width="27.140625" style="0" customWidth="1"/>
    <col min="6" max="6" width="16.57421875" style="0" customWidth="1"/>
    <col min="8" max="8" width="10.00390625" style="0" customWidth="1"/>
    <col min="9" max="9" width="11.140625" style="0" customWidth="1"/>
    <col min="10" max="10" width="10.8515625" style="0" customWidth="1"/>
    <col min="11" max="11" width="11.28125" style="0" customWidth="1"/>
  </cols>
  <sheetData>
    <row r="1" spans="1:11" ht="21.75" customHeight="1">
      <c r="A1" s="1034" t="s">
        <v>1385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</row>
    <row r="2" spans="1:17" ht="32.25" customHeight="1">
      <c r="A2" s="1035" t="s">
        <v>1383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88"/>
      <c r="M2" s="188"/>
      <c r="N2" s="188"/>
      <c r="O2" s="188"/>
      <c r="P2" s="188"/>
      <c r="Q2" s="188"/>
    </row>
    <row r="3" spans="1:11" ht="51" customHeight="1">
      <c r="A3" s="1116" t="s">
        <v>1384</v>
      </c>
      <c r="B3" s="1116"/>
      <c r="C3" s="1116"/>
      <c r="D3" s="1116"/>
      <c r="E3" s="1116"/>
      <c r="F3" s="1116"/>
      <c r="G3" s="1116"/>
      <c r="H3" s="1116"/>
      <c r="I3" s="1116"/>
      <c r="J3" s="1116"/>
      <c r="K3" s="1116"/>
    </row>
    <row r="4" spans="1:11" ht="15">
      <c r="A4" s="1114" t="s">
        <v>1298</v>
      </c>
      <c r="B4" s="1114"/>
      <c r="C4" s="1114"/>
      <c r="D4" s="1114"/>
      <c r="E4" s="1114"/>
      <c r="F4" s="1114"/>
      <c r="G4" s="1114"/>
      <c r="H4" s="1114"/>
      <c r="I4" s="1114"/>
      <c r="J4" s="1114"/>
      <c r="K4" s="1114"/>
    </row>
    <row r="5" ht="15">
      <c r="B5" t="s">
        <v>1299</v>
      </c>
    </row>
    <row r="6" ht="15">
      <c r="B6" t="s">
        <v>1300</v>
      </c>
    </row>
    <row r="7" ht="15.75" thickBot="1"/>
    <row r="8" spans="1:11" ht="26.25" thickBot="1">
      <c r="A8" s="148" t="s">
        <v>781</v>
      </c>
      <c r="B8" s="149" t="s">
        <v>911</v>
      </c>
      <c r="C8" s="150" t="s">
        <v>1301</v>
      </c>
      <c r="D8" s="150" t="s">
        <v>1302</v>
      </c>
      <c r="E8" s="150" t="s">
        <v>1303</v>
      </c>
      <c r="F8" s="151" t="s">
        <v>1304</v>
      </c>
      <c r="G8" s="152" t="s">
        <v>1305</v>
      </c>
      <c r="H8" s="152" t="s">
        <v>1306</v>
      </c>
      <c r="I8" s="152" t="s">
        <v>1307</v>
      </c>
      <c r="J8" s="153" t="s">
        <v>1308</v>
      </c>
      <c r="K8" s="154" t="s">
        <v>789</v>
      </c>
    </row>
    <row r="9" spans="1:11" ht="15">
      <c r="A9" s="148">
        <v>1</v>
      </c>
      <c r="B9" s="155">
        <v>1002</v>
      </c>
      <c r="C9" s="92" t="s">
        <v>1309</v>
      </c>
      <c r="D9" s="92" t="s">
        <v>1138</v>
      </c>
      <c r="E9" s="92" t="s">
        <v>1310</v>
      </c>
      <c r="F9" s="92" t="s">
        <v>1311</v>
      </c>
      <c r="G9" s="92">
        <v>25</v>
      </c>
      <c r="H9" s="92">
        <v>34</v>
      </c>
      <c r="I9" s="156">
        <v>41</v>
      </c>
      <c r="J9" s="157">
        <v>100</v>
      </c>
      <c r="K9" s="92" t="s">
        <v>920</v>
      </c>
    </row>
    <row r="10" spans="1:11" ht="15">
      <c r="A10" s="148">
        <v>1</v>
      </c>
      <c r="B10" s="158">
        <v>903</v>
      </c>
      <c r="C10" s="92" t="s">
        <v>1312</v>
      </c>
      <c r="D10" s="92" t="s">
        <v>926</v>
      </c>
      <c r="E10" s="92" t="s">
        <v>1313</v>
      </c>
      <c r="F10" s="92" t="s">
        <v>1314</v>
      </c>
      <c r="G10" s="92">
        <v>22</v>
      </c>
      <c r="H10" s="92">
        <v>32</v>
      </c>
      <c r="I10" s="92">
        <v>46</v>
      </c>
      <c r="J10" s="159">
        <v>100</v>
      </c>
      <c r="K10" s="92" t="s">
        <v>920</v>
      </c>
    </row>
    <row r="11" spans="1:11" ht="15.75">
      <c r="A11" s="148">
        <v>3</v>
      </c>
      <c r="B11" s="158">
        <v>901</v>
      </c>
      <c r="C11" s="160" t="s">
        <v>1315</v>
      </c>
      <c r="D11" s="92" t="s">
        <v>730</v>
      </c>
      <c r="E11" s="92" t="s">
        <v>1316</v>
      </c>
      <c r="F11" s="92"/>
      <c r="G11" s="160">
        <v>17</v>
      </c>
      <c r="H11" s="160">
        <v>33</v>
      </c>
      <c r="I11" s="161" t="s">
        <v>1317</v>
      </c>
      <c r="J11" s="162" t="s">
        <v>1318</v>
      </c>
      <c r="K11" s="92" t="s">
        <v>1103</v>
      </c>
    </row>
    <row r="12" spans="1:11" ht="15">
      <c r="A12" s="148">
        <v>4</v>
      </c>
      <c r="B12" s="158">
        <v>904</v>
      </c>
      <c r="C12" s="92" t="s">
        <v>1319</v>
      </c>
      <c r="D12" s="92" t="s">
        <v>1025</v>
      </c>
      <c r="E12" s="92" t="s">
        <v>1320</v>
      </c>
      <c r="F12" s="92" t="s">
        <v>1321</v>
      </c>
      <c r="G12" s="92">
        <v>15</v>
      </c>
      <c r="H12" s="92">
        <v>32</v>
      </c>
      <c r="I12" s="92">
        <v>47</v>
      </c>
      <c r="J12" s="159">
        <v>94</v>
      </c>
      <c r="K12" s="92"/>
    </row>
    <row r="13" spans="1:11" ht="15">
      <c r="A13" s="148">
        <v>5</v>
      </c>
      <c r="B13" s="158">
        <v>906</v>
      </c>
      <c r="C13" s="92" t="s">
        <v>1322</v>
      </c>
      <c r="D13" s="92" t="s">
        <v>820</v>
      </c>
      <c r="E13" s="92" t="s">
        <v>1323</v>
      </c>
      <c r="F13" s="92" t="s">
        <v>1324</v>
      </c>
      <c r="G13" s="92">
        <v>18</v>
      </c>
      <c r="H13" s="92">
        <v>35</v>
      </c>
      <c r="I13" s="92">
        <v>39</v>
      </c>
      <c r="J13" s="159">
        <v>92</v>
      </c>
      <c r="K13" s="163"/>
    </row>
    <row r="14" spans="1:11" ht="15">
      <c r="A14" s="148">
        <v>6</v>
      </c>
      <c r="B14" s="158">
        <v>902</v>
      </c>
      <c r="C14" s="92" t="s">
        <v>1325</v>
      </c>
      <c r="D14" s="92" t="s">
        <v>730</v>
      </c>
      <c r="E14" s="92" t="s">
        <v>1313</v>
      </c>
      <c r="F14" s="92" t="s">
        <v>1314</v>
      </c>
      <c r="G14" s="92">
        <v>14</v>
      </c>
      <c r="H14" s="92">
        <v>30</v>
      </c>
      <c r="I14" s="156" t="s">
        <v>1326</v>
      </c>
      <c r="J14" s="164" t="s">
        <v>1327</v>
      </c>
      <c r="K14" s="92"/>
    </row>
    <row r="15" spans="1:11" ht="15">
      <c r="A15" s="148">
        <v>7</v>
      </c>
      <c r="B15" s="155">
        <v>1001</v>
      </c>
      <c r="C15" s="92" t="s">
        <v>1328</v>
      </c>
      <c r="D15" s="92" t="s">
        <v>843</v>
      </c>
      <c r="E15" s="92" t="s">
        <v>1316</v>
      </c>
      <c r="F15" s="148"/>
      <c r="G15" s="92">
        <v>11</v>
      </c>
      <c r="H15" s="92">
        <v>27</v>
      </c>
      <c r="I15" s="156" t="s">
        <v>1326</v>
      </c>
      <c r="J15" s="157" t="s">
        <v>1329</v>
      </c>
      <c r="K15" s="92"/>
    </row>
    <row r="16" spans="1:11" ht="15">
      <c r="A16" s="148">
        <v>8</v>
      </c>
      <c r="B16" s="158">
        <v>905</v>
      </c>
      <c r="C16" s="92" t="s">
        <v>1330</v>
      </c>
      <c r="D16" s="92" t="s">
        <v>1331</v>
      </c>
      <c r="E16" s="92" t="s">
        <v>1332</v>
      </c>
      <c r="F16" s="92" t="s">
        <v>1311</v>
      </c>
      <c r="G16" s="165">
        <v>14</v>
      </c>
      <c r="H16" s="165">
        <v>28</v>
      </c>
      <c r="I16" s="165" t="s">
        <v>1333</v>
      </c>
      <c r="J16" s="164" t="s">
        <v>1334</v>
      </c>
      <c r="K16" s="92"/>
    </row>
    <row r="17" spans="1:10" ht="15">
      <c r="A17" s="166"/>
      <c r="B17" s="167"/>
      <c r="C17" s="168"/>
      <c r="D17" s="168"/>
      <c r="E17" s="168"/>
      <c r="F17" s="168"/>
      <c r="G17" s="168"/>
      <c r="H17" s="168"/>
      <c r="I17" s="169"/>
      <c r="J17" s="169"/>
    </row>
    <row r="18" spans="1:10" ht="15" customHeight="1" thickBot="1">
      <c r="A18" s="1115" t="s">
        <v>1335</v>
      </c>
      <c r="B18" s="1115"/>
      <c r="C18" s="1115"/>
      <c r="D18" s="1115"/>
      <c r="E18" s="168"/>
      <c r="F18" s="168"/>
      <c r="G18" s="168"/>
      <c r="H18" s="154"/>
      <c r="I18" s="169"/>
      <c r="J18" s="169"/>
    </row>
    <row r="19" spans="1:10" ht="27" customHeight="1" thickBot="1">
      <c r="A19" s="148" t="s">
        <v>781</v>
      </c>
      <c r="B19" s="149" t="s">
        <v>911</v>
      </c>
      <c r="C19" s="150" t="s">
        <v>1301</v>
      </c>
      <c r="D19" s="150" t="s">
        <v>1302</v>
      </c>
      <c r="E19" s="150" t="s">
        <v>1303</v>
      </c>
      <c r="F19" s="151" t="s">
        <v>1304</v>
      </c>
      <c r="G19" s="152" t="s">
        <v>1305</v>
      </c>
      <c r="H19" s="154" t="s">
        <v>789</v>
      </c>
      <c r="I19" s="169"/>
      <c r="J19" s="169"/>
    </row>
    <row r="20" spans="1:11" ht="24">
      <c r="A20" s="170">
        <v>1</v>
      </c>
      <c r="B20" s="171">
        <v>704</v>
      </c>
      <c r="C20" s="172" t="s">
        <v>1336</v>
      </c>
      <c r="D20" s="172" t="s">
        <v>1337</v>
      </c>
      <c r="E20" s="92" t="s">
        <v>1323</v>
      </c>
      <c r="F20" s="92" t="s">
        <v>1324</v>
      </c>
      <c r="G20" s="170">
        <v>18</v>
      </c>
      <c r="H20" s="189" t="s">
        <v>920</v>
      </c>
      <c r="I20" s="173"/>
      <c r="J20" s="169"/>
      <c r="K20" s="174"/>
    </row>
    <row r="21" spans="1:11" ht="15">
      <c r="A21" s="170">
        <v>2</v>
      </c>
      <c r="B21" s="171">
        <v>802</v>
      </c>
      <c r="C21" s="175" t="s">
        <v>1338</v>
      </c>
      <c r="D21" s="175" t="s">
        <v>820</v>
      </c>
      <c r="E21" s="175" t="s">
        <v>1339</v>
      </c>
      <c r="F21" s="175" t="s">
        <v>1340</v>
      </c>
      <c r="G21" s="171">
        <v>16</v>
      </c>
      <c r="H21" s="190" t="s">
        <v>1103</v>
      </c>
      <c r="I21" s="173"/>
      <c r="J21" s="169"/>
      <c r="K21" s="174"/>
    </row>
    <row r="22" spans="1:11" ht="15">
      <c r="A22" s="176">
        <v>3</v>
      </c>
      <c r="B22" s="177">
        <v>809</v>
      </c>
      <c r="C22" s="178" t="s">
        <v>1341</v>
      </c>
      <c r="D22" s="178" t="s">
        <v>1138</v>
      </c>
      <c r="E22" s="178" t="s">
        <v>1342</v>
      </c>
      <c r="F22" s="178" t="s">
        <v>1343</v>
      </c>
      <c r="G22" s="176">
        <v>15</v>
      </c>
      <c r="H22" s="177" t="s">
        <v>1103</v>
      </c>
      <c r="I22" s="173"/>
      <c r="J22" s="169"/>
      <c r="K22" s="174"/>
    </row>
    <row r="23" spans="1:11" ht="15">
      <c r="A23" s="176">
        <v>4</v>
      </c>
      <c r="B23" s="177">
        <v>806</v>
      </c>
      <c r="C23" s="179" t="s">
        <v>1344</v>
      </c>
      <c r="D23" s="179" t="s">
        <v>738</v>
      </c>
      <c r="E23" s="179" t="s">
        <v>1345</v>
      </c>
      <c r="F23" s="179" t="s">
        <v>1346</v>
      </c>
      <c r="G23" s="177">
        <v>14</v>
      </c>
      <c r="H23" s="177"/>
      <c r="I23" s="173"/>
      <c r="J23" s="169"/>
      <c r="K23" s="174"/>
    </row>
    <row r="24" spans="1:11" ht="15">
      <c r="A24" s="176">
        <v>4</v>
      </c>
      <c r="B24" s="177">
        <v>805</v>
      </c>
      <c r="C24" s="180" t="s">
        <v>1347</v>
      </c>
      <c r="D24" s="180" t="s">
        <v>1067</v>
      </c>
      <c r="E24" s="180" t="s">
        <v>969</v>
      </c>
      <c r="F24" s="180" t="s">
        <v>1348</v>
      </c>
      <c r="G24" s="176">
        <v>14</v>
      </c>
      <c r="H24" s="177"/>
      <c r="I24" s="173"/>
      <c r="J24" s="169"/>
      <c r="K24" s="174"/>
    </row>
    <row r="25" spans="1:11" ht="15">
      <c r="A25" s="176">
        <v>5</v>
      </c>
      <c r="B25" s="177">
        <v>702</v>
      </c>
      <c r="C25" s="180" t="s">
        <v>1349</v>
      </c>
      <c r="D25" s="180" t="s">
        <v>814</v>
      </c>
      <c r="E25" s="178" t="s">
        <v>1342</v>
      </c>
      <c r="F25" s="178" t="s">
        <v>1343</v>
      </c>
      <c r="G25" s="176">
        <v>13</v>
      </c>
      <c r="H25" s="177"/>
      <c r="I25" s="173"/>
      <c r="J25" s="169"/>
      <c r="K25" s="174"/>
    </row>
    <row r="26" spans="1:11" ht="15">
      <c r="A26" s="176">
        <v>6</v>
      </c>
      <c r="B26" s="177">
        <v>707</v>
      </c>
      <c r="C26" s="180" t="s">
        <v>1350</v>
      </c>
      <c r="D26" s="180" t="s">
        <v>820</v>
      </c>
      <c r="E26" s="180" t="s">
        <v>743</v>
      </c>
      <c r="F26" s="180" t="s">
        <v>1351</v>
      </c>
      <c r="G26" s="176">
        <v>11</v>
      </c>
      <c r="H26" s="177"/>
      <c r="I26" s="173"/>
      <c r="J26" s="169"/>
      <c r="K26" s="174"/>
    </row>
    <row r="27" spans="1:11" ht="15">
      <c r="A27" s="176">
        <v>6</v>
      </c>
      <c r="B27" s="177">
        <v>804</v>
      </c>
      <c r="C27" s="180" t="s">
        <v>1352</v>
      </c>
      <c r="D27" s="180" t="s">
        <v>941</v>
      </c>
      <c r="E27" s="180" t="s">
        <v>774</v>
      </c>
      <c r="F27" s="180" t="s">
        <v>1353</v>
      </c>
      <c r="G27" s="176">
        <v>11</v>
      </c>
      <c r="H27" s="177"/>
      <c r="I27" s="173"/>
      <c r="J27" s="169"/>
      <c r="K27" s="174"/>
    </row>
    <row r="28" spans="1:11" ht="15">
      <c r="A28" s="176">
        <v>8</v>
      </c>
      <c r="B28" s="177">
        <v>803</v>
      </c>
      <c r="C28" s="180" t="s">
        <v>1201</v>
      </c>
      <c r="D28" s="180" t="s">
        <v>805</v>
      </c>
      <c r="E28" s="92" t="s">
        <v>1332</v>
      </c>
      <c r="F28" s="92" t="s">
        <v>1311</v>
      </c>
      <c r="G28" s="176">
        <v>11</v>
      </c>
      <c r="H28" s="177"/>
      <c r="I28" s="173"/>
      <c r="J28" s="169"/>
      <c r="K28" s="174"/>
    </row>
    <row r="29" spans="1:8" ht="15">
      <c r="A29" s="176">
        <v>10</v>
      </c>
      <c r="B29" s="177">
        <v>703</v>
      </c>
      <c r="C29" s="180" t="s">
        <v>1354</v>
      </c>
      <c r="D29" s="180" t="s">
        <v>820</v>
      </c>
      <c r="E29" s="180" t="s">
        <v>725</v>
      </c>
      <c r="F29" s="180" t="s">
        <v>1355</v>
      </c>
      <c r="G29" s="176">
        <v>10</v>
      </c>
      <c r="H29" s="176"/>
    </row>
    <row r="30" spans="1:8" ht="15">
      <c r="A30" s="176">
        <v>13</v>
      </c>
      <c r="B30" s="176">
        <v>808</v>
      </c>
      <c r="C30" s="180" t="s">
        <v>1356</v>
      </c>
      <c r="D30" s="180" t="s">
        <v>1070</v>
      </c>
      <c r="E30" s="180" t="s">
        <v>957</v>
      </c>
      <c r="F30" s="180" t="s">
        <v>1357</v>
      </c>
      <c r="G30" s="176">
        <v>7</v>
      </c>
      <c r="H30" s="176"/>
    </row>
    <row r="31" spans="1:8" ht="15">
      <c r="A31" s="176">
        <v>13</v>
      </c>
      <c r="B31" s="176">
        <v>807</v>
      </c>
      <c r="C31" s="180" t="s">
        <v>1358</v>
      </c>
      <c r="D31" s="180" t="s">
        <v>1359</v>
      </c>
      <c r="E31" s="180" t="s">
        <v>1360</v>
      </c>
      <c r="F31" s="180" t="s">
        <v>1361</v>
      </c>
      <c r="G31" s="176">
        <v>7</v>
      </c>
      <c r="H31" s="176"/>
    </row>
    <row r="32" spans="1:8" ht="15">
      <c r="A32" s="176">
        <v>13</v>
      </c>
      <c r="B32" s="176">
        <v>701</v>
      </c>
      <c r="C32" s="180" t="s">
        <v>1362</v>
      </c>
      <c r="D32" s="180" t="s">
        <v>1363</v>
      </c>
      <c r="E32" s="180" t="s">
        <v>1360</v>
      </c>
      <c r="F32" s="180" t="s">
        <v>1361</v>
      </c>
      <c r="G32" s="176">
        <v>7</v>
      </c>
      <c r="H32" s="176"/>
    </row>
    <row r="33" spans="1:10" ht="15">
      <c r="A33" s="181"/>
      <c r="B33" s="181"/>
      <c r="C33" s="181"/>
      <c r="D33" s="181"/>
      <c r="E33" s="181"/>
      <c r="F33" s="181"/>
      <c r="G33" s="181"/>
      <c r="H33" s="191"/>
      <c r="I33" s="168"/>
      <c r="J33" s="168"/>
    </row>
    <row r="34" spans="1:8" ht="15">
      <c r="A34" s="1115" t="s">
        <v>1364</v>
      </c>
      <c r="B34" s="1115"/>
      <c r="C34" s="1115"/>
      <c r="D34" s="1115"/>
      <c r="E34" s="182"/>
      <c r="F34" s="182"/>
      <c r="G34" s="182"/>
      <c r="H34" s="192"/>
    </row>
    <row r="35" spans="1:8" ht="15">
      <c r="A35" s="176">
        <v>1</v>
      </c>
      <c r="B35" s="177">
        <v>802</v>
      </c>
      <c r="C35" s="180" t="s">
        <v>1365</v>
      </c>
      <c r="D35" s="180" t="s">
        <v>1366</v>
      </c>
      <c r="E35" s="180" t="s">
        <v>725</v>
      </c>
      <c r="F35" s="180" t="s">
        <v>1355</v>
      </c>
      <c r="G35" s="183">
        <v>19</v>
      </c>
      <c r="H35" s="193" t="s">
        <v>920</v>
      </c>
    </row>
    <row r="36" spans="1:8" ht="15">
      <c r="A36" s="176">
        <v>2</v>
      </c>
      <c r="B36" s="177">
        <v>704</v>
      </c>
      <c r="C36" s="180" t="s">
        <v>1367</v>
      </c>
      <c r="D36" s="180" t="s">
        <v>1368</v>
      </c>
      <c r="E36" s="180" t="s">
        <v>969</v>
      </c>
      <c r="F36" s="180" t="s">
        <v>1348</v>
      </c>
      <c r="G36" s="183">
        <v>17</v>
      </c>
      <c r="H36" s="194" t="s">
        <v>1103</v>
      </c>
    </row>
    <row r="37" spans="1:8" ht="15">
      <c r="A37" s="176">
        <v>2</v>
      </c>
      <c r="B37" s="177">
        <v>701</v>
      </c>
      <c r="C37" s="178" t="s">
        <v>1369</v>
      </c>
      <c r="D37" s="178" t="s">
        <v>1370</v>
      </c>
      <c r="E37" s="180" t="s">
        <v>1360</v>
      </c>
      <c r="F37" s="180" t="s">
        <v>1361</v>
      </c>
      <c r="G37" s="183">
        <v>17</v>
      </c>
      <c r="H37" s="176" t="s">
        <v>1103</v>
      </c>
    </row>
    <row r="38" spans="1:8" ht="15">
      <c r="A38" s="176">
        <v>4</v>
      </c>
      <c r="B38" s="177">
        <v>809</v>
      </c>
      <c r="C38" s="180" t="s">
        <v>1176</v>
      </c>
      <c r="D38" s="180" t="s">
        <v>1177</v>
      </c>
      <c r="E38" s="92" t="s">
        <v>1313</v>
      </c>
      <c r="F38" s="92" t="s">
        <v>1314</v>
      </c>
      <c r="G38" s="183">
        <v>14</v>
      </c>
      <c r="H38" s="180"/>
    </row>
    <row r="39" spans="1:8" ht="15">
      <c r="A39" s="176">
        <v>5</v>
      </c>
      <c r="B39" s="177">
        <v>702</v>
      </c>
      <c r="C39" s="180" t="s">
        <v>1315</v>
      </c>
      <c r="D39" s="180" t="s">
        <v>730</v>
      </c>
      <c r="E39" s="92" t="s">
        <v>1316</v>
      </c>
      <c r="F39" s="92"/>
      <c r="G39" s="183">
        <v>13</v>
      </c>
      <c r="H39" s="180"/>
    </row>
    <row r="40" spans="1:8" ht="15">
      <c r="A40" s="176">
        <v>5</v>
      </c>
      <c r="B40" s="185">
        <v>706</v>
      </c>
      <c r="C40" s="179" t="s">
        <v>1142</v>
      </c>
      <c r="D40" s="180" t="s">
        <v>730</v>
      </c>
      <c r="E40" s="179" t="s">
        <v>826</v>
      </c>
      <c r="F40" s="179" t="s">
        <v>1371</v>
      </c>
      <c r="G40" s="186">
        <v>11</v>
      </c>
      <c r="H40" s="180"/>
    </row>
    <row r="41" spans="1:8" ht="15">
      <c r="A41" s="176">
        <v>5</v>
      </c>
      <c r="B41" s="185">
        <v>806</v>
      </c>
      <c r="C41" s="184" t="s">
        <v>1372</v>
      </c>
      <c r="D41" s="184" t="s">
        <v>1373</v>
      </c>
      <c r="E41" s="92" t="s">
        <v>1320</v>
      </c>
      <c r="F41" s="92" t="s">
        <v>1321</v>
      </c>
      <c r="G41" s="183">
        <v>11</v>
      </c>
      <c r="H41" s="180"/>
    </row>
    <row r="42" spans="1:8" ht="15">
      <c r="A42" s="176">
        <v>5</v>
      </c>
      <c r="B42" s="185">
        <v>705</v>
      </c>
      <c r="C42" s="184" t="s">
        <v>1374</v>
      </c>
      <c r="D42" s="184" t="s">
        <v>1370</v>
      </c>
      <c r="E42" s="184" t="s">
        <v>833</v>
      </c>
      <c r="F42" s="184" t="s">
        <v>1375</v>
      </c>
      <c r="G42" s="186">
        <v>11</v>
      </c>
      <c r="H42" s="180"/>
    </row>
    <row r="43" spans="1:8" ht="15">
      <c r="A43" s="176">
        <v>5</v>
      </c>
      <c r="B43" s="185">
        <v>804</v>
      </c>
      <c r="C43" s="180" t="s">
        <v>1376</v>
      </c>
      <c r="D43" s="180" t="s">
        <v>1183</v>
      </c>
      <c r="E43" s="180" t="s">
        <v>770</v>
      </c>
      <c r="F43" s="180" t="s">
        <v>1377</v>
      </c>
      <c r="G43" s="183">
        <v>11</v>
      </c>
      <c r="H43" s="180"/>
    </row>
    <row r="44" spans="1:8" ht="15">
      <c r="A44" s="176">
        <v>5</v>
      </c>
      <c r="B44" s="177">
        <v>803</v>
      </c>
      <c r="C44" s="187" t="s">
        <v>1378</v>
      </c>
      <c r="D44" s="187" t="s">
        <v>1370</v>
      </c>
      <c r="E44" s="180" t="s">
        <v>750</v>
      </c>
      <c r="F44" s="187" t="s">
        <v>1379</v>
      </c>
      <c r="G44" s="183">
        <v>11</v>
      </c>
      <c r="H44" s="180"/>
    </row>
    <row r="45" spans="1:8" ht="15">
      <c r="A45" s="176">
        <v>11</v>
      </c>
      <c r="B45" s="185">
        <v>707</v>
      </c>
      <c r="C45" s="180" t="s">
        <v>1380</v>
      </c>
      <c r="D45" s="180" t="s">
        <v>1381</v>
      </c>
      <c r="E45" s="180" t="s">
        <v>957</v>
      </c>
      <c r="F45" s="180" t="s">
        <v>1357</v>
      </c>
      <c r="G45" s="186">
        <v>9</v>
      </c>
      <c r="H45" s="180"/>
    </row>
    <row r="46" spans="1:8" ht="15">
      <c r="A46" s="176">
        <v>12</v>
      </c>
      <c r="B46" s="185">
        <v>808</v>
      </c>
      <c r="C46" s="180" t="s">
        <v>1382</v>
      </c>
      <c r="D46" s="180" t="s">
        <v>752</v>
      </c>
      <c r="E46" s="180" t="s">
        <v>1360</v>
      </c>
      <c r="F46" s="180" t="s">
        <v>1361</v>
      </c>
      <c r="G46" s="183">
        <v>7</v>
      </c>
      <c r="H46" s="180"/>
    </row>
  </sheetData>
  <sheetProtection/>
  <mergeCells count="6">
    <mergeCell ref="A34:D34"/>
    <mergeCell ref="A3:K3"/>
    <mergeCell ref="A1:K1"/>
    <mergeCell ref="A2:K2"/>
    <mergeCell ref="A4:K4"/>
    <mergeCell ref="A18:D1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48"/>
  <sheetViews>
    <sheetView zoomScalePageLayoutView="0" workbookViewId="0" topLeftCell="A118">
      <selection activeCell="Q103" sqref="Q103"/>
    </sheetView>
  </sheetViews>
  <sheetFormatPr defaultColWidth="9.140625" defaultRowHeight="15"/>
  <cols>
    <col min="1" max="1" width="7.421875" style="0" customWidth="1"/>
    <col min="2" max="2" width="5.8515625" style="0" customWidth="1"/>
    <col min="3" max="3" width="12.00390625" style="0" customWidth="1"/>
    <col min="4" max="4" width="11.421875" style="0" customWidth="1"/>
    <col min="5" max="5" width="14.140625" style="0" customWidth="1"/>
    <col min="6" max="6" width="15.8515625" style="0" customWidth="1"/>
    <col min="7" max="7" width="4.57421875" style="0" customWidth="1"/>
    <col min="8" max="8" width="4.28125" style="0" customWidth="1"/>
    <col min="9" max="9" width="4.57421875" style="0" customWidth="1"/>
    <col min="10" max="10" width="5.00390625" style="0" customWidth="1"/>
    <col min="11" max="11" width="4.421875" style="0" customWidth="1"/>
    <col min="12" max="12" width="3.8515625" style="0" customWidth="1"/>
    <col min="13" max="13" width="4.28125" style="0" customWidth="1"/>
    <col min="14" max="14" width="4.421875" style="0" customWidth="1"/>
    <col min="15" max="15" width="4.140625" style="0" customWidth="1"/>
    <col min="16" max="16" width="5.28125" style="0" customWidth="1"/>
    <col min="17" max="17" width="6.140625" style="0" customWidth="1"/>
    <col min="18" max="18" width="10.57421875" style="0" customWidth="1"/>
    <col min="19" max="19" width="13.7109375" style="0" customWidth="1"/>
    <col min="20" max="20" width="8.140625" style="0" customWidth="1"/>
  </cols>
  <sheetData>
    <row r="1" spans="1:22" ht="18">
      <c r="A1" s="317" t="s">
        <v>1297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95"/>
      <c r="S1" s="96"/>
      <c r="T1" s="96"/>
      <c r="U1" s="96"/>
      <c r="V1" s="96"/>
    </row>
    <row r="2" spans="1:22" ht="35.25" customHeight="1">
      <c r="A2" s="1117" t="s">
        <v>1104</v>
      </c>
      <c r="B2" s="1117"/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17"/>
      <c r="R2" s="95"/>
      <c r="S2" s="97"/>
      <c r="T2" s="97"/>
      <c r="U2" s="97"/>
      <c r="V2" s="97"/>
    </row>
    <row r="3" spans="1:22" ht="19.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/>
      <c r="T3" s="99"/>
      <c r="U3" s="99"/>
      <c r="V3" s="99"/>
    </row>
    <row r="4" spans="1:22" ht="15" customHeight="1">
      <c r="A4" s="314" t="s">
        <v>888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100"/>
      <c r="S4" s="101"/>
      <c r="T4" s="102"/>
      <c r="U4" s="102"/>
      <c r="V4" s="102"/>
    </row>
    <row r="5" spans="1:22" ht="18.75">
      <c r="A5" s="103" t="s">
        <v>1105</v>
      </c>
      <c r="B5" s="100"/>
      <c r="C5" s="100"/>
      <c r="D5" s="100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2"/>
      <c r="U5" s="102"/>
      <c r="V5" s="102"/>
    </row>
    <row r="6" spans="1:22" ht="18.75" customHeight="1">
      <c r="A6" s="1118" t="s">
        <v>1106</v>
      </c>
      <c r="B6" s="1118"/>
      <c r="C6" s="1118"/>
      <c r="D6" s="1118"/>
      <c r="E6" s="1118"/>
      <c r="F6" s="1118"/>
      <c r="G6" s="1118"/>
      <c r="H6" s="1118"/>
      <c r="I6" s="1118"/>
      <c r="J6" s="1118"/>
      <c r="K6" s="1118"/>
      <c r="L6" s="1118"/>
      <c r="M6" s="1118"/>
      <c r="N6" s="1118"/>
      <c r="O6" s="1118"/>
      <c r="P6" s="1118"/>
      <c r="Q6" s="1118"/>
      <c r="R6" s="1118"/>
      <c r="S6" s="1118"/>
      <c r="T6" s="102"/>
      <c r="U6" s="102"/>
      <c r="V6" s="102"/>
    </row>
    <row r="7" spans="1:22" ht="18.75" customHeight="1">
      <c r="A7" s="1118"/>
      <c r="B7" s="1118"/>
      <c r="C7" s="1118"/>
      <c r="D7" s="1118"/>
      <c r="E7" s="1118"/>
      <c r="F7" s="1118"/>
      <c r="G7" s="1118"/>
      <c r="H7" s="1118"/>
      <c r="I7" s="1118"/>
      <c r="J7" s="1118"/>
      <c r="K7" s="1118"/>
      <c r="L7" s="1118"/>
      <c r="M7" s="1118"/>
      <c r="N7" s="1118"/>
      <c r="O7" s="1118"/>
      <c r="P7" s="1118"/>
      <c r="Q7" s="1118"/>
      <c r="R7" s="1118"/>
      <c r="S7" s="1118"/>
      <c r="T7" s="102"/>
      <c r="U7" s="102"/>
      <c r="V7" s="102"/>
    </row>
    <row r="8" spans="1:22" ht="18.75" customHeight="1">
      <c r="A8" s="1118"/>
      <c r="B8" s="1118"/>
      <c r="C8" s="1118"/>
      <c r="D8" s="1118"/>
      <c r="E8" s="1118"/>
      <c r="F8" s="1118"/>
      <c r="G8" s="1118"/>
      <c r="H8" s="1118"/>
      <c r="I8" s="1118"/>
      <c r="J8" s="1118"/>
      <c r="K8" s="1118"/>
      <c r="L8" s="1118"/>
      <c r="M8" s="1118"/>
      <c r="N8" s="1118"/>
      <c r="O8" s="1118"/>
      <c r="P8" s="1118"/>
      <c r="Q8" s="1118"/>
      <c r="R8" s="1118"/>
      <c r="S8" s="1118"/>
      <c r="T8" s="102"/>
      <c r="U8" s="102"/>
      <c r="V8" s="102"/>
    </row>
    <row r="9" spans="1:22" ht="18.75" customHeight="1">
      <c r="A9" s="1118"/>
      <c r="B9" s="1118"/>
      <c r="C9" s="1118"/>
      <c r="D9" s="1118"/>
      <c r="E9" s="1118"/>
      <c r="F9" s="1118"/>
      <c r="G9" s="1118"/>
      <c r="H9" s="1118"/>
      <c r="I9" s="1118"/>
      <c r="J9" s="1118"/>
      <c r="K9" s="1118"/>
      <c r="L9" s="1118"/>
      <c r="M9" s="1118"/>
      <c r="N9" s="1118"/>
      <c r="O9" s="1118"/>
      <c r="P9" s="1118"/>
      <c r="Q9" s="1118"/>
      <c r="R9" s="1118"/>
      <c r="S9" s="1118"/>
      <c r="T9" s="102"/>
      <c r="U9" s="102"/>
      <c r="V9" s="102"/>
    </row>
    <row r="10" spans="1:22" ht="18.75" customHeight="1">
      <c r="A10" s="1118"/>
      <c r="B10" s="1118"/>
      <c r="C10" s="1118"/>
      <c r="D10" s="1118"/>
      <c r="E10" s="1118"/>
      <c r="F10" s="1118"/>
      <c r="G10" s="1118"/>
      <c r="H10" s="1118"/>
      <c r="I10" s="1118"/>
      <c r="J10" s="1118"/>
      <c r="K10" s="1118"/>
      <c r="L10" s="1118"/>
      <c r="M10" s="1118"/>
      <c r="N10" s="1118"/>
      <c r="O10" s="1118"/>
      <c r="P10" s="1118"/>
      <c r="Q10" s="1118"/>
      <c r="R10" s="1118"/>
      <c r="S10" s="1118"/>
      <c r="T10" s="102"/>
      <c r="U10" s="102"/>
      <c r="V10" s="102"/>
    </row>
    <row r="11" spans="1:22" ht="13.5" customHeight="1">
      <c r="A11" s="1118"/>
      <c r="B11" s="1118"/>
      <c r="C11" s="1118"/>
      <c r="D11" s="1118"/>
      <c r="E11" s="1118"/>
      <c r="F11" s="1118"/>
      <c r="G11" s="1118"/>
      <c r="H11" s="1118"/>
      <c r="I11" s="1118"/>
      <c r="J11" s="1118"/>
      <c r="K11" s="1118"/>
      <c r="L11" s="1118"/>
      <c r="M11" s="1118"/>
      <c r="N11" s="1118"/>
      <c r="O11" s="1118"/>
      <c r="P11" s="1118"/>
      <c r="Q11" s="1118"/>
      <c r="R11" s="1118"/>
      <c r="S11" s="1118"/>
      <c r="T11" s="102"/>
      <c r="U11" s="102"/>
      <c r="V11" s="102"/>
    </row>
    <row r="12" spans="1:22" ht="15" customHeight="1">
      <c r="A12" s="100"/>
      <c r="B12" s="100"/>
      <c r="C12" s="100"/>
      <c r="D12" s="100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2"/>
      <c r="U12" s="102"/>
      <c r="V12" s="102"/>
    </row>
    <row r="13" spans="1:22" ht="18.75">
      <c r="A13" s="105" t="s">
        <v>889</v>
      </c>
      <c r="B13" s="105"/>
      <c r="C13" s="105"/>
      <c r="E13" s="105"/>
      <c r="G13" s="106"/>
      <c r="H13" s="106"/>
      <c r="I13" s="106"/>
      <c r="J13" s="106"/>
      <c r="K13" s="106"/>
      <c r="L13" s="106"/>
      <c r="M13" s="107"/>
      <c r="N13" s="107"/>
      <c r="O13" s="107"/>
      <c r="P13" s="107"/>
      <c r="Q13" s="100"/>
      <c r="R13" s="100"/>
      <c r="S13" s="101"/>
      <c r="T13" s="102"/>
      <c r="U13" s="102"/>
      <c r="V13" s="102"/>
    </row>
    <row r="14" spans="1:22" ht="18.75">
      <c r="A14" s="108" t="s">
        <v>1107</v>
      </c>
      <c r="B14" s="100"/>
      <c r="C14" s="100"/>
      <c r="E14" s="100"/>
      <c r="G14" s="106"/>
      <c r="H14" s="106"/>
      <c r="I14" s="106"/>
      <c r="J14" s="106"/>
      <c r="K14" s="106"/>
      <c r="L14" s="106"/>
      <c r="M14" s="106"/>
      <c r="N14" s="107"/>
      <c r="O14" s="107"/>
      <c r="P14" s="107"/>
      <c r="Q14" s="100"/>
      <c r="R14" s="100"/>
      <c r="S14" s="101"/>
      <c r="T14" s="102"/>
      <c r="U14" s="102"/>
      <c r="V14" s="102"/>
    </row>
    <row r="15" spans="1:22" ht="18.75" customHeight="1">
      <c r="A15" s="108" t="s">
        <v>1108</v>
      </c>
      <c r="B15" s="100"/>
      <c r="C15" s="100"/>
      <c r="S15" s="101"/>
      <c r="T15" s="102"/>
      <c r="U15" s="102"/>
      <c r="V15" s="102"/>
    </row>
    <row r="16" spans="1:22" ht="18.75">
      <c r="A16" s="111"/>
      <c r="B16" s="99"/>
      <c r="C16" s="99"/>
      <c r="D16" s="109"/>
      <c r="E16" s="9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99"/>
      <c r="T16" s="99"/>
      <c r="U16" s="99"/>
      <c r="V16" s="99"/>
    </row>
    <row r="17" spans="1:22" ht="15.75">
      <c r="A17" s="1122" t="s">
        <v>1109</v>
      </c>
      <c r="B17" s="1122"/>
      <c r="C17" s="1122"/>
      <c r="D17" s="1122"/>
      <c r="E17" s="1122"/>
      <c r="F17" s="1122"/>
      <c r="G17" s="1122"/>
      <c r="H17" s="1122"/>
      <c r="I17" s="1122"/>
      <c r="J17" s="1122"/>
      <c r="K17" s="1122"/>
      <c r="L17" s="1122"/>
      <c r="M17" s="1122"/>
      <c r="N17" s="1122"/>
      <c r="O17" s="1122"/>
      <c r="P17" s="1122"/>
      <c r="Q17" s="1122"/>
      <c r="R17" s="1122"/>
      <c r="S17" s="1122"/>
      <c r="T17" s="1122"/>
      <c r="U17" s="112"/>
      <c r="V17" s="99"/>
    </row>
    <row r="18" spans="1:22" ht="15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2"/>
      <c r="V18" s="99"/>
    </row>
    <row r="19" spans="1:22" ht="13.5" customHeight="1">
      <c r="A19" s="316" t="s">
        <v>1110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114"/>
      <c r="V19" s="114"/>
    </row>
    <row r="20" spans="1:22" ht="1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</row>
    <row r="21" spans="1:22" ht="12.75" customHeight="1">
      <c r="A21" s="1123" t="s">
        <v>781</v>
      </c>
      <c r="B21" s="1124" t="s">
        <v>911</v>
      </c>
      <c r="C21" s="1124" t="s">
        <v>721</v>
      </c>
      <c r="D21" s="1124" t="s">
        <v>722</v>
      </c>
      <c r="E21" s="1124" t="s">
        <v>723</v>
      </c>
      <c r="F21" s="1124" t="s">
        <v>1111</v>
      </c>
      <c r="G21" s="1124" t="s">
        <v>1112</v>
      </c>
      <c r="H21" s="1124"/>
      <c r="I21" s="1124"/>
      <c r="J21" s="1124"/>
      <c r="K21" s="1124"/>
      <c r="L21" s="1124"/>
      <c r="M21" s="1124"/>
      <c r="N21" s="1124"/>
      <c r="O21" s="1124"/>
      <c r="P21" s="1124"/>
      <c r="Q21" s="1125" t="s">
        <v>916</v>
      </c>
      <c r="R21" s="1124" t="s">
        <v>1113</v>
      </c>
      <c r="S21" s="1124" t="s">
        <v>1114</v>
      </c>
      <c r="T21" s="1124" t="s">
        <v>1115</v>
      </c>
      <c r="U21" s="99"/>
      <c r="V21" s="99"/>
    </row>
    <row r="22" spans="1:22" ht="16.5" customHeight="1">
      <c r="A22" s="1123"/>
      <c r="B22" s="1124"/>
      <c r="C22" s="1124"/>
      <c r="D22" s="1124"/>
      <c r="E22" s="1124"/>
      <c r="F22" s="1124"/>
      <c r="G22" s="116">
        <v>1</v>
      </c>
      <c r="H22" s="116">
        <v>2</v>
      </c>
      <c r="I22" s="116">
        <v>3</v>
      </c>
      <c r="J22" s="116">
        <v>4</v>
      </c>
      <c r="K22" s="116">
        <v>5</v>
      </c>
      <c r="L22" s="116">
        <v>6</v>
      </c>
      <c r="M22" s="116">
        <v>7</v>
      </c>
      <c r="N22" s="116">
        <v>8</v>
      </c>
      <c r="O22" s="116">
        <v>9</v>
      </c>
      <c r="P22" s="116">
        <v>10</v>
      </c>
      <c r="Q22" s="1125"/>
      <c r="R22" s="1124"/>
      <c r="S22" s="1124"/>
      <c r="T22" s="1124"/>
      <c r="U22" s="99"/>
      <c r="V22" s="99"/>
    </row>
    <row r="23" spans="1:22" ht="24" customHeight="1">
      <c r="A23" s="1123"/>
      <c r="B23" s="1124"/>
      <c r="C23" s="1124"/>
      <c r="D23" s="1124"/>
      <c r="E23" s="1124"/>
      <c r="F23" s="1124"/>
      <c r="G23" s="117">
        <v>10</v>
      </c>
      <c r="H23" s="117">
        <v>11</v>
      </c>
      <c r="I23" s="117">
        <v>10</v>
      </c>
      <c r="J23" s="117">
        <v>10</v>
      </c>
      <c r="K23" s="117">
        <v>12</v>
      </c>
      <c r="L23" s="117">
        <v>8</v>
      </c>
      <c r="M23" s="117">
        <v>7</v>
      </c>
      <c r="N23" s="117">
        <v>7</v>
      </c>
      <c r="O23" s="117">
        <v>21</v>
      </c>
      <c r="P23" s="117">
        <v>6</v>
      </c>
      <c r="Q23" s="118">
        <v>102</v>
      </c>
      <c r="R23" s="1124"/>
      <c r="S23" s="1124"/>
      <c r="T23" s="1124"/>
      <c r="U23" s="99"/>
      <c r="V23" s="99"/>
    </row>
    <row r="24" spans="1:22" s="126" customFormat="1" ht="25.5">
      <c r="A24" s="119">
        <v>1</v>
      </c>
      <c r="B24" s="120">
        <v>707</v>
      </c>
      <c r="C24" s="120" t="s">
        <v>925</v>
      </c>
      <c r="D24" s="120" t="s">
        <v>926</v>
      </c>
      <c r="E24" s="120" t="s">
        <v>918</v>
      </c>
      <c r="F24" s="120" t="s">
        <v>725</v>
      </c>
      <c r="G24" s="121">
        <v>8</v>
      </c>
      <c r="H24" s="121">
        <v>3</v>
      </c>
      <c r="I24" s="121">
        <v>0</v>
      </c>
      <c r="J24" s="121">
        <v>5</v>
      </c>
      <c r="K24" s="121">
        <v>3</v>
      </c>
      <c r="L24" s="121">
        <v>3</v>
      </c>
      <c r="M24" s="121">
        <v>7</v>
      </c>
      <c r="N24" s="121">
        <v>5</v>
      </c>
      <c r="O24" s="121">
        <v>10</v>
      </c>
      <c r="P24" s="121">
        <v>1</v>
      </c>
      <c r="Q24" s="122">
        <v>45</v>
      </c>
      <c r="R24" s="123" t="s">
        <v>920</v>
      </c>
      <c r="S24" s="123" t="s">
        <v>1116</v>
      </c>
      <c r="T24" s="124"/>
      <c r="U24" s="125"/>
      <c r="V24" s="125"/>
    </row>
    <row r="25" spans="1:22" s="126" customFormat="1" ht="25.5">
      <c r="A25" s="119">
        <v>2</v>
      </c>
      <c r="B25" s="120">
        <v>713</v>
      </c>
      <c r="C25" s="120" t="s">
        <v>1117</v>
      </c>
      <c r="D25" s="120" t="s">
        <v>730</v>
      </c>
      <c r="E25" s="120" t="s">
        <v>1042</v>
      </c>
      <c r="F25" s="120" t="s">
        <v>1118</v>
      </c>
      <c r="G25" s="121">
        <v>8</v>
      </c>
      <c r="H25" s="121">
        <v>3</v>
      </c>
      <c r="I25" s="121">
        <v>0</v>
      </c>
      <c r="J25" s="121">
        <v>0</v>
      </c>
      <c r="K25" s="121">
        <v>11</v>
      </c>
      <c r="L25" s="121">
        <v>1</v>
      </c>
      <c r="M25" s="121">
        <v>3</v>
      </c>
      <c r="N25" s="121">
        <v>5</v>
      </c>
      <c r="O25" s="121">
        <v>10</v>
      </c>
      <c r="P25" s="121">
        <v>1</v>
      </c>
      <c r="Q25" s="122">
        <v>42</v>
      </c>
      <c r="R25" s="123" t="s">
        <v>1103</v>
      </c>
      <c r="S25" s="123" t="s">
        <v>1119</v>
      </c>
      <c r="T25" s="124"/>
      <c r="U25" s="125"/>
      <c r="V25" s="125"/>
    </row>
    <row r="26" spans="1:22" s="126" customFormat="1" ht="25.5">
      <c r="A26" s="119">
        <v>3</v>
      </c>
      <c r="B26" s="120">
        <v>722</v>
      </c>
      <c r="C26" s="120" t="s">
        <v>1120</v>
      </c>
      <c r="D26" s="120" t="s">
        <v>1121</v>
      </c>
      <c r="E26" s="120" t="s">
        <v>840</v>
      </c>
      <c r="F26" s="120" t="s">
        <v>1076</v>
      </c>
      <c r="G26" s="121">
        <v>8</v>
      </c>
      <c r="H26" s="121">
        <v>5</v>
      </c>
      <c r="I26" s="121">
        <v>0</v>
      </c>
      <c r="J26" s="121">
        <v>3</v>
      </c>
      <c r="K26" s="121">
        <v>0</v>
      </c>
      <c r="L26" s="121">
        <v>2</v>
      </c>
      <c r="M26" s="121">
        <v>4</v>
      </c>
      <c r="N26" s="121">
        <v>2</v>
      </c>
      <c r="O26" s="121">
        <v>15</v>
      </c>
      <c r="P26" s="121">
        <v>2</v>
      </c>
      <c r="Q26" s="122">
        <v>41</v>
      </c>
      <c r="R26" s="123" t="s">
        <v>1103</v>
      </c>
      <c r="S26" s="123" t="s">
        <v>1122</v>
      </c>
      <c r="T26" s="124"/>
      <c r="U26" s="125"/>
      <c r="V26" s="125"/>
    </row>
    <row r="27" spans="1:22" s="126" customFormat="1" ht="25.5">
      <c r="A27" s="119">
        <v>4</v>
      </c>
      <c r="B27" s="120">
        <v>712</v>
      </c>
      <c r="C27" s="120" t="s">
        <v>1123</v>
      </c>
      <c r="D27" s="120" t="s">
        <v>843</v>
      </c>
      <c r="E27" s="120" t="s">
        <v>728</v>
      </c>
      <c r="F27" s="120" t="s">
        <v>757</v>
      </c>
      <c r="G27" s="121">
        <v>7</v>
      </c>
      <c r="H27" s="121">
        <v>3</v>
      </c>
      <c r="I27" s="121">
        <v>0</v>
      </c>
      <c r="J27" s="121">
        <v>5</v>
      </c>
      <c r="K27" s="121">
        <v>0</v>
      </c>
      <c r="L27" s="121">
        <v>5</v>
      </c>
      <c r="M27" s="121">
        <v>3</v>
      </c>
      <c r="N27" s="121">
        <v>5</v>
      </c>
      <c r="O27" s="121">
        <v>6</v>
      </c>
      <c r="P27" s="121">
        <v>5</v>
      </c>
      <c r="Q27" s="122">
        <v>39</v>
      </c>
      <c r="R27" s="123" t="s">
        <v>1103</v>
      </c>
      <c r="S27" s="123" t="s">
        <v>1124</v>
      </c>
      <c r="T27" s="124"/>
      <c r="U27" s="125"/>
      <c r="V27" s="125"/>
    </row>
    <row r="28" spans="1:22" s="126" customFormat="1" ht="25.5">
      <c r="A28" s="119">
        <v>5</v>
      </c>
      <c r="B28" s="120">
        <v>715</v>
      </c>
      <c r="C28" s="120" t="s">
        <v>1125</v>
      </c>
      <c r="D28" s="120" t="s">
        <v>1057</v>
      </c>
      <c r="E28" s="120" t="s">
        <v>981</v>
      </c>
      <c r="F28" s="120" t="s">
        <v>732</v>
      </c>
      <c r="G28" s="121">
        <v>7</v>
      </c>
      <c r="H28" s="121">
        <v>3</v>
      </c>
      <c r="I28" s="121">
        <v>0</v>
      </c>
      <c r="J28" s="121">
        <v>2</v>
      </c>
      <c r="K28" s="121">
        <v>0</v>
      </c>
      <c r="L28" s="121">
        <v>3</v>
      </c>
      <c r="M28" s="121">
        <v>2</v>
      </c>
      <c r="N28" s="121">
        <v>4</v>
      </c>
      <c r="O28" s="121">
        <v>11</v>
      </c>
      <c r="P28" s="121">
        <v>3</v>
      </c>
      <c r="Q28" s="122">
        <v>35</v>
      </c>
      <c r="R28" s="127"/>
      <c r="S28" s="123" t="s">
        <v>1126</v>
      </c>
      <c r="T28" s="124"/>
      <c r="U28" s="125"/>
      <c r="V28" s="125"/>
    </row>
    <row r="29" spans="1:22" ht="25.5">
      <c r="A29" s="119">
        <v>6</v>
      </c>
      <c r="B29" s="120">
        <v>702</v>
      </c>
      <c r="C29" s="120" t="s">
        <v>1127</v>
      </c>
      <c r="D29" s="120" t="s">
        <v>822</v>
      </c>
      <c r="E29" s="120" t="s">
        <v>823</v>
      </c>
      <c r="F29" s="120" t="s">
        <v>1128</v>
      </c>
      <c r="G29" s="121">
        <v>9</v>
      </c>
      <c r="H29" s="121">
        <v>3</v>
      </c>
      <c r="I29" s="121">
        <v>0</v>
      </c>
      <c r="J29" s="121">
        <v>1</v>
      </c>
      <c r="K29" s="121">
        <v>0</v>
      </c>
      <c r="L29" s="121">
        <v>0</v>
      </c>
      <c r="M29" s="121">
        <v>4</v>
      </c>
      <c r="N29" s="121">
        <v>3</v>
      </c>
      <c r="O29" s="121">
        <v>13</v>
      </c>
      <c r="P29" s="121">
        <v>1</v>
      </c>
      <c r="Q29" s="122">
        <v>34</v>
      </c>
      <c r="R29" s="127"/>
      <c r="S29" s="123" t="s">
        <v>1129</v>
      </c>
      <c r="T29" s="124"/>
      <c r="U29" s="99"/>
      <c r="V29" s="99"/>
    </row>
    <row r="30" spans="1:22" ht="25.5">
      <c r="A30" s="119">
        <v>6</v>
      </c>
      <c r="B30" s="120">
        <v>706</v>
      </c>
      <c r="C30" s="120" t="s">
        <v>1130</v>
      </c>
      <c r="D30" s="120" t="s">
        <v>730</v>
      </c>
      <c r="E30" s="120" t="s">
        <v>918</v>
      </c>
      <c r="F30" s="120" t="s">
        <v>774</v>
      </c>
      <c r="G30" s="121">
        <v>7</v>
      </c>
      <c r="H30" s="121">
        <v>3</v>
      </c>
      <c r="I30" s="121">
        <v>0</v>
      </c>
      <c r="J30" s="121">
        <v>3</v>
      </c>
      <c r="K30" s="121">
        <v>0</v>
      </c>
      <c r="L30" s="121">
        <v>4</v>
      </c>
      <c r="M30" s="121">
        <v>6</v>
      </c>
      <c r="N30" s="121">
        <v>4</v>
      </c>
      <c r="O30" s="121">
        <v>7</v>
      </c>
      <c r="P30" s="121">
        <v>0</v>
      </c>
      <c r="Q30" s="122">
        <v>34</v>
      </c>
      <c r="R30" s="127"/>
      <c r="S30" s="123" t="s">
        <v>1131</v>
      </c>
      <c r="T30" s="124"/>
      <c r="U30" s="99"/>
      <c r="V30" s="99"/>
    </row>
    <row r="31" spans="1:22" ht="25.5">
      <c r="A31" s="119">
        <v>6</v>
      </c>
      <c r="B31" s="120">
        <v>710</v>
      </c>
      <c r="C31" s="120" t="s">
        <v>1132</v>
      </c>
      <c r="D31" s="120" t="s">
        <v>1133</v>
      </c>
      <c r="E31" s="120" t="s">
        <v>918</v>
      </c>
      <c r="F31" s="120" t="s">
        <v>770</v>
      </c>
      <c r="G31" s="121">
        <v>5</v>
      </c>
      <c r="H31" s="121">
        <v>4</v>
      </c>
      <c r="I31" s="121">
        <v>0</v>
      </c>
      <c r="J31" s="121">
        <v>4</v>
      </c>
      <c r="K31" s="121">
        <v>0</v>
      </c>
      <c r="L31" s="121">
        <v>2</v>
      </c>
      <c r="M31" s="121">
        <v>6</v>
      </c>
      <c r="N31" s="121">
        <v>5</v>
      </c>
      <c r="O31" s="121">
        <v>8</v>
      </c>
      <c r="P31" s="121">
        <v>0</v>
      </c>
      <c r="Q31" s="122">
        <v>34</v>
      </c>
      <c r="R31" s="127"/>
      <c r="S31" s="123" t="s">
        <v>1134</v>
      </c>
      <c r="T31" s="124"/>
      <c r="U31" s="99"/>
      <c r="V31" s="99"/>
    </row>
    <row r="32" spans="1:22" ht="25.5">
      <c r="A32" s="119">
        <v>6</v>
      </c>
      <c r="B32" s="120">
        <v>719</v>
      </c>
      <c r="C32" s="120" t="s">
        <v>1135</v>
      </c>
      <c r="D32" s="120" t="s">
        <v>825</v>
      </c>
      <c r="E32" s="120" t="s">
        <v>956</v>
      </c>
      <c r="F32" s="120" t="s">
        <v>833</v>
      </c>
      <c r="G32" s="121">
        <v>8</v>
      </c>
      <c r="H32" s="121">
        <v>3</v>
      </c>
      <c r="I32" s="121">
        <v>0</v>
      </c>
      <c r="J32" s="121">
        <v>5</v>
      </c>
      <c r="K32" s="121">
        <v>0</v>
      </c>
      <c r="L32" s="121">
        <v>2</v>
      </c>
      <c r="M32" s="121">
        <v>2</v>
      </c>
      <c r="N32" s="121">
        <v>3</v>
      </c>
      <c r="O32" s="121">
        <v>10</v>
      </c>
      <c r="P32" s="121">
        <v>1</v>
      </c>
      <c r="Q32" s="122">
        <v>34</v>
      </c>
      <c r="R32" s="127"/>
      <c r="S32" s="123" t="s">
        <v>1136</v>
      </c>
      <c r="T32" s="124"/>
      <c r="U32" s="99"/>
      <c r="V32" s="99"/>
    </row>
    <row r="33" spans="1:22" ht="25.5">
      <c r="A33" s="119">
        <v>10</v>
      </c>
      <c r="B33" s="120">
        <v>704</v>
      </c>
      <c r="C33" s="120" t="s">
        <v>1137</v>
      </c>
      <c r="D33" s="120" t="s">
        <v>1138</v>
      </c>
      <c r="E33" s="120" t="s">
        <v>832</v>
      </c>
      <c r="F33" s="120" t="s">
        <v>743</v>
      </c>
      <c r="G33" s="121">
        <v>6</v>
      </c>
      <c r="H33" s="121">
        <v>2</v>
      </c>
      <c r="I33" s="121">
        <v>0</v>
      </c>
      <c r="J33" s="121">
        <v>2</v>
      </c>
      <c r="K33" s="121">
        <v>0</v>
      </c>
      <c r="L33" s="121">
        <v>1</v>
      </c>
      <c r="M33" s="121">
        <v>3</v>
      </c>
      <c r="N33" s="121">
        <v>5</v>
      </c>
      <c r="O33" s="121">
        <v>13</v>
      </c>
      <c r="P33" s="121">
        <v>1</v>
      </c>
      <c r="Q33" s="122">
        <v>33</v>
      </c>
      <c r="R33" s="127"/>
      <c r="S33" s="123" t="s">
        <v>1139</v>
      </c>
      <c r="T33" s="124"/>
      <c r="U33" s="115"/>
      <c r="V33" s="115"/>
    </row>
    <row r="34" spans="1:22" ht="25.5">
      <c r="A34" s="119">
        <v>11</v>
      </c>
      <c r="B34" s="120">
        <v>705</v>
      </c>
      <c r="C34" s="120" t="s">
        <v>1140</v>
      </c>
      <c r="D34" s="120" t="s">
        <v>759</v>
      </c>
      <c r="E34" s="120" t="s">
        <v>981</v>
      </c>
      <c r="F34" s="120" t="s">
        <v>774</v>
      </c>
      <c r="G34" s="121">
        <v>5</v>
      </c>
      <c r="H34" s="121">
        <v>4</v>
      </c>
      <c r="I34" s="121">
        <v>0</v>
      </c>
      <c r="J34" s="121">
        <v>3</v>
      </c>
      <c r="K34" s="121">
        <v>2</v>
      </c>
      <c r="L34" s="121">
        <v>4</v>
      </c>
      <c r="M34" s="121">
        <v>1</v>
      </c>
      <c r="N34" s="121">
        <v>5</v>
      </c>
      <c r="O34" s="121">
        <v>7</v>
      </c>
      <c r="P34" s="121">
        <v>0</v>
      </c>
      <c r="Q34" s="122">
        <v>31</v>
      </c>
      <c r="R34" s="127"/>
      <c r="S34" s="123" t="s">
        <v>1141</v>
      </c>
      <c r="T34" s="124"/>
      <c r="U34" s="115"/>
      <c r="V34" s="115"/>
    </row>
    <row r="35" spans="1:22" ht="21.75" customHeight="1">
      <c r="A35" s="119">
        <v>11</v>
      </c>
      <c r="B35" s="120">
        <v>709</v>
      </c>
      <c r="C35" s="120" t="s">
        <v>1142</v>
      </c>
      <c r="D35" s="120" t="s">
        <v>1143</v>
      </c>
      <c r="E35" s="120" t="s">
        <v>1144</v>
      </c>
      <c r="F35" s="120" t="s">
        <v>826</v>
      </c>
      <c r="G35" s="121">
        <v>8</v>
      </c>
      <c r="H35" s="121">
        <v>2</v>
      </c>
      <c r="I35" s="121">
        <v>0</v>
      </c>
      <c r="J35" s="121">
        <v>2</v>
      </c>
      <c r="K35" s="121">
        <v>0</v>
      </c>
      <c r="L35" s="121">
        <v>2</v>
      </c>
      <c r="M35" s="121">
        <v>5</v>
      </c>
      <c r="N35" s="121">
        <v>4</v>
      </c>
      <c r="O35" s="121">
        <v>8</v>
      </c>
      <c r="P35" s="121">
        <v>0</v>
      </c>
      <c r="Q35" s="122">
        <v>31</v>
      </c>
      <c r="R35" s="127"/>
      <c r="S35" s="123" t="s">
        <v>1145</v>
      </c>
      <c r="T35" s="124"/>
      <c r="U35" s="115"/>
      <c r="V35" s="115"/>
    </row>
    <row r="36" spans="1:22" ht="21" customHeight="1">
      <c r="A36" s="119">
        <v>13</v>
      </c>
      <c r="B36" s="120">
        <v>718</v>
      </c>
      <c r="C36" s="120" t="s">
        <v>1146</v>
      </c>
      <c r="D36" s="120" t="s">
        <v>993</v>
      </c>
      <c r="E36" s="120" t="s">
        <v>728</v>
      </c>
      <c r="F36" s="120" t="s">
        <v>953</v>
      </c>
      <c r="G36" s="121">
        <v>7</v>
      </c>
      <c r="H36" s="121">
        <v>4</v>
      </c>
      <c r="I36" s="121">
        <v>0</v>
      </c>
      <c r="J36" s="121">
        <v>4</v>
      </c>
      <c r="K36" s="121">
        <v>0</v>
      </c>
      <c r="L36" s="121">
        <v>2</v>
      </c>
      <c r="M36" s="121">
        <v>3</v>
      </c>
      <c r="N36" s="121">
        <v>3</v>
      </c>
      <c r="O36" s="121">
        <v>7</v>
      </c>
      <c r="P36" s="121">
        <v>0</v>
      </c>
      <c r="Q36" s="122">
        <v>30</v>
      </c>
      <c r="R36" s="127"/>
      <c r="S36" s="123" t="s">
        <v>1147</v>
      </c>
      <c r="T36" s="124"/>
      <c r="U36" s="115"/>
      <c r="V36" s="115"/>
    </row>
    <row r="37" spans="1:22" ht="38.25">
      <c r="A37" s="119">
        <v>14</v>
      </c>
      <c r="B37" s="120">
        <v>717</v>
      </c>
      <c r="C37" s="120" t="s">
        <v>1148</v>
      </c>
      <c r="D37" s="120" t="s">
        <v>941</v>
      </c>
      <c r="E37" s="120" t="s">
        <v>817</v>
      </c>
      <c r="F37" s="120" t="s">
        <v>750</v>
      </c>
      <c r="G37" s="121">
        <v>6</v>
      </c>
      <c r="H37" s="121">
        <v>3</v>
      </c>
      <c r="I37" s="121">
        <v>0</v>
      </c>
      <c r="J37" s="121">
        <v>0</v>
      </c>
      <c r="K37" s="121">
        <v>0</v>
      </c>
      <c r="L37" s="121">
        <v>0</v>
      </c>
      <c r="M37" s="121">
        <v>1</v>
      </c>
      <c r="N37" s="121">
        <v>4</v>
      </c>
      <c r="O37" s="121">
        <v>11</v>
      </c>
      <c r="P37" s="121">
        <v>0</v>
      </c>
      <c r="Q37" s="122">
        <v>25</v>
      </c>
      <c r="R37" s="127"/>
      <c r="S37" s="123" t="s">
        <v>1149</v>
      </c>
      <c r="T37" s="124"/>
      <c r="U37" s="115"/>
      <c r="V37" s="115"/>
    </row>
    <row r="38" spans="1:22" ht="25.5">
      <c r="A38" s="119">
        <v>15</v>
      </c>
      <c r="B38" s="120">
        <v>701</v>
      </c>
      <c r="C38" s="120" t="s">
        <v>1150</v>
      </c>
      <c r="D38" s="120" t="s">
        <v>763</v>
      </c>
      <c r="E38" s="120" t="s">
        <v>728</v>
      </c>
      <c r="F38" s="120" t="s">
        <v>1128</v>
      </c>
      <c r="G38" s="121">
        <v>8</v>
      </c>
      <c r="H38" s="121">
        <v>2</v>
      </c>
      <c r="I38" s="121">
        <v>0</v>
      </c>
      <c r="J38" s="121">
        <v>1</v>
      </c>
      <c r="K38" s="121">
        <v>0</v>
      </c>
      <c r="L38" s="121">
        <v>1</v>
      </c>
      <c r="M38" s="121">
        <v>3</v>
      </c>
      <c r="N38" s="121">
        <v>3</v>
      </c>
      <c r="O38" s="121">
        <v>5</v>
      </c>
      <c r="P38" s="121">
        <v>1</v>
      </c>
      <c r="Q38" s="122">
        <v>24</v>
      </c>
      <c r="R38" s="127"/>
      <c r="S38" s="123" t="s">
        <v>1151</v>
      </c>
      <c r="T38" s="124"/>
      <c r="U38" s="115"/>
      <c r="V38" s="115"/>
    </row>
    <row r="39" spans="1:22" ht="15">
      <c r="A39" s="119">
        <v>16</v>
      </c>
      <c r="B39" s="120">
        <v>703</v>
      </c>
      <c r="C39" s="120" t="s">
        <v>1152</v>
      </c>
      <c r="D39" s="120" t="s">
        <v>1153</v>
      </c>
      <c r="E39" s="120" t="s">
        <v>961</v>
      </c>
      <c r="F39" s="120" t="s">
        <v>801</v>
      </c>
      <c r="G39" s="121">
        <v>6</v>
      </c>
      <c r="H39" s="121">
        <v>3</v>
      </c>
      <c r="I39" s="121">
        <v>0</v>
      </c>
      <c r="J39" s="121">
        <v>2</v>
      </c>
      <c r="K39" s="121">
        <v>0</v>
      </c>
      <c r="L39" s="121">
        <v>0</v>
      </c>
      <c r="M39" s="121">
        <v>3</v>
      </c>
      <c r="N39" s="121">
        <v>4</v>
      </c>
      <c r="O39" s="121">
        <v>5</v>
      </c>
      <c r="P39" s="121">
        <v>0</v>
      </c>
      <c r="Q39" s="122">
        <v>23</v>
      </c>
      <c r="R39" s="127"/>
      <c r="S39" s="123" t="s">
        <v>1154</v>
      </c>
      <c r="T39" s="124"/>
      <c r="U39" s="115"/>
      <c r="V39" s="115"/>
    </row>
    <row r="40" spans="1:22" ht="15">
      <c r="A40" s="119"/>
      <c r="B40" s="120">
        <v>708</v>
      </c>
      <c r="C40" s="120" t="s">
        <v>1155</v>
      </c>
      <c r="D40" s="120" t="s">
        <v>755</v>
      </c>
      <c r="E40" s="120" t="s">
        <v>1156</v>
      </c>
      <c r="F40" s="120" t="s">
        <v>761</v>
      </c>
      <c r="G40" s="1119" t="s">
        <v>879</v>
      </c>
      <c r="H40" s="1120"/>
      <c r="I40" s="1120"/>
      <c r="J40" s="1120"/>
      <c r="K40" s="1120"/>
      <c r="L40" s="1120"/>
      <c r="M40" s="1120"/>
      <c r="N40" s="1120"/>
      <c r="O40" s="1120"/>
      <c r="P40" s="1120"/>
      <c r="Q40" s="1121"/>
      <c r="R40" s="127"/>
      <c r="S40" s="123" t="s">
        <v>1157</v>
      </c>
      <c r="T40" s="124"/>
      <c r="U40" s="115"/>
      <c r="V40" s="115"/>
    </row>
    <row r="41" spans="1:22" ht="25.5">
      <c r="A41" s="119"/>
      <c r="B41" s="120">
        <v>711</v>
      </c>
      <c r="C41" s="120" t="s">
        <v>1158</v>
      </c>
      <c r="D41" s="120" t="s">
        <v>933</v>
      </c>
      <c r="E41" s="120" t="s">
        <v>728</v>
      </c>
      <c r="F41" s="120" t="s">
        <v>1002</v>
      </c>
      <c r="G41" s="1119" t="s">
        <v>879</v>
      </c>
      <c r="H41" s="1120"/>
      <c r="I41" s="1120"/>
      <c r="J41" s="1120"/>
      <c r="K41" s="1120"/>
      <c r="L41" s="1120"/>
      <c r="M41" s="1120"/>
      <c r="N41" s="1120"/>
      <c r="O41" s="1120"/>
      <c r="P41" s="1120"/>
      <c r="Q41" s="1121"/>
      <c r="R41" s="127"/>
      <c r="S41" s="123" t="s">
        <v>1159</v>
      </c>
      <c r="T41" s="124"/>
      <c r="U41" s="115"/>
      <c r="V41" s="115"/>
    </row>
    <row r="42" spans="1:22" ht="25.5">
      <c r="A42" s="119"/>
      <c r="B42" s="120">
        <v>714</v>
      </c>
      <c r="C42" s="120" t="s">
        <v>1160</v>
      </c>
      <c r="D42" s="120" t="s">
        <v>803</v>
      </c>
      <c r="E42" s="120" t="s">
        <v>1161</v>
      </c>
      <c r="F42" s="120" t="s">
        <v>807</v>
      </c>
      <c r="G42" s="1119" t="s">
        <v>879</v>
      </c>
      <c r="H42" s="1120"/>
      <c r="I42" s="1120"/>
      <c r="J42" s="1120"/>
      <c r="K42" s="1120"/>
      <c r="L42" s="1120"/>
      <c r="M42" s="1120"/>
      <c r="N42" s="1120"/>
      <c r="O42" s="1120"/>
      <c r="P42" s="1120"/>
      <c r="Q42" s="1121"/>
      <c r="R42" s="127"/>
      <c r="S42" s="123" t="s">
        <v>1162</v>
      </c>
      <c r="T42" s="124"/>
      <c r="U42" s="115"/>
      <c r="V42" s="115"/>
    </row>
    <row r="43" spans="1:22" ht="25.5">
      <c r="A43" s="119"/>
      <c r="B43" s="120">
        <v>716</v>
      </c>
      <c r="C43" s="120" t="s">
        <v>1163</v>
      </c>
      <c r="D43" s="120" t="s">
        <v>843</v>
      </c>
      <c r="E43" s="120" t="s">
        <v>918</v>
      </c>
      <c r="F43" s="120" t="s">
        <v>798</v>
      </c>
      <c r="G43" s="1119" t="s">
        <v>879</v>
      </c>
      <c r="H43" s="1120"/>
      <c r="I43" s="1120"/>
      <c r="J43" s="1120"/>
      <c r="K43" s="1120"/>
      <c r="L43" s="1120"/>
      <c r="M43" s="1120"/>
      <c r="N43" s="1120"/>
      <c r="O43" s="1120"/>
      <c r="P43" s="1120"/>
      <c r="Q43" s="1121"/>
      <c r="R43" s="127"/>
      <c r="S43" s="123" t="s">
        <v>1164</v>
      </c>
      <c r="T43" s="124"/>
      <c r="U43" s="115"/>
      <c r="V43" s="115"/>
    </row>
    <row r="44" spans="1:22" ht="24">
      <c r="A44" s="119"/>
      <c r="B44" s="120">
        <v>720</v>
      </c>
      <c r="C44" s="120" t="s">
        <v>1165</v>
      </c>
      <c r="D44" s="120" t="s">
        <v>993</v>
      </c>
      <c r="E44" s="120" t="s">
        <v>1144</v>
      </c>
      <c r="F44" s="123" t="s">
        <v>1166</v>
      </c>
      <c r="G44" s="1119" t="s">
        <v>879</v>
      </c>
      <c r="H44" s="1120"/>
      <c r="I44" s="1120"/>
      <c r="J44" s="1120"/>
      <c r="K44" s="1120"/>
      <c r="L44" s="1120"/>
      <c r="M44" s="1120"/>
      <c r="N44" s="1120"/>
      <c r="O44" s="1120"/>
      <c r="P44" s="1120"/>
      <c r="Q44" s="1121"/>
      <c r="R44" s="127"/>
      <c r="S44" s="123" t="s">
        <v>1167</v>
      </c>
      <c r="T44" s="124"/>
      <c r="U44" s="115"/>
      <c r="V44" s="115"/>
    </row>
    <row r="45" spans="1:22" ht="25.5">
      <c r="A45" s="119"/>
      <c r="B45" s="120">
        <v>721</v>
      </c>
      <c r="C45" s="120" t="s">
        <v>1168</v>
      </c>
      <c r="D45" s="120" t="s">
        <v>960</v>
      </c>
      <c r="E45" s="120" t="s">
        <v>840</v>
      </c>
      <c r="F45" s="120" t="s">
        <v>1169</v>
      </c>
      <c r="G45" s="1119" t="s">
        <v>879</v>
      </c>
      <c r="H45" s="1120"/>
      <c r="I45" s="1120"/>
      <c r="J45" s="1120"/>
      <c r="K45" s="1120"/>
      <c r="L45" s="1120"/>
      <c r="M45" s="1120"/>
      <c r="N45" s="1120"/>
      <c r="O45" s="1120"/>
      <c r="P45" s="1120"/>
      <c r="Q45" s="1121"/>
      <c r="R45" s="127"/>
      <c r="S45" s="123" t="s">
        <v>1170</v>
      </c>
      <c r="T45" s="124"/>
      <c r="U45" s="115"/>
      <c r="V45" s="115"/>
    </row>
    <row r="46" spans="1:22" ht="1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</row>
    <row r="47" spans="1:22" ht="15.75">
      <c r="A47" s="316" t="s">
        <v>1171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114"/>
      <c r="V47" s="114"/>
    </row>
    <row r="48" spans="1:22" ht="1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</row>
    <row r="49" spans="1:22" ht="12.75" customHeight="1">
      <c r="A49" s="1123" t="s">
        <v>781</v>
      </c>
      <c r="B49" s="1124" t="s">
        <v>911</v>
      </c>
      <c r="C49" s="1124" t="s">
        <v>721</v>
      </c>
      <c r="D49" s="1124" t="s">
        <v>722</v>
      </c>
      <c r="E49" s="1124" t="s">
        <v>723</v>
      </c>
      <c r="F49" s="1124" t="s">
        <v>1111</v>
      </c>
      <c r="G49" s="1124" t="s">
        <v>1112</v>
      </c>
      <c r="H49" s="1124"/>
      <c r="I49" s="1124"/>
      <c r="J49" s="1124"/>
      <c r="K49" s="1124"/>
      <c r="L49" s="1124"/>
      <c r="M49" s="1124"/>
      <c r="N49" s="1124"/>
      <c r="O49" s="1124"/>
      <c r="P49" s="1124"/>
      <c r="Q49" s="1125" t="s">
        <v>916</v>
      </c>
      <c r="R49" s="1124" t="s">
        <v>1113</v>
      </c>
      <c r="S49" s="1124" t="s">
        <v>1114</v>
      </c>
      <c r="T49" s="1124" t="s">
        <v>1115</v>
      </c>
      <c r="U49" s="99"/>
      <c r="V49" s="99"/>
    </row>
    <row r="50" spans="1:22" ht="15">
      <c r="A50" s="1123"/>
      <c r="B50" s="1124"/>
      <c r="C50" s="1124"/>
      <c r="D50" s="1124"/>
      <c r="E50" s="1124"/>
      <c r="F50" s="1124"/>
      <c r="G50" s="116">
        <v>1</v>
      </c>
      <c r="H50" s="116">
        <v>2</v>
      </c>
      <c r="I50" s="116">
        <v>3</v>
      </c>
      <c r="J50" s="116">
        <v>4</v>
      </c>
      <c r="K50" s="116">
        <v>5</v>
      </c>
      <c r="L50" s="116">
        <v>6</v>
      </c>
      <c r="M50" s="116">
        <v>7</v>
      </c>
      <c r="N50" s="116">
        <v>8</v>
      </c>
      <c r="O50" s="116">
        <v>9</v>
      </c>
      <c r="P50" s="116">
        <v>10</v>
      </c>
      <c r="Q50" s="1125"/>
      <c r="R50" s="1124"/>
      <c r="S50" s="1124"/>
      <c r="T50" s="1124"/>
      <c r="U50" s="99"/>
      <c r="V50" s="99"/>
    </row>
    <row r="51" spans="1:22" ht="15">
      <c r="A51" s="1123"/>
      <c r="B51" s="1124"/>
      <c r="C51" s="1124"/>
      <c r="D51" s="1124"/>
      <c r="E51" s="1124"/>
      <c r="F51" s="1124"/>
      <c r="G51" s="117">
        <v>10</v>
      </c>
      <c r="H51" s="117">
        <v>11</v>
      </c>
      <c r="I51" s="117">
        <v>10</v>
      </c>
      <c r="J51" s="117">
        <v>10</v>
      </c>
      <c r="K51" s="117">
        <v>12</v>
      </c>
      <c r="L51" s="117">
        <v>8</v>
      </c>
      <c r="M51" s="117">
        <v>7</v>
      </c>
      <c r="N51" s="117">
        <v>7</v>
      </c>
      <c r="O51" s="117">
        <v>21</v>
      </c>
      <c r="P51" s="117">
        <v>6</v>
      </c>
      <c r="Q51" s="118">
        <v>102</v>
      </c>
      <c r="R51" s="1124"/>
      <c r="S51" s="1124"/>
      <c r="T51" s="1124"/>
      <c r="U51" s="99"/>
      <c r="V51" s="99"/>
    </row>
    <row r="52" spans="1:23" s="126" customFormat="1" ht="25.5">
      <c r="A52" s="120">
        <v>1</v>
      </c>
      <c r="B52" s="120">
        <v>818</v>
      </c>
      <c r="C52" s="120" t="s">
        <v>1172</v>
      </c>
      <c r="D52" s="120" t="s">
        <v>752</v>
      </c>
      <c r="E52" s="120" t="s">
        <v>731</v>
      </c>
      <c r="F52" s="120" t="s">
        <v>725</v>
      </c>
      <c r="G52" s="128">
        <v>10</v>
      </c>
      <c r="H52" s="128">
        <v>3</v>
      </c>
      <c r="I52" s="128">
        <v>1</v>
      </c>
      <c r="J52" s="128">
        <v>5</v>
      </c>
      <c r="K52" s="128">
        <v>3</v>
      </c>
      <c r="L52" s="128">
        <v>3</v>
      </c>
      <c r="M52" s="128">
        <v>6</v>
      </c>
      <c r="N52" s="128">
        <v>3</v>
      </c>
      <c r="O52" s="128">
        <v>10</v>
      </c>
      <c r="P52" s="128">
        <v>1</v>
      </c>
      <c r="Q52" s="128">
        <v>45</v>
      </c>
      <c r="R52" s="123" t="s">
        <v>920</v>
      </c>
      <c r="S52" s="129" t="s">
        <v>1116</v>
      </c>
      <c r="T52" s="130"/>
      <c r="U52" s="125"/>
      <c r="V52" s="125"/>
      <c r="W52" s="1064"/>
    </row>
    <row r="53" spans="1:23" s="126" customFormat="1" ht="25.5">
      <c r="A53" s="120">
        <v>2</v>
      </c>
      <c r="B53" s="120">
        <v>801</v>
      </c>
      <c r="C53" s="120" t="s">
        <v>989</v>
      </c>
      <c r="D53" s="120" t="s">
        <v>990</v>
      </c>
      <c r="E53" s="120" t="s">
        <v>991</v>
      </c>
      <c r="F53" s="120" t="s">
        <v>807</v>
      </c>
      <c r="G53" s="128">
        <v>7</v>
      </c>
      <c r="H53" s="128">
        <v>3</v>
      </c>
      <c r="I53" s="128">
        <v>0</v>
      </c>
      <c r="J53" s="128">
        <v>6</v>
      </c>
      <c r="K53" s="128">
        <v>10</v>
      </c>
      <c r="L53" s="128">
        <v>0</v>
      </c>
      <c r="M53" s="128">
        <v>4</v>
      </c>
      <c r="N53" s="128">
        <v>2</v>
      </c>
      <c r="O53" s="128">
        <v>11</v>
      </c>
      <c r="P53" s="128">
        <v>1</v>
      </c>
      <c r="Q53" s="128">
        <v>44</v>
      </c>
      <c r="R53" s="123" t="s">
        <v>1103</v>
      </c>
      <c r="S53" s="129" t="s">
        <v>1162</v>
      </c>
      <c r="T53" s="123" t="s">
        <v>1103</v>
      </c>
      <c r="U53" s="125"/>
      <c r="V53" s="125"/>
      <c r="W53" s="1065"/>
    </row>
    <row r="54" spans="1:23" s="126" customFormat="1" ht="25.5">
      <c r="A54" s="120">
        <v>2</v>
      </c>
      <c r="B54" s="120">
        <v>806</v>
      </c>
      <c r="C54" s="120" t="s">
        <v>1173</v>
      </c>
      <c r="D54" s="120" t="s">
        <v>1018</v>
      </c>
      <c r="E54" s="120" t="s">
        <v>1174</v>
      </c>
      <c r="F54" s="120" t="s">
        <v>743</v>
      </c>
      <c r="G54" s="128">
        <v>9</v>
      </c>
      <c r="H54" s="128">
        <v>4</v>
      </c>
      <c r="I54" s="128">
        <v>1</v>
      </c>
      <c r="J54" s="128">
        <v>2</v>
      </c>
      <c r="K54" s="128">
        <v>4</v>
      </c>
      <c r="L54" s="128">
        <v>5</v>
      </c>
      <c r="M54" s="128">
        <v>3</v>
      </c>
      <c r="N54" s="128">
        <v>1</v>
      </c>
      <c r="O54" s="128">
        <v>14</v>
      </c>
      <c r="P54" s="128">
        <v>1</v>
      </c>
      <c r="Q54" s="128">
        <v>44</v>
      </c>
      <c r="R54" s="123" t="s">
        <v>1103</v>
      </c>
      <c r="S54" s="129" t="s">
        <v>1175</v>
      </c>
      <c r="T54" s="123"/>
      <c r="U54" s="125"/>
      <c r="V54" s="125"/>
      <c r="W54" s="1066"/>
    </row>
    <row r="55" spans="1:22" s="126" customFormat="1" ht="25.5">
      <c r="A55" s="120">
        <v>4</v>
      </c>
      <c r="B55" s="120">
        <v>811</v>
      </c>
      <c r="C55" s="120" t="s">
        <v>1176</v>
      </c>
      <c r="D55" s="120" t="s">
        <v>1177</v>
      </c>
      <c r="E55" s="120" t="s">
        <v>777</v>
      </c>
      <c r="F55" s="120" t="s">
        <v>1076</v>
      </c>
      <c r="G55" s="128">
        <v>9</v>
      </c>
      <c r="H55" s="128">
        <v>2</v>
      </c>
      <c r="I55" s="128">
        <v>0</v>
      </c>
      <c r="J55" s="128">
        <v>2</v>
      </c>
      <c r="K55" s="128">
        <v>5</v>
      </c>
      <c r="L55" s="128">
        <v>8</v>
      </c>
      <c r="M55" s="128">
        <v>6</v>
      </c>
      <c r="N55" s="128">
        <v>3</v>
      </c>
      <c r="O55" s="128">
        <v>5</v>
      </c>
      <c r="P55" s="128">
        <v>2</v>
      </c>
      <c r="Q55" s="128">
        <v>42</v>
      </c>
      <c r="R55" s="123" t="s">
        <v>1103</v>
      </c>
      <c r="S55" s="129" t="s">
        <v>1178</v>
      </c>
      <c r="T55" s="123"/>
      <c r="U55" s="131"/>
      <c r="V55" s="131"/>
    </row>
    <row r="56" spans="1:22" s="126" customFormat="1" ht="25.5">
      <c r="A56" s="120">
        <v>5</v>
      </c>
      <c r="B56" s="120">
        <v>802</v>
      </c>
      <c r="C56" s="120" t="s">
        <v>978</v>
      </c>
      <c r="D56" s="120" t="s">
        <v>730</v>
      </c>
      <c r="E56" s="120" t="s">
        <v>773</v>
      </c>
      <c r="F56" s="120" t="s">
        <v>725</v>
      </c>
      <c r="G56" s="128">
        <v>9</v>
      </c>
      <c r="H56" s="128">
        <v>4</v>
      </c>
      <c r="I56" s="128">
        <v>0</v>
      </c>
      <c r="J56" s="128">
        <v>1</v>
      </c>
      <c r="K56" s="128">
        <v>0</v>
      </c>
      <c r="L56" s="128">
        <v>0</v>
      </c>
      <c r="M56" s="128">
        <v>5</v>
      </c>
      <c r="N56" s="128">
        <v>5</v>
      </c>
      <c r="O56" s="128">
        <v>13</v>
      </c>
      <c r="P56" s="128">
        <v>3</v>
      </c>
      <c r="Q56" s="128">
        <v>40</v>
      </c>
      <c r="R56" s="119"/>
      <c r="S56" s="129" t="s">
        <v>1179</v>
      </c>
      <c r="T56" s="123" t="s">
        <v>920</v>
      </c>
      <c r="U56" s="131"/>
      <c r="V56" s="131"/>
    </row>
    <row r="57" spans="1:22" s="126" customFormat="1" ht="25.5">
      <c r="A57" s="120">
        <v>5</v>
      </c>
      <c r="B57" s="120">
        <v>804</v>
      </c>
      <c r="C57" s="120" t="s">
        <v>1180</v>
      </c>
      <c r="D57" s="120" t="s">
        <v>993</v>
      </c>
      <c r="E57" s="120" t="s">
        <v>956</v>
      </c>
      <c r="F57" s="120" t="s">
        <v>774</v>
      </c>
      <c r="G57" s="128">
        <v>9</v>
      </c>
      <c r="H57" s="128">
        <v>5</v>
      </c>
      <c r="I57" s="128">
        <v>0</v>
      </c>
      <c r="J57" s="128">
        <v>3</v>
      </c>
      <c r="K57" s="128">
        <v>0</v>
      </c>
      <c r="L57" s="128">
        <v>4</v>
      </c>
      <c r="M57" s="128">
        <v>4</v>
      </c>
      <c r="N57" s="128">
        <v>2</v>
      </c>
      <c r="O57" s="128">
        <v>11</v>
      </c>
      <c r="P57" s="128">
        <v>2</v>
      </c>
      <c r="Q57" s="128">
        <v>40</v>
      </c>
      <c r="R57" s="119"/>
      <c r="S57" s="129" t="s">
        <v>1181</v>
      </c>
      <c r="T57" s="123" t="s">
        <v>1103</v>
      </c>
      <c r="U57" s="131"/>
      <c r="V57" s="131"/>
    </row>
    <row r="58" spans="1:22" ht="25.5">
      <c r="A58" s="120">
        <v>7</v>
      </c>
      <c r="B58" s="120">
        <v>810</v>
      </c>
      <c r="C58" s="120" t="s">
        <v>1182</v>
      </c>
      <c r="D58" s="120" t="s">
        <v>1183</v>
      </c>
      <c r="E58" s="120" t="s">
        <v>777</v>
      </c>
      <c r="F58" s="120" t="s">
        <v>1128</v>
      </c>
      <c r="G58" s="128">
        <v>8</v>
      </c>
      <c r="H58" s="128">
        <v>2</v>
      </c>
      <c r="I58" s="128">
        <v>0</v>
      </c>
      <c r="J58" s="128">
        <v>1</v>
      </c>
      <c r="K58" s="128">
        <v>5</v>
      </c>
      <c r="L58" s="128">
        <v>0</v>
      </c>
      <c r="M58" s="128">
        <v>4</v>
      </c>
      <c r="N58" s="128">
        <v>3</v>
      </c>
      <c r="O58" s="128">
        <v>13</v>
      </c>
      <c r="P58" s="128">
        <v>0</v>
      </c>
      <c r="Q58" s="128">
        <v>36</v>
      </c>
      <c r="R58" s="132"/>
      <c r="S58" s="129" t="s">
        <v>1184</v>
      </c>
      <c r="T58" s="123"/>
      <c r="U58" s="115"/>
      <c r="V58" s="115"/>
    </row>
    <row r="59" spans="1:22" ht="25.5">
      <c r="A59" s="120">
        <v>8</v>
      </c>
      <c r="B59" s="120">
        <v>803</v>
      </c>
      <c r="C59" s="120" t="s">
        <v>979</v>
      </c>
      <c r="D59" s="120" t="s">
        <v>805</v>
      </c>
      <c r="E59" s="120" t="s">
        <v>840</v>
      </c>
      <c r="F59" s="120" t="s">
        <v>732</v>
      </c>
      <c r="G59" s="133">
        <v>7</v>
      </c>
      <c r="H59" s="133">
        <v>3</v>
      </c>
      <c r="I59" s="133">
        <v>0</v>
      </c>
      <c r="J59" s="133">
        <v>3</v>
      </c>
      <c r="K59" s="128">
        <v>2</v>
      </c>
      <c r="L59" s="133">
        <v>1</v>
      </c>
      <c r="M59" s="133">
        <v>3</v>
      </c>
      <c r="N59" s="133">
        <v>1</v>
      </c>
      <c r="O59" s="133">
        <v>12</v>
      </c>
      <c r="P59" s="133">
        <v>3</v>
      </c>
      <c r="Q59" s="128">
        <v>35</v>
      </c>
      <c r="R59" s="134"/>
      <c r="S59" s="129" t="s">
        <v>1185</v>
      </c>
      <c r="T59" s="123" t="s">
        <v>1103</v>
      </c>
      <c r="U59" s="115"/>
      <c r="V59" s="115"/>
    </row>
    <row r="60" spans="1:22" ht="38.25">
      <c r="A60" s="120">
        <v>8</v>
      </c>
      <c r="B60" s="120">
        <v>805</v>
      </c>
      <c r="C60" s="120" t="s">
        <v>1186</v>
      </c>
      <c r="D60" s="120" t="s">
        <v>794</v>
      </c>
      <c r="E60" s="120" t="s">
        <v>1187</v>
      </c>
      <c r="F60" s="120" t="s">
        <v>736</v>
      </c>
      <c r="G60" s="133">
        <v>9</v>
      </c>
      <c r="H60" s="133">
        <v>4</v>
      </c>
      <c r="I60" s="133">
        <v>0</v>
      </c>
      <c r="J60" s="133">
        <v>5</v>
      </c>
      <c r="K60" s="128">
        <v>0</v>
      </c>
      <c r="L60" s="133">
        <v>6</v>
      </c>
      <c r="M60" s="133">
        <v>1</v>
      </c>
      <c r="N60" s="133">
        <v>3</v>
      </c>
      <c r="O60" s="133">
        <v>7</v>
      </c>
      <c r="P60" s="133">
        <v>0</v>
      </c>
      <c r="Q60" s="128">
        <v>35</v>
      </c>
      <c r="R60" s="134"/>
      <c r="S60" s="129" t="s">
        <v>1188</v>
      </c>
      <c r="T60" s="123" t="s">
        <v>1103</v>
      </c>
      <c r="U60" s="115"/>
      <c r="V60" s="115"/>
    </row>
    <row r="61" spans="1:22" ht="25.5">
      <c r="A61" s="120">
        <v>10</v>
      </c>
      <c r="B61" s="120">
        <v>807</v>
      </c>
      <c r="C61" s="120" t="s">
        <v>1189</v>
      </c>
      <c r="D61" s="120" t="s">
        <v>1190</v>
      </c>
      <c r="E61" s="120" t="s">
        <v>746</v>
      </c>
      <c r="F61" s="120" t="s">
        <v>833</v>
      </c>
      <c r="G61" s="133">
        <v>6</v>
      </c>
      <c r="H61" s="133">
        <v>4</v>
      </c>
      <c r="I61" s="133">
        <v>0</v>
      </c>
      <c r="J61" s="133">
        <v>4</v>
      </c>
      <c r="K61" s="128">
        <v>0</v>
      </c>
      <c r="L61" s="133">
        <v>3</v>
      </c>
      <c r="M61" s="133">
        <v>4</v>
      </c>
      <c r="N61" s="133">
        <v>3</v>
      </c>
      <c r="O61" s="133">
        <v>7</v>
      </c>
      <c r="P61" s="133">
        <v>3</v>
      </c>
      <c r="Q61" s="128">
        <v>34</v>
      </c>
      <c r="R61" s="134"/>
      <c r="S61" s="129" t="s">
        <v>1136</v>
      </c>
      <c r="T61" s="123"/>
      <c r="U61" s="115"/>
      <c r="V61" s="115"/>
    </row>
    <row r="62" spans="1:22" ht="25.5">
      <c r="A62" s="120">
        <v>11</v>
      </c>
      <c r="B62" s="120">
        <v>808</v>
      </c>
      <c r="C62" s="120" t="s">
        <v>932</v>
      </c>
      <c r="D62" s="120" t="s">
        <v>1018</v>
      </c>
      <c r="E62" s="120" t="s">
        <v>1191</v>
      </c>
      <c r="F62" s="120" t="s">
        <v>774</v>
      </c>
      <c r="G62" s="133">
        <v>8</v>
      </c>
      <c r="H62" s="133">
        <v>3</v>
      </c>
      <c r="I62" s="133">
        <v>2</v>
      </c>
      <c r="J62" s="133">
        <v>4</v>
      </c>
      <c r="K62" s="128">
        <v>0</v>
      </c>
      <c r="L62" s="133">
        <v>1</v>
      </c>
      <c r="M62" s="133">
        <v>3</v>
      </c>
      <c r="N62" s="133">
        <v>2</v>
      </c>
      <c r="O62" s="133">
        <v>7</v>
      </c>
      <c r="P62" s="133">
        <v>2</v>
      </c>
      <c r="Q62" s="128">
        <v>32</v>
      </c>
      <c r="R62" s="134"/>
      <c r="S62" s="129" t="s">
        <v>1181</v>
      </c>
      <c r="T62" s="123"/>
      <c r="U62" s="115"/>
      <c r="V62" s="115"/>
    </row>
    <row r="63" spans="1:22" ht="15">
      <c r="A63" s="120">
        <v>11</v>
      </c>
      <c r="B63" s="120">
        <v>809</v>
      </c>
      <c r="C63" s="120" t="s">
        <v>987</v>
      </c>
      <c r="D63" s="120" t="s">
        <v>988</v>
      </c>
      <c r="E63" s="120" t="s">
        <v>728</v>
      </c>
      <c r="F63" s="120" t="s">
        <v>761</v>
      </c>
      <c r="G63" s="133">
        <v>6</v>
      </c>
      <c r="H63" s="133">
        <v>4</v>
      </c>
      <c r="I63" s="133">
        <v>0</v>
      </c>
      <c r="J63" s="133">
        <v>4</v>
      </c>
      <c r="K63" s="128">
        <v>0</v>
      </c>
      <c r="L63" s="133">
        <v>3</v>
      </c>
      <c r="M63" s="133">
        <v>1</v>
      </c>
      <c r="N63" s="133">
        <v>4</v>
      </c>
      <c r="O63" s="133">
        <v>8</v>
      </c>
      <c r="P63" s="133">
        <v>2</v>
      </c>
      <c r="Q63" s="128">
        <v>32</v>
      </c>
      <c r="R63" s="135"/>
      <c r="S63" s="129" t="s">
        <v>1192</v>
      </c>
      <c r="T63" s="123"/>
      <c r="U63" s="115"/>
      <c r="V63" s="115"/>
    </row>
    <row r="64" spans="1:22" ht="25.5">
      <c r="A64" s="120">
        <v>13</v>
      </c>
      <c r="B64" s="120">
        <v>820</v>
      </c>
      <c r="C64" s="120" t="s">
        <v>983</v>
      </c>
      <c r="D64" s="120" t="s">
        <v>825</v>
      </c>
      <c r="E64" s="120" t="s">
        <v>984</v>
      </c>
      <c r="F64" s="120" t="s">
        <v>770</v>
      </c>
      <c r="G64" s="133">
        <v>7</v>
      </c>
      <c r="H64" s="133">
        <v>3</v>
      </c>
      <c r="I64" s="133">
        <v>0</v>
      </c>
      <c r="J64" s="133">
        <v>2</v>
      </c>
      <c r="K64" s="128">
        <v>0</v>
      </c>
      <c r="L64" s="133">
        <v>2</v>
      </c>
      <c r="M64" s="133">
        <v>6</v>
      </c>
      <c r="N64" s="133">
        <v>3</v>
      </c>
      <c r="O64" s="133">
        <v>6</v>
      </c>
      <c r="P64" s="133">
        <v>1</v>
      </c>
      <c r="Q64" s="128">
        <v>30</v>
      </c>
      <c r="R64" s="134"/>
      <c r="S64" s="129" t="s">
        <v>1193</v>
      </c>
      <c r="T64" s="123"/>
      <c r="U64" s="115"/>
      <c r="V64" s="115"/>
    </row>
    <row r="65" spans="1:22" ht="25.5">
      <c r="A65" s="120">
        <v>14</v>
      </c>
      <c r="B65" s="120">
        <v>813</v>
      </c>
      <c r="C65" s="120" t="s">
        <v>1194</v>
      </c>
      <c r="D65" s="120" t="s">
        <v>745</v>
      </c>
      <c r="E65" s="120" t="s">
        <v>918</v>
      </c>
      <c r="F65" s="120" t="s">
        <v>757</v>
      </c>
      <c r="G65" s="133">
        <v>8</v>
      </c>
      <c r="H65" s="133">
        <v>2</v>
      </c>
      <c r="I65" s="133">
        <v>0</v>
      </c>
      <c r="J65" s="133">
        <v>2</v>
      </c>
      <c r="K65" s="128">
        <v>0</v>
      </c>
      <c r="L65" s="133">
        <v>2</v>
      </c>
      <c r="M65" s="133">
        <v>3</v>
      </c>
      <c r="N65" s="133">
        <v>2</v>
      </c>
      <c r="O65" s="133">
        <v>9</v>
      </c>
      <c r="P65" s="133">
        <v>1</v>
      </c>
      <c r="Q65" s="128">
        <v>29</v>
      </c>
      <c r="R65" s="134"/>
      <c r="S65" s="129" t="s">
        <v>1195</v>
      </c>
      <c r="T65" s="123"/>
      <c r="U65" s="115"/>
      <c r="V65" s="115"/>
    </row>
    <row r="66" spans="1:22" ht="25.5">
      <c r="A66" s="120">
        <v>14</v>
      </c>
      <c r="B66" s="120">
        <v>816</v>
      </c>
      <c r="C66" s="120" t="s">
        <v>1196</v>
      </c>
      <c r="D66" s="120" t="s">
        <v>1197</v>
      </c>
      <c r="E66" s="120" t="s">
        <v>984</v>
      </c>
      <c r="F66" s="120" t="s">
        <v>767</v>
      </c>
      <c r="G66" s="133">
        <v>7</v>
      </c>
      <c r="H66" s="133">
        <v>2</v>
      </c>
      <c r="I66" s="133">
        <v>0</v>
      </c>
      <c r="J66" s="133">
        <v>5</v>
      </c>
      <c r="K66" s="128">
        <v>0</v>
      </c>
      <c r="L66" s="133">
        <v>0</v>
      </c>
      <c r="M66" s="133">
        <v>2</v>
      </c>
      <c r="N66" s="133">
        <v>2</v>
      </c>
      <c r="O66" s="133">
        <v>11</v>
      </c>
      <c r="P66" s="133">
        <v>0</v>
      </c>
      <c r="Q66" s="128">
        <v>29</v>
      </c>
      <c r="R66" s="134"/>
      <c r="S66" s="129" t="s">
        <v>1198</v>
      </c>
      <c r="T66" s="123"/>
      <c r="U66" s="115"/>
      <c r="V66" s="115"/>
    </row>
    <row r="67" spans="1:22" ht="38.25">
      <c r="A67" s="120">
        <v>16</v>
      </c>
      <c r="B67" s="120">
        <v>815</v>
      </c>
      <c r="C67" s="120" t="s">
        <v>1199</v>
      </c>
      <c r="D67" s="120" t="s">
        <v>752</v>
      </c>
      <c r="E67" s="120" t="s">
        <v>1019</v>
      </c>
      <c r="F67" s="120" t="s">
        <v>750</v>
      </c>
      <c r="G67" s="133">
        <v>6</v>
      </c>
      <c r="H67" s="133">
        <v>3</v>
      </c>
      <c r="I67" s="133">
        <v>0</v>
      </c>
      <c r="J67" s="133">
        <v>3</v>
      </c>
      <c r="K67" s="128">
        <v>0</v>
      </c>
      <c r="L67" s="133">
        <v>0</v>
      </c>
      <c r="M67" s="133">
        <v>4</v>
      </c>
      <c r="N67" s="133">
        <v>1</v>
      </c>
      <c r="O67" s="133">
        <v>10</v>
      </c>
      <c r="P67" s="133">
        <v>1</v>
      </c>
      <c r="Q67" s="128">
        <v>28</v>
      </c>
      <c r="R67" s="134"/>
      <c r="S67" s="129" t="s">
        <v>1200</v>
      </c>
      <c r="T67" s="123"/>
      <c r="U67" s="115"/>
      <c r="V67" s="115"/>
    </row>
    <row r="68" spans="1:22" ht="25.5">
      <c r="A68" s="120">
        <v>18</v>
      </c>
      <c r="B68" s="120">
        <v>814</v>
      </c>
      <c r="C68" s="120" t="s">
        <v>1201</v>
      </c>
      <c r="D68" s="120" t="s">
        <v>805</v>
      </c>
      <c r="E68" s="120" t="s">
        <v>766</v>
      </c>
      <c r="F68" s="120" t="s">
        <v>732</v>
      </c>
      <c r="G68" s="133">
        <v>6</v>
      </c>
      <c r="H68" s="133">
        <v>2</v>
      </c>
      <c r="I68" s="133">
        <v>0</v>
      </c>
      <c r="J68" s="133">
        <v>0</v>
      </c>
      <c r="K68" s="128">
        <v>0</v>
      </c>
      <c r="L68" s="133">
        <v>0</v>
      </c>
      <c r="M68" s="133">
        <v>3</v>
      </c>
      <c r="N68" s="133">
        <v>4</v>
      </c>
      <c r="O68" s="133">
        <v>8</v>
      </c>
      <c r="P68" s="133">
        <v>1</v>
      </c>
      <c r="Q68" s="128">
        <v>24</v>
      </c>
      <c r="R68" s="135"/>
      <c r="S68" s="129" t="s">
        <v>1185</v>
      </c>
      <c r="T68" s="123"/>
      <c r="U68" s="115"/>
      <c r="V68" s="115"/>
    </row>
    <row r="69" spans="1:22" ht="38.25">
      <c r="A69" s="120">
        <v>18</v>
      </c>
      <c r="B69" s="120">
        <v>817</v>
      </c>
      <c r="C69" s="120" t="s">
        <v>1202</v>
      </c>
      <c r="D69" s="120" t="s">
        <v>825</v>
      </c>
      <c r="E69" s="120" t="s">
        <v>1144</v>
      </c>
      <c r="F69" s="120" t="s">
        <v>965</v>
      </c>
      <c r="G69" s="133">
        <v>5</v>
      </c>
      <c r="H69" s="133">
        <v>2</v>
      </c>
      <c r="I69" s="133">
        <v>1</v>
      </c>
      <c r="J69" s="133">
        <v>2</v>
      </c>
      <c r="K69" s="128">
        <v>0</v>
      </c>
      <c r="L69" s="133">
        <v>0</v>
      </c>
      <c r="M69" s="133">
        <v>4</v>
      </c>
      <c r="N69" s="133">
        <v>2</v>
      </c>
      <c r="O69" s="133">
        <v>8</v>
      </c>
      <c r="P69" s="133">
        <v>0</v>
      </c>
      <c r="Q69" s="128">
        <v>24</v>
      </c>
      <c r="R69" s="135"/>
      <c r="S69" s="129" t="s">
        <v>1203</v>
      </c>
      <c r="T69" s="123"/>
      <c r="U69" s="115"/>
      <c r="V69" s="115"/>
    </row>
    <row r="70" spans="1:22" ht="39" customHeight="1">
      <c r="A70" s="120"/>
      <c r="B70" s="120">
        <v>812</v>
      </c>
      <c r="C70" s="120" t="s">
        <v>1204</v>
      </c>
      <c r="D70" s="120" t="s">
        <v>1097</v>
      </c>
      <c r="E70" s="120" t="s">
        <v>829</v>
      </c>
      <c r="F70" s="120" t="s">
        <v>801</v>
      </c>
      <c r="G70" s="1127" t="s">
        <v>879</v>
      </c>
      <c r="H70" s="1127"/>
      <c r="I70" s="1127"/>
      <c r="J70" s="1127"/>
      <c r="K70" s="1127"/>
      <c r="L70" s="1127"/>
      <c r="M70" s="1127"/>
      <c r="N70" s="1127"/>
      <c r="O70" s="1127"/>
      <c r="P70" s="1127"/>
      <c r="Q70" s="1127"/>
      <c r="R70" s="134"/>
      <c r="S70" s="129" t="s">
        <v>1205</v>
      </c>
      <c r="T70" s="123"/>
      <c r="U70" s="115"/>
      <c r="V70" s="115"/>
    </row>
    <row r="71" spans="1:22" ht="38.25">
      <c r="A71" s="120"/>
      <c r="B71" s="120">
        <v>819</v>
      </c>
      <c r="C71" s="120" t="s">
        <v>1206</v>
      </c>
      <c r="D71" s="120" t="s">
        <v>933</v>
      </c>
      <c r="E71" s="120" t="s">
        <v>1144</v>
      </c>
      <c r="F71" s="120" t="s">
        <v>1166</v>
      </c>
      <c r="G71" s="1127" t="s">
        <v>879</v>
      </c>
      <c r="H71" s="1127"/>
      <c r="I71" s="1127"/>
      <c r="J71" s="1127"/>
      <c r="K71" s="1127"/>
      <c r="L71" s="1127"/>
      <c r="M71" s="1127"/>
      <c r="N71" s="1127"/>
      <c r="O71" s="1127"/>
      <c r="P71" s="1127"/>
      <c r="Q71" s="1127"/>
      <c r="R71" s="134"/>
      <c r="S71" s="129" t="s">
        <v>1167</v>
      </c>
      <c r="T71" s="123"/>
      <c r="U71" s="115"/>
      <c r="V71" s="115"/>
    </row>
    <row r="72" spans="1:22" ht="15.75">
      <c r="A72" s="136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15"/>
      <c r="V72" s="115"/>
    </row>
    <row r="73" spans="1:22" ht="15">
      <c r="A73" s="1067" t="s">
        <v>1207</v>
      </c>
      <c r="B73" s="1068"/>
      <c r="C73" s="1068"/>
      <c r="D73" s="1068"/>
      <c r="E73" s="1068"/>
      <c r="F73" s="1068"/>
      <c r="G73" s="1068"/>
      <c r="H73" s="1068"/>
      <c r="I73" s="1068"/>
      <c r="J73" s="1068"/>
      <c r="K73" s="1068"/>
      <c r="L73" s="1068"/>
      <c r="M73" s="1068"/>
      <c r="N73" s="1068"/>
      <c r="O73" s="1068"/>
      <c r="P73" s="1068"/>
      <c r="Q73" s="1068"/>
      <c r="R73" s="1068"/>
      <c r="S73" s="1068"/>
      <c r="T73" s="1068"/>
      <c r="U73" s="115"/>
      <c r="V73" s="115"/>
    </row>
    <row r="74" spans="1:22" ht="15.75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15"/>
      <c r="V74" s="115"/>
    </row>
    <row r="75" spans="1:22" ht="12.75" customHeight="1">
      <c r="A75" s="1123" t="s">
        <v>781</v>
      </c>
      <c r="B75" s="1124" t="s">
        <v>911</v>
      </c>
      <c r="C75" s="1124" t="s">
        <v>721</v>
      </c>
      <c r="D75" s="1124" t="s">
        <v>722</v>
      </c>
      <c r="E75" s="1124" t="s">
        <v>723</v>
      </c>
      <c r="F75" s="1124" t="s">
        <v>1111</v>
      </c>
      <c r="G75" s="1124" t="s">
        <v>1112</v>
      </c>
      <c r="H75" s="1124"/>
      <c r="I75" s="1124"/>
      <c r="J75" s="1124"/>
      <c r="K75" s="1124"/>
      <c r="L75" s="1124"/>
      <c r="M75" s="1124"/>
      <c r="N75" s="1124"/>
      <c r="O75" s="1124"/>
      <c r="P75" s="1124"/>
      <c r="Q75" s="1125" t="s">
        <v>916</v>
      </c>
      <c r="R75" s="1124" t="s">
        <v>1113</v>
      </c>
      <c r="S75" s="1124" t="s">
        <v>1114</v>
      </c>
      <c r="T75" s="1124" t="s">
        <v>1115</v>
      </c>
      <c r="U75" s="115"/>
      <c r="V75" s="115"/>
    </row>
    <row r="76" spans="1:22" ht="15">
      <c r="A76" s="1123"/>
      <c r="B76" s="1124"/>
      <c r="C76" s="1124"/>
      <c r="D76" s="1124"/>
      <c r="E76" s="1124"/>
      <c r="F76" s="1124"/>
      <c r="G76" s="116">
        <v>1</v>
      </c>
      <c r="H76" s="116">
        <v>2</v>
      </c>
      <c r="I76" s="116">
        <v>3</v>
      </c>
      <c r="J76" s="116">
        <v>4</v>
      </c>
      <c r="K76" s="116">
        <v>5</v>
      </c>
      <c r="L76" s="116">
        <v>6</v>
      </c>
      <c r="M76" s="116">
        <v>7</v>
      </c>
      <c r="N76" s="116">
        <v>8</v>
      </c>
      <c r="O76" s="116">
        <v>9</v>
      </c>
      <c r="P76" s="116">
        <v>10</v>
      </c>
      <c r="Q76" s="1125"/>
      <c r="R76" s="1124"/>
      <c r="S76" s="1124"/>
      <c r="T76" s="1124"/>
      <c r="U76" s="115"/>
      <c r="V76" s="115"/>
    </row>
    <row r="77" spans="1:22" ht="15">
      <c r="A77" s="1123"/>
      <c r="B77" s="1124"/>
      <c r="C77" s="1124"/>
      <c r="D77" s="1124"/>
      <c r="E77" s="1124"/>
      <c r="F77" s="1124"/>
      <c r="G77" s="117">
        <v>8</v>
      </c>
      <c r="H77" s="117">
        <v>4</v>
      </c>
      <c r="I77" s="117">
        <v>10</v>
      </c>
      <c r="J77" s="117">
        <v>18</v>
      </c>
      <c r="K77" s="117">
        <v>10</v>
      </c>
      <c r="L77" s="117">
        <v>11</v>
      </c>
      <c r="M77" s="117">
        <v>12</v>
      </c>
      <c r="N77" s="117">
        <v>7</v>
      </c>
      <c r="O77" s="117">
        <v>12</v>
      </c>
      <c r="P77" s="117">
        <v>7</v>
      </c>
      <c r="Q77" s="118">
        <v>99</v>
      </c>
      <c r="R77" s="1124"/>
      <c r="S77" s="1124"/>
      <c r="T77" s="1124"/>
      <c r="U77" s="115"/>
      <c r="V77" s="115"/>
    </row>
    <row r="78" spans="1:22" s="126" customFormat="1" ht="25.5">
      <c r="A78" s="140">
        <v>1</v>
      </c>
      <c r="B78" s="120">
        <v>903</v>
      </c>
      <c r="C78" s="120" t="s">
        <v>740</v>
      </c>
      <c r="D78" s="120" t="s">
        <v>741</v>
      </c>
      <c r="E78" s="120" t="s">
        <v>742</v>
      </c>
      <c r="F78" s="120" t="s">
        <v>732</v>
      </c>
      <c r="G78" s="121">
        <v>2</v>
      </c>
      <c r="H78" s="121">
        <v>1</v>
      </c>
      <c r="I78" s="121">
        <v>6</v>
      </c>
      <c r="J78" s="121">
        <v>15</v>
      </c>
      <c r="K78" s="121">
        <v>2</v>
      </c>
      <c r="L78" s="121">
        <v>0</v>
      </c>
      <c r="M78" s="121">
        <v>6</v>
      </c>
      <c r="N78" s="121">
        <v>2</v>
      </c>
      <c r="O78" s="121">
        <v>7</v>
      </c>
      <c r="P78" s="121">
        <v>2</v>
      </c>
      <c r="Q78" s="141">
        <v>43</v>
      </c>
      <c r="R78" s="120" t="s">
        <v>920</v>
      </c>
      <c r="S78" s="120" t="s">
        <v>1185</v>
      </c>
      <c r="T78" s="123" t="s">
        <v>1103</v>
      </c>
      <c r="U78" s="131"/>
      <c r="V78" s="131"/>
    </row>
    <row r="79" spans="1:22" s="126" customFormat="1" ht="25.5">
      <c r="A79" s="140">
        <v>2</v>
      </c>
      <c r="B79" s="120">
        <v>907</v>
      </c>
      <c r="C79" s="120" t="s">
        <v>1208</v>
      </c>
      <c r="D79" s="120" t="s">
        <v>828</v>
      </c>
      <c r="E79" s="120" t="s">
        <v>918</v>
      </c>
      <c r="F79" s="120" t="s">
        <v>743</v>
      </c>
      <c r="G79" s="121">
        <v>2</v>
      </c>
      <c r="H79" s="121">
        <v>1</v>
      </c>
      <c r="I79" s="121">
        <v>3</v>
      </c>
      <c r="J79" s="121">
        <v>16</v>
      </c>
      <c r="K79" s="121">
        <v>0</v>
      </c>
      <c r="L79" s="121">
        <v>0</v>
      </c>
      <c r="M79" s="121">
        <v>5</v>
      </c>
      <c r="N79" s="121">
        <v>0</v>
      </c>
      <c r="O79" s="121">
        <v>8</v>
      </c>
      <c r="P79" s="121">
        <v>3</v>
      </c>
      <c r="Q79" s="141">
        <v>38</v>
      </c>
      <c r="R79" s="120" t="s">
        <v>1103</v>
      </c>
      <c r="S79" s="120" t="s">
        <v>1209</v>
      </c>
      <c r="T79" s="123"/>
      <c r="U79" s="131"/>
      <c r="V79" s="131"/>
    </row>
    <row r="80" spans="1:22" s="126" customFormat="1" ht="25.5">
      <c r="A80" s="140">
        <v>3</v>
      </c>
      <c r="B80" s="120">
        <v>901</v>
      </c>
      <c r="C80" s="120" t="s">
        <v>729</v>
      </c>
      <c r="D80" s="120" t="s">
        <v>730</v>
      </c>
      <c r="E80" s="120" t="s">
        <v>731</v>
      </c>
      <c r="F80" s="120" t="s">
        <v>725</v>
      </c>
      <c r="G80" s="121">
        <v>0</v>
      </c>
      <c r="H80" s="121">
        <v>1</v>
      </c>
      <c r="I80" s="121">
        <v>6</v>
      </c>
      <c r="J80" s="121">
        <v>9</v>
      </c>
      <c r="K80" s="121">
        <v>1</v>
      </c>
      <c r="L80" s="121">
        <v>0</v>
      </c>
      <c r="M80" s="121">
        <v>4</v>
      </c>
      <c r="N80" s="121">
        <v>0</v>
      </c>
      <c r="O80" s="121">
        <v>8</v>
      </c>
      <c r="P80" s="121">
        <v>5</v>
      </c>
      <c r="Q80" s="141">
        <v>34</v>
      </c>
      <c r="R80" s="120" t="s">
        <v>1103</v>
      </c>
      <c r="S80" s="120" t="s">
        <v>1210</v>
      </c>
      <c r="T80" s="123" t="s">
        <v>1103</v>
      </c>
      <c r="U80" s="131"/>
      <c r="V80" s="131"/>
    </row>
    <row r="81" spans="1:22" s="126" customFormat="1" ht="25.5">
      <c r="A81" s="140">
        <v>4</v>
      </c>
      <c r="B81" s="120">
        <v>919</v>
      </c>
      <c r="C81" s="120" t="s">
        <v>1211</v>
      </c>
      <c r="D81" s="120" t="s">
        <v>1097</v>
      </c>
      <c r="E81" s="120" t="s">
        <v>1031</v>
      </c>
      <c r="F81" s="120" t="s">
        <v>725</v>
      </c>
      <c r="G81" s="121">
        <v>0</v>
      </c>
      <c r="H81" s="121">
        <v>1</v>
      </c>
      <c r="I81" s="121">
        <v>4</v>
      </c>
      <c r="J81" s="121">
        <v>12</v>
      </c>
      <c r="K81" s="121">
        <v>2</v>
      </c>
      <c r="L81" s="121">
        <v>0</v>
      </c>
      <c r="M81" s="121">
        <v>4</v>
      </c>
      <c r="N81" s="121">
        <v>0</v>
      </c>
      <c r="O81" s="121">
        <v>0</v>
      </c>
      <c r="P81" s="121">
        <v>4</v>
      </c>
      <c r="Q81" s="141">
        <v>27</v>
      </c>
      <c r="R81" s="127"/>
      <c r="S81" s="120" t="s">
        <v>1210</v>
      </c>
      <c r="T81" s="123"/>
      <c r="U81" s="131"/>
      <c r="V81" s="131"/>
    </row>
    <row r="82" spans="1:22" ht="25.5">
      <c r="A82" s="142">
        <v>5</v>
      </c>
      <c r="B82" s="120">
        <v>906</v>
      </c>
      <c r="C82" s="120" t="s">
        <v>1212</v>
      </c>
      <c r="D82" s="120" t="s">
        <v>730</v>
      </c>
      <c r="E82" s="120" t="s">
        <v>728</v>
      </c>
      <c r="F82" s="120" t="s">
        <v>1128</v>
      </c>
      <c r="G82" s="121">
        <v>0</v>
      </c>
      <c r="H82" s="121">
        <v>0</v>
      </c>
      <c r="I82" s="121">
        <v>2</v>
      </c>
      <c r="J82" s="121">
        <v>14</v>
      </c>
      <c r="K82" s="121">
        <v>0</v>
      </c>
      <c r="L82" s="121">
        <v>0</v>
      </c>
      <c r="M82" s="121">
        <v>5</v>
      </c>
      <c r="N82" s="121">
        <v>0</v>
      </c>
      <c r="O82" s="121">
        <v>2</v>
      </c>
      <c r="P82" s="121">
        <v>3</v>
      </c>
      <c r="Q82" s="141">
        <v>26</v>
      </c>
      <c r="R82" s="127"/>
      <c r="S82" s="120" t="s">
        <v>1151</v>
      </c>
      <c r="T82" s="123"/>
      <c r="U82" s="115"/>
      <c r="V82" s="115"/>
    </row>
    <row r="83" spans="1:22" ht="25.5">
      <c r="A83" s="142">
        <v>6</v>
      </c>
      <c r="B83" s="120">
        <v>905</v>
      </c>
      <c r="C83" s="120" t="s">
        <v>1213</v>
      </c>
      <c r="D83" s="120" t="s">
        <v>926</v>
      </c>
      <c r="E83" s="120" t="s">
        <v>1214</v>
      </c>
      <c r="F83" s="120" t="s">
        <v>833</v>
      </c>
      <c r="G83" s="121">
        <v>0</v>
      </c>
      <c r="H83" s="121">
        <v>1</v>
      </c>
      <c r="I83" s="121">
        <v>3</v>
      </c>
      <c r="J83" s="121">
        <v>11</v>
      </c>
      <c r="K83" s="121">
        <v>1</v>
      </c>
      <c r="L83" s="121">
        <v>0</v>
      </c>
      <c r="M83" s="121">
        <v>3</v>
      </c>
      <c r="N83" s="121">
        <v>1</v>
      </c>
      <c r="O83" s="121">
        <v>1</v>
      </c>
      <c r="P83" s="121">
        <v>4</v>
      </c>
      <c r="Q83" s="141">
        <v>25</v>
      </c>
      <c r="R83" s="127"/>
      <c r="S83" s="120" t="s">
        <v>1136</v>
      </c>
      <c r="T83" s="123" t="s">
        <v>1103</v>
      </c>
      <c r="U83" s="115"/>
      <c r="V83" s="115"/>
    </row>
    <row r="84" spans="1:22" ht="38.25">
      <c r="A84" s="142">
        <v>7</v>
      </c>
      <c r="B84" s="120">
        <v>917</v>
      </c>
      <c r="C84" s="120" t="s">
        <v>1215</v>
      </c>
      <c r="D84" s="120" t="s">
        <v>1216</v>
      </c>
      <c r="E84" s="120" t="s">
        <v>746</v>
      </c>
      <c r="F84" s="120" t="s">
        <v>1217</v>
      </c>
      <c r="G84" s="121">
        <v>1</v>
      </c>
      <c r="H84" s="121">
        <v>0</v>
      </c>
      <c r="I84" s="121">
        <v>2</v>
      </c>
      <c r="J84" s="121">
        <v>10</v>
      </c>
      <c r="K84" s="121">
        <v>1</v>
      </c>
      <c r="L84" s="121">
        <v>0</v>
      </c>
      <c r="M84" s="121">
        <v>3</v>
      </c>
      <c r="N84" s="121">
        <v>0</v>
      </c>
      <c r="O84" s="121">
        <v>6</v>
      </c>
      <c r="P84" s="121">
        <v>0</v>
      </c>
      <c r="Q84" s="141">
        <v>23</v>
      </c>
      <c r="R84" s="127"/>
      <c r="S84" s="120" t="s">
        <v>1218</v>
      </c>
      <c r="T84" s="123"/>
      <c r="U84" s="115"/>
      <c r="V84" s="115"/>
    </row>
    <row r="85" spans="1:22" ht="25.5">
      <c r="A85" s="142">
        <v>8</v>
      </c>
      <c r="B85" s="120">
        <v>902</v>
      </c>
      <c r="C85" s="120" t="s">
        <v>1219</v>
      </c>
      <c r="D85" s="120" t="s">
        <v>730</v>
      </c>
      <c r="E85" s="120" t="s">
        <v>1031</v>
      </c>
      <c r="F85" s="120" t="s">
        <v>743</v>
      </c>
      <c r="G85" s="121">
        <v>0</v>
      </c>
      <c r="H85" s="121">
        <v>1</v>
      </c>
      <c r="I85" s="121">
        <v>3</v>
      </c>
      <c r="J85" s="121">
        <v>10</v>
      </c>
      <c r="K85" s="121">
        <v>1</v>
      </c>
      <c r="L85" s="121">
        <v>0</v>
      </c>
      <c r="M85" s="121">
        <v>3</v>
      </c>
      <c r="N85" s="121">
        <v>0</v>
      </c>
      <c r="O85" s="121">
        <v>0</v>
      </c>
      <c r="P85" s="121">
        <v>1</v>
      </c>
      <c r="Q85" s="141">
        <v>19</v>
      </c>
      <c r="R85" s="127"/>
      <c r="S85" s="120" t="s">
        <v>1209</v>
      </c>
      <c r="T85" s="123" t="s">
        <v>1103</v>
      </c>
      <c r="U85" s="115"/>
      <c r="V85" s="115"/>
    </row>
    <row r="86" spans="1:22" ht="24">
      <c r="A86" s="142">
        <v>9</v>
      </c>
      <c r="B86" s="120">
        <v>904</v>
      </c>
      <c r="C86" s="120" t="s">
        <v>1220</v>
      </c>
      <c r="D86" s="120" t="s">
        <v>776</v>
      </c>
      <c r="E86" s="120" t="s">
        <v>984</v>
      </c>
      <c r="F86" s="120" t="s">
        <v>764</v>
      </c>
      <c r="G86" s="121">
        <v>0</v>
      </c>
      <c r="H86" s="121">
        <v>0</v>
      </c>
      <c r="I86" s="121">
        <v>1</v>
      </c>
      <c r="J86" s="121">
        <v>6</v>
      </c>
      <c r="K86" s="121">
        <v>2</v>
      </c>
      <c r="L86" s="121">
        <v>0</v>
      </c>
      <c r="M86" s="121">
        <v>6</v>
      </c>
      <c r="N86" s="121">
        <v>0</v>
      </c>
      <c r="O86" s="121">
        <v>0</v>
      </c>
      <c r="P86" s="121">
        <v>2</v>
      </c>
      <c r="Q86" s="141">
        <v>17</v>
      </c>
      <c r="R86" s="127"/>
      <c r="S86" s="120" t="s">
        <v>1221</v>
      </c>
      <c r="T86" s="123" t="s">
        <v>920</v>
      </c>
      <c r="U86" s="115"/>
      <c r="V86" s="115"/>
    </row>
    <row r="87" spans="1:22" ht="15">
      <c r="A87" s="142">
        <v>9</v>
      </c>
      <c r="B87" s="120">
        <v>911</v>
      </c>
      <c r="C87" s="120" t="s">
        <v>1030</v>
      </c>
      <c r="D87" s="120" t="s">
        <v>779</v>
      </c>
      <c r="E87" s="120" t="s">
        <v>1031</v>
      </c>
      <c r="F87" s="120" t="s">
        <v>969</v>
      </c>
      <c r="G87" s="121">
        <v>0</v>
      </c>
      <c r="H87" s="121">
        <v>1</v>
      </c>
      <c r="I87" s="121">
        <v>3</v>
      </c>
      <c r="J87" s="121">
        <v>6</v>
      </c>
      <c r="K87" s="121">
        <v>2</v>
      </c>
      <c r="L87" s="121">
        <v>0</v>
      </c>
      <c r="M87" s="121">
        <v>2</v>
      </c>
      <c r="N87" s="121">
        <v>0</v>
      </c>
      <c r="O87" s="121">
        <v>0</v>
      </c>
      <c r="P87" s="121">
        <v>3</v>
      </c>
      <c r="Q87" s="141">
        <v>17</v>
      </c>
      <c r="R87" s="127"/>
      <c r="S87" s="120" t="s">
        <v>1222</v>
      </c>
      <c r="T87" s="123"/>
      <c r="U87" s="115"/>
      <c r="V87" s="115"/>
    </row>
    <row r="88" spans="1:22" ht="38.25">
      <c r="A88" s="142">
        <v>11</v>
      </c>
      <c r="B88" s="120">
        <v>918</v>
      </c>
      <c r="C88" s="120" t="s">
        <v>1199</v>
      </c>
      <c r="D88" s="120" t="s">
        <v>825</v>
      </c>
      <c r="E88" s="120" t="s">
        <v>728</v>
      </c>
      <c r="F88" s="120" t="s">
        <v>750</v>
      </c>
      <c r="G88" s="121">
        <v>0</v>
      </c>
      <c r="H88" s="121">
        <v>0</v>
      </c>
      <c r="I88" s="121">
        <v>2</v>
      </c>
      <c r="J88" s="121">
        <v>10</v>
      </c>
      <c r="K88" s="121">
        <v>0</v>
      </c>
      <c r="L88" s="121">
        <v>0</v>
      </c>
      <c r="M88" s="121">
        <v>2</v>
      </c>
      <c r="N88" s="121">
        <v>0</v>
      </c>
      <c r="O88" s="121">
        <v>0</v>
      </c>
      <c r="P88" s="121">
        <v>1</v>
      </c>
      <c r="Q88" s="141">
        <v>15</v>
      </c>
      <c r="R88" s="127"/>
      <c r="S88" s="120" t="s">
        <v>1149</v>
      </c>
      <c r="T88" s="123"/>
      <c r="U88" s="115"/>
      <c r="V88" s="115"/>
    </row>
    <row r="89" spans="1:22" ht="38.25">
      <c r="A89" s="142">
        <v>12</v>
      </c>
      <c r="B89" s="120">
        <v>914</v>
      </c>
      <c r="C89" s="120" t="s">
        <v>1223</v>
      </c>
      <c r="D89" s="120" t="s">
        <v>990</v>
      </c>
      <c r="E89" s="120" t="s">
        <v>728</v>
      </c>
      <c r="F89" s="120" t="s">
        <v>965</v>
      </c>
      <c r="G89" s="121">
        <v>0</v>
      </c>
      <c r="H89" s="121">
        <v>1</v>
      </c>
      <c r="I89" s="121">
        <v>2</v>
      </c>
      <c r="J89" s="121">
        <v>8</v>
      </c>
      <c r="K89" s="121">
        <v>0</v>
      </c>
      <c r="L89" s="121">
        <v>0</v>
      </c>
      <c r="M89" s="121">
        <v>2</v>
      </c>
      <c r="N89" s="121">
        <v>0</v>
      </c>
      <c r="O89" s="121">
        <v>0</v>
      </c>
      <c r="P89" s="121">
        <v>0</v>
      </c>
      <c r="Q89" s="141">
        <v>13</v>
      </c>
      <c r="R89" s="127"/>
      <c r="S89" s="120" t="s">
        <v>1224</v>
      </c>
      <c r="T89" s="123"/>
      <c r="U89" s="115"/>
      <c r="V89" s="115"/>
    </row>
    <row r="90" spans="1:22" ht="25.5">
      <c r="A90" s="142">
        <v>13</v>
      </c>
      <c r="B90" s="120">
        <v>909</v>
      </c>
      <c r="C90" s="120" t="s">
        <v>1046</v>
      </c>
      <c r="D90" s="120" t="s">
        <v>796</v>
      </c>
      <c r="E90" s="120" t="s">
        <v>840</v>
      </c>
      <c r="F90" s="120" t="s">
        <v>757</v>
      </c>
      <c r="G90" s="121">
        <v>0</v>
      </c>
      <c r="H90" s="121">
        <v>0</v>
      </c>
      <c r="I90" s="121">
        <v>1</v>
      </c>
      <c r="J90" s="121">
        <v>7</v>
      </c>
      <c r="K90" s="121">
        <v>1</v>
      </c>
      <c r="L90" s="121">
        <v>0</v>
      </c>
      <c r="M90" s="121">
        <v>2</v>
      </c>
      <c r="N90" s="121">
        <v>0</v>
      </c>
      <c r="O90" s="121">
        <v>0</v>
      </c>
      <c r="P90" s="121">
        <v>1</v>
      </c>
      <c r="Q90" s="141">
        <v>12</v>
      </c>
      <c r="R90" s="127"/>
      <c r="S90" s="120" t="s">
        <v>1225</v>
      </c>
      <c r="T90" s="123"/>
      <c r="U90" s="115"/>
      <c r="V90" s="115"/>
    </row>
    <row r="91" spans="1:22" ht="25.5">
      <c r="A91" s="142">
        <v>14</v>
      </c>
      <c r="B91" s="120">
        <v>915</v>
      </c>
      <c r="C91" s="120" t="s">
        <v>1226</v>
      </c>
      <c r="D91" s="120" t="s">
        <v>926</v>
      </c>
      <c r="E91" s="120" t="s">
        <v>777</v>
      </c>
      <c r="F91" s="120" t="s">
        <v>1227</v>
      </c>
      <c r="G91" s="121">
        <v>0</v>
      </c>
      <c r="H91" s="121">
        <v>1</v>
      </c>
      <c r="I91" s="121">
        <v>4</v>
      </c>
      <c r="J91" s="121">
        <v>0</v>
      </c>
      <c r="K91" s="121">
        <v>0</v>
      </c>
      <c r="L91" s="121">
        <v>0</v>
      </c>
      <c r="M91" s="121">
        <v>2</v>
      </c>
      <c r="N91" s="121">
        <v>0</v>
      </c>
      <c r="O91" s="121">
        <v>4</v>
      </c>
      <c r="P91" s="121">
        <v>0</v>
      </c>
      <c r="Q91" s="141">
        <v>11</v>
      </c>
      <c r="R91" s="127"/>
      <c r="S91" s="120" t="s">
        <v>1198</v>
      </c>
      <c r="T91" s="123"/>
      <c r="U91" s="115"/>
      <c r="V91" s="115"/>
    </row>
    <row r="92" spans="1:22" ht="25.5">
      <c r="A92" s="142">
        <v>15</v>
      </c>
      <c r="B92" s="120">
        <v>916</v>
      </c>
      <c r="C92" s="120" t="s">
        <v>1032</v>
      </c>
      <c r="D92" s="120" t="s">
        <v>933</v>
      </c>
      <c r="E92" s="120" t="s">
        <v>728</v>
      </c>
      <c r="F92" s="120" t="s">
        <v>807</v>
      </c>
      <c r="G92" s="121">
        <v>0</v>
      </c>
      <c r="H92" s="121">
        <v>1</v>
      </c>
      <c r="I92" s="121">
        <v>4</v>
      </c>
      <c r="J92" s="121">
        <v>0</v>
      </c>
      <c r="K92" s="121">
        <v>1</v>
      </c>
      <c r="L92" s="121">
        <v>0</v>
      </c>
      <c r="M92" s="121">
        <v>3</v>
      </c>
      <c r="N92" s="121">
        <v>0</v>
      </c>
      <c r="O92" s="121">
        <v>0</v>
      </c>
      <c r="P92" s="121">
        <v>0</v>
      </c>
      <c r="Q92" s="141">
        <v>9</v>
      </c>
      <c r="R92" s="127"/>
      <c r="S92" s="120" t="s">
        <v>1162</v>
      </c>
      <c r="T92" s="123"/>
      <c r="U92" s="115"/>
      <c r="V92" s="115"/>
    </row>
    <row r="93" spans="1:22" ht="25.5">
      <c r="A93" s="142">
        <v>16</v>
      </c>
      <c r="B93" s="120">
        <v>908</v>
      </c>
      <c r="C93" s="120" t="s">
        <v>1033</v>
      </c>
      <c r="D93" s="120" t="s">
        <v>1025</v>
      </c>
      <c r="E93" s="120" t="s">
        <v>1035</v>
      </c>
      <c r="F93" s="120" t="s">
        <v>774</v>
      </c>
      <c r="G93" s="121">
        <v>0</v>
      </c>
      <c r="H93" s="121">
        <v>1</v>
      </c>
      <c r="I93" s="121">
        <v>1</v>
      </c>
      <c r="J93" s="121">
        <v>3</v>
      </c>
      <c r="K93" s="121">
        <v>0</v>
      </c>
      <c r="L93" s="121">
        <v>0</v>
      </c>
      <c r="M93" s="121">
        <v>1</v>
      </c>
      <c r="N93" s="121">
        <v>0</v>
      </c>
      <c r="O93" s="121">
        <v>1</v>
      </c>
      <c r="P93" s="121">
        <v>0</v>
      </c>
      <c r="Q93" s="141">
        <v>7</v>
      </c>
      <c r="R93" s="127"/>
      <c r="S93" s="120" t="s">
        <v>1228</v>
      </c>
      <c r="T93" s="123"/>
      <c r="U93" s="115"/>
      <c r="V93" s="115"/>
    </row>
    <row r="94" spans="1:22" ht="25.5">
      <c r="A94" s="142"/>
      <c r="B94" s="120">
        <v>910</v>
      </c>
      <c r="C94" s="120" t="s">
        <v>1229</v>
      </c>
      <c r="D94" s="120" t="s">
        <v>1067</v>
      </c>
      <c r="E94" s="120" t="s">
        <v>735</v>
      </c>
      <c r="F94" s="120" t="s">
        <v>770</v>
      </c>
      <c r="G94" s="1126" t="s">
        <v>879</v>
      </c>
      <c r="H94" s="1126"/>
      <c r="I94" s="1126"/>
      <c r="J94" s="1126"/>
      <c r="K94" s="1126"/>
      <c r="L94" s="1126"/>
      <c r="M94" s="1126"/>
      <c r="N94" s="1126"/>
      <c r="O94" s="1126"/>
      <c r="P94" s="1126"/>
      <c r="Q94" s="1126"/>
      <c r="R94" s="127"/>
      <c r="S94" s="120" t="s">
        <v>1230</v>
      </c>
      <c r="T94" s="123"/>
      <c r="U94" s="115"/>
      <c r="V94" s="115"/>
    </row>
    <row r="95" spans="1:22" ht="25.5">
      <c r="A95" s="142"/>
      <c r="B95" s="120">
        <v>912</v>
      </c>
      <c r="C95" s="120" t="s">
        <v>1231</v>
      </c>
      <c r="D95" s="120" t="s">
        <v>730</v>
      </c>
      <c r="E95" s="120" t="s">
        <v>777</v>
      </c>
      <c r="F95" s="120" t="s">
        <v>1232</v>
      </c>
      <c r="G95" s="1126" t="s">
        <v>879</v>
      </c>
      <c r="H95" s="1126"/>
      <c r="I95" s="1126"/>
      <c r="J95" s="1126"/>
      <c r="K95" s="1126"/>
      <c r="L95" s="1126"/>
      <c r="M95" s="1126"/>
      <c r="N95" s="1126"/>
      <c r="O95" s="1126"/>
      <c r="P95" s="1126"/>
      <c r="Q95" s="1126"/>
      <c r="R95" s="127"/>
      <c r="S95" s="120" t="s">
        <v>1233</v>
      </c>
      <c r="T95" s="123"/>
      <c r="U95" s="115"/>
      <c r="V95" s="115"/>
    </row>
    <row r="96" spans="1:22" ht="25.5">
      <c r="A96" s="142"/>
      <c r="B96" s="120">
        <v>913</v>
      </c>
      <c r="C96" s="120" t="s">
        <v>1199</v>
      </c>
      <c r="D96" s="120" t="s">
        <v>1234</v>
      </c>
      <c r="E96" s="120" t="s">
        <v>728</v>
      </c>
      <c r="F96" s="120" t="s">
        <v>801</v>
      </c>
      <c r="G96" s="1126" t="s">
        <v>879</v>
      </c>
      <c r="H96" s="1126"/>
      <c r="I96" s="1126"/>
      <c r="J96" s="1126"/>
      <c r="K96" s="1126"/>
      <c r="L96" s="1126"/>
      <c r="M96" s="1126"/>
      <c r="N96" s="1126"/>
      <c r="O96" s="1126"/>
      <c r="P96" s="1126"/>
      <c r="Q96" s="1126"/>
      <c r="R96" s="127"/>
      <c r="S96" s="120" t="s">
        <v>1235</v>
      </c>
      <c r="T96" s="123"/>
      <c r="U96" s="115"/>
      <c r="V96" s="115"/>
    </row>
    <row r="97" spans="1:22" ht="1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</row>
    <row r="98" spans="1:22" ht="15">
      <c r="A98" s="316" t="s">
        <v>1236</v>
      </c>
      <c r="B98" s="1074"/>
      <c r="C98" s="1074"/>
      <c r="D98" s="1074"/>
      <c r="E98" s="1074"/>
      <c r="F98" s="1074"/>
      <c r="G98" s="1074"/>
      <c r="H98" s="1074"/>
      <c r="I98" s="1074"/>
      <c r="J98" s="1074"/>
      <c r="K98" s="1074"/>
      <c r="L98" s="1074"/>
      <c r="M98" s="1074"/>
      <c r="N98" s="1074"/>
      <c r="O98" s="1074"/>
      <c r="P98" s="1074"/>
      <c r="Q98" s="1074"/>
      <c r="R98" s="1074"/>
      <c r="S98" s="1074"/>
      <c r="T98" s="1074"/>
      <c r="U98" s="115"/>
      <c r="V98" s="115"/>
    </row>
    <row r="99" spans="1:22" ht="1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</row>
    <row r="100" spans="1:22" ht="12.75" customHeight="1">
      <c r="A100" s="1123" t="s">
        <v>781</v>
      </c>
      <c r="B100" s="1124" t="s">
        <v>911</v>
      </c>
      <c r="C100" s="1124" t="s">
        <v>721</v>
      </c>
      <c r="D100" s="1124" t="s">
        <v>722</v>
      </c>
      <c r="E100" s="1124" t="s">
        <v>723</v>
      </c>
      <c r="F100" s="1124" t="s">
        <v>1111</v>
      </c>
      <c r="G100" s="1124" t="s">
        <v>1112</v>
      </c>
      <c r="H100" s="1124"/>
      <c r="I100" s="1124"/>
      <c r="J100" s="1124"/>
      <c r="K100" s="1124"/>
      <c r="L100" s="1124"/>
      <c r="M100" s="1124"/>
      <c r="N100" s="1124"/>
      <c r="O100" s="1124"/>
      <c r="P100" s="1124"/>
      <c r="Q100" s="1125" t="s">
        <v>916</v>
      </c>
      <c r="R100" s="1124" t="s">
        <v>1113</v>
      </c>
      <c r="S100" s="1124" t="s">
        <v>1114</v>
      </c>
      <c r="T100" s="1124" t="s">
        <v>1115</v>
      </c>
      <c r="U100" s="115"/>
      <c r="V100" s="115"/>
    </row>
    <row r="101" spans="1:22" ht="15">
      <c r="A101" s="1123"/>
      <c r="B101" s="1124"/>
      <c r="C101" s="1124"/>
      <c r="D101" s="1124"/>
      <c r="E101" s="1124"/>
      <c r="F101" s="1124"/>
      <c r="G101" s="116">
        <v>1</v>
      </c>
      <c r="H101" s="116">
        <v>2</v>
      </c>
      <c r="I101" s="116">
        <v>3</v>
      </c>
      <c r="J101" s="116">
        <v>4</v>
      </c>
      <c r="K101" s="116">
        <v>5</v>
      </c>
      <c r="L101" s="116">
        <v>6</v>
      </c>
      <c r="M101" s="116">
        <v>7</v>
      </c>
      <c r="N101" s="116">
        <v>8</v>
      </c>
      <c r="O101" s="116">
        <v>9</v>
      </c>
      <c r="P101" s="116">
        <v>10</v>
      </c>
      <c r="Q101" s="1125"/>
      <c r="R101" s="1124"/>
      <c r="S101" s="1124"/>
      <c r="T101" s="1124"/>
      <c r="U101" s="115"/>
      <c r="V101" s="115"/>
    </row>
    <row r="102" spans="1:22" ht="15">
      <c r="A102" s="1123"/>
      <c r="B102" s="1124"/>
      <c r="C102" s="1124"/>
      <c r="D102" s="1124"/>
      <c r="E102" s="1124"/>
      <c r="F102" s="1124"/>
      <c r="G102" s="117">
        <v>10</v>
      </c>
      <c r="H102" s="117">
        <v>10</v>
      </c>
      <c r="I102" s="117">
        <v>5</v>
      </c>
      <c r="J102" s="117">
        <v>23</v>
      </c>
      <c r="K102" s="117">
        <v>11</v>
      </c>
      <c r="L102" s="117">
        <v>6</v>
      </c>
      <c r="M102" s="117">
        <v>5</v>
      </c>
      <c r="N102" s="117">
        <v>9</v>
      </c>
      <c r="O102" s="117">
        <v>5</v>
      </c>
      <c r="P102" s="117">
        <v>12</v>
      </c>
      <c r="Q102" s="118">
        <v>96</v>
      </c>
      <c r="R102" s="1124"/>
      <c r="S102" s="1124"/>
      <c r="T102" s="1124"/>
      <c r="U102" s="115"/>
      <c r="V102" s="115"/>
    </row>
    <row r="103" spans="1:22" s="126" customFormat="1" ht="25.5">
      <c r="A103" s="120">
        <v>1</v>
      </c>
      <c r="B103" s="120">
        <v>1002</v>
      </c>
      <c r="C103" s="120" t="s">
        <v>808</v>
      </c>
      <c r="D103" s="120" t="s">
        <v>748</v>
      </c>
      <c r="E103" s="120" t="s">
        <v>809</v>
      </c>
      <c r="F103" s="120" t="s">
        <v>807</v>
      </c>
      <c r="G103" s="143">
        <v>0.5</v>
      </c>
      <c r="H103" s="143">
        <v>1</v>
      </c>
      <c r="I103" s="143">
        <v>0</v>
      </c>
      <c r="J103" s="143">
        <v>16</v>
      </c>
      <c r="K103" s="143">
        <v>7</v>
      </c>
      <c r="L103" s="143">
        <v>0</v>
      </c>
      <c r="M103" s="143">
        <v>3</v>
      </c>
      <c r="N103" s="143">
        <v>2</v>
      </c>
      <c r="O103" s="143">
        <v>0</v>
      </c>
      <c r="P103" s="143">
        <v>6</v>
      </c>
      <c r="Q103" s="144">
        <v>35.5</v>
      </c>
      <c r="R103" s="120" t="s">
        <v>920</v>
      </c>
      <c r="S103" s="120" t="s">
        <v>1162</v>
      </c>
      <c r="T103" s="120" t="s">
        <v>920</v>
      </c>
      <c r="U103" s="131"/>
      <c r="V103" s="131"/>
    </row>
    <row r="104" spans="1:22" s="126" customFormat="1" ht="25.5">
      <c r="A104" s="120">
        <v>2</v>
      </c>
      <c r="B104" s="120">
        <v>1014</v>
      </c>
      <c r="C104" s="120" t="s">
        <v>1068</v>
      </c>
      <c r="D104" s="120" t="s">
        <v>1237</v>
      </c>
      <c r="E104" s="120" t="s">
        <v>815</v>
      </c>
      <c r="F104" s="120" t="s">
        <v>732</v>
      </c>
      <c r="G104" s="143">
        <v>0</v>
      </c>
      <c r="H104" s="143">
        <v>5</v>
      </c>
      <c r="I104" s="143">
        <v>3</v>
      </c>
      <c r="J104" s="143">
        <v>15</v>
      </c>
      <c r="K104" s="143">
        <v>4.5</v>
      </c>
      <c r="L104" s="143">
        <v>0</v>
      </c>
      <c r="M104" s="143">
        <v>4</v>
      </c>
      <c r="N104" s="143">
        <v>2</v>
      </c>
      <c r="O104" s="143">
        <v>1</v>
      </c>
      <c r="P104" s="143">
        <v>0</v>
      </c>
      <c r="Q104" s="144">
        <v>34.5</v>
      </c>
      <c r="R104" s="120" t="s">
        <v>1103</v>
      </c>
      <c r="S104" s="120" t="s">
        <v>1238</v>
      </c>
      <c r="T104" s="120"/>
      <c r="U104" s="131"/>
      <c r="V104" s="131"/>
    </row>
    <row r="105" spans="1:22" s="126" customFormat="1" ht="25.5">
      <c r="A105" s="120">
        <v>3</v>
      </c>
      <c r="B105" s="120">
        <v>1001</v>
      </c>
      <c r="C105" s="120" t="s">
        <v>810</v>
      </c>
      <c r="D105" s="120" t="s">
        <v>811</v>
      </c>
      <c r="E105" s="120" t="s">
        <v>961</v>
      </c>
      <c r="F105" s="120" t="s">
        <v>807</v>
      </c>
      <c r="G105" s="143">
        <v>0</v>
      </c>
      <c r="H105" s="143">
        <v>1</v>
      </c>
      <c r="I105" s="143">
        <v>1</v>
      </c>
      <c r="J105" s="143">
        <v>18</v>
      </c>
      <c r="K105" s="143">
        <v>2.5</v>
      </c>
      <c r="L105" s="143">
        <v>0</v>
      </c>
      <c r="M105" s="143">
        <v>4</v>
      </c>
      <c r="N105" s="143">
        <v>1</v>
      </c>
      <c r="O105" s="143">
        <v>0</v>
      </c>
      <c r="P105" s="143">
        <v>6</v>
      </c>
      <c r="Q105" s="144">
        <v>33.5</v>
      </c>
      <c r="R105" s="120" t="s">
        <v>1103</v>
      </c>
      <c r="S105" s="120" t="s">
        <v>1162</v>
      </c>
      <c r="T105" s="120" t="s">
        <v>1103</v>
      </c>
      <c r="U105" s="131"/>
      <c r="V105" s="131"/>
    </row>
    <row r="106" spans="1:22" s="126" customFormat="1" ht="25.5">
      <c r="A106" s="120">
        <v>4</v>
      </c>
      <c r="B106" s="120">
        <v>1006</v>
      </c>
      <c r="C106" s="120" t="s">
        <v>1239</v>
      </c>
      <c r="D106" s="120" t="s">
        <v>941</v>
      </c>
      <c r="E106" s="120" t="s">
        <v>735</v>
      </c>
      <c r="F106" s="120" t="s">
        <v>743</v>
      </c>
      <c r="G106" s="143">
        <v>0</v>
      </c>
      <c r="H106" s="143">
        <v>7</v>
      </c>
      <c r="I106" s="143">
        <v>0</v>
      </c>
      <c r="J106" s="143">
        <v>15</v>
      </c>
      <c r="K106" s="143">
        <v>4.5</v>
      </c>
      <c r="L106" s="143">
        <v>0</v>
      </c>
      <c r="M106" s="143">
        <v>4</v>
      </c>
      <c r="N106" s="143">
        <v>1</v>
      </c>
      <c r="O106" s="143">
        <v>1</v>
      </c>
      <c r="P106" s="143">
        <v>0</v>
      </c>
      <c r="Q106" s="144">
        <v>32.5</v>
      </c>
      <c r="R106" s="120"/>
      <c r="S106" s="120" t="s">
        <v>1209</v>
      </c>
      <c r="T106" s="120"/>
      <c r="U106" s="131"/>
      <c r="V106" s="131"/>
    </row>
    <row r="107" spans="1:22" s="126" customFormat="1" ht="25.5">
      <c r="A107" s="120">
        <v>5</v>
      </c>
      <c r="B107" s="120">
        <v>1008</v>
      </c>
      <c r="C107" s="120" t="s">
        <v>1240</v>
      </c>
      <c r="D107" s="120" t="s">
        <v>794</v>
      </c>
      <c r="E107" s="120" t="s">
        <v>1042</v>
      </c>
      <c r="F107" s="120" t="s">
        <v>770</v>
      </c>
      <c r="G107" s="143">
        <v>1</v>
      </c>
      <c r="H107" s="143">
        <v>0</v>
      </c>
      <c r="I107" s="143">
        <v>0</v>
      </c>
      <c r="J107" s="143">
        <v>15</v>
      </c>
      <c r="K107" s="143">
        <v>2</v>
      </c>
      <c r="L107" s="143">
        <v>0</v>
      </c>
      <c r="M107" s="143">
        <v>4</v>
      </c>
      <c r="N107" s="143">
        <v>5</v>
      </c>
      <c r="O107" s="143">
        <v>1</v>
      </c>
      <c r="P107" s="143">
        <v>4</v>
      </c>
      <c r="Q107" s="144">
        <v>32</v>
      </c>
      <c r="R107" s="127"/>
      <c r="S107" s="120" t="s">
        <v>1134</v>
      </c>
      <c r="T107" s="120"/>
      <c r="U107" s="131"/>
      <c r="V107" s="131"/>
    </row>
    <row r="108" spans="1:22" ht="25.5">
      <c r="A108" s="120">
        <v>6</v>
      </c>
      <c r="B108" s="120">
        <v>1003</v>
      </c>
      <c r="C108" s="120" t="s">
        <v>1060</v>
      </c>
      <c r="D108" s="120" t="s">
        <v>748</v>
      </c>
      <c r="E108" s="120" t="s">
        <v>1061</v>
      </c>
      <c r="F108" s="120" t="s">
        <v>725</v>
      </c>
      <c r="G108" s="143">
        <v>2</v>
      </c>
      <c r="H108" s="143">
        <v>0</v>
      </c>
      <c r="I108" s="143">
        <v>0</v>
      </c>
      <c r="J108" s="143">
        <v>17</v>
      </c>
      <c r="K108" s="143">
        <v>4.5</v>
      </c>
      <c r="L108" s="143">
        <v>0</v>
      </c>
      <c r="M108" s="143">
        <v>4</v>
      </c>
      <c r="N108" s="143">
        <v>1</v>
      </c>
      <c r="O108" s="143">
        <v>1</v>
      </c>
      <c r="P108" s="143">
        <v>2</v>
      </c>
      <c r="Q108" s="144">
        <v>31.5</v>
      </c>
      <c r="R108" s="127"/>
      <c r="S108" s="120" t="s">
        <v>1241</v>
      </c>
      <c r="T108" s="120" t="s">
        <v>1103</v>
      </c>
      <c r="U108" s="115"/>
      <c r="V108" s="115"/>
    </row>
    <row r="109" spans="1:22" ht="25.5">
      <c r="A109" s="120">
        <v>7</v>
      </c>
      <c r="B109" s="120">
        <v>1018</v>
      </c>
      <c r="C109" s="120" t="s">
        <v>1242</v>
      </c>
      <c r="D109" s="120" t="s">
        <v>730</v>
      </c>
      <c r="E109" s="120" t="s">
        <v>773</v>
      </c>
      <c r="F109" s="120" t="s">
        <v>1243</v>
      </c>
      <c r="G109" s="143">
        <v>0</v>
      </c>
      <c r="H109" s="143">
        <v>2</v>
      </c>
      <c r="I109" s="143">
        <v>0</v>
      </c>
      <c r="J109" s="143">
        <v>15</v>
      </c>
      <c r="K109" s="143">
        <v>3</v>
      </c>
      <c r="L109" s="143">
        <v>0</v>
      </c>
      <c r="M109" s="143">
        <v>4</v>
      </c>
      <c r="N109" s="143">
        <v>0</v>
      </c>
      <c r="O109" s="143">
        <v>0</v>
      </c>
      <c r="P109" s="143">
        <v>7</v>
      </c>
      <c r="Q109" s="144">
        <v>31</v>
      </c>
      <c r="R109" s="127"/>
      <c r="S109" s="120" t="s">
        <v>1244</v>
      </c>
      <c r="T109" s="120"/>
      <c r="U109" s="115"/>
      <c r="V109" s="115"/>
    </row>
    <row r="110" spans="1:22" ht="25.5">
      <c r="A110" s="120">
        <v>8</v>
      </c>
      <c r="B110" s="120">
        <v>1011</v>
      </c>
      <c r="C110" s="120" t="s">
        <v>813</v>
      </c>
      <c r="D110" s="120" t="s">
        <v>814</v>
      </c>
      <c r="E110" s="120" t="s">
        <v>815</v>
      </c>
      <c r="F110" s="120" t="s">
        <v>798</v>
      </c>
      <c r="G110" s="143">
        <v>0</v>
      </c>
      <c r="H110" s="143">
        <v>4</v>
      </c>
      <c r="I110" s="143">
        <v>0</v>
      </c>
      <c r="J110" s="143">
        <v>13</v>
      </c>
      <c r="K110" s="143">
        <v>4</v>
      </c>
      <c r="L110" s="143">
        <v>0</v>
      </c>
      <c r="M110" s="143">
        <v>4</v>
      </c>
      <c r="N110" s="143">
        <v>1</v>
      </c>
      <c r="O110" s="143">
        <v>0</v>
      </c>
      <c r="P110" s="143">
        <v>3</v>
      </c>
      <c r="Q110" s="144">
        <v>29</v>
      </c>
      <c r="R110" s="127"/>
      <c r="S110" s="120" t="s">
        <v>1245</v>
      </c>
      <c r="T110" s="120"/>
      <c r="U110" s="115"/>
      <c r="V110" s="115"/>
    </row>
    <row r="111" spans="1:22" ht="25.5">
      <c r="A111" s="120">
        <v>9</v>
      </c>
      <c r="B111" s="120">
        <v>1007</v>
      </c>
      <c r="C111" s="120" t="s">
        <v>1246</v>
      </c>
      <c r="D111" s="120" t="s">
        <v>1018</v>
      </c>
      <c r="E111" s="120" t="s">
        <v>728</v>
      </c>
      <c r="F111" s="120" t="s">
        <v>774</v>
      </c>
      <c r="G111" s="143">
        <v>1</v>
      </c>
      <c r="H111" s="143">
        <v>0</v>
      </c>
      <c r="I111" s="143">
        <v>0</v>
      </c>
      <c r="J111" s="143">
        <v>15</v>
      </c>
      <c r="K111" s="143">
        <v>4.5</v>
      </c>
      <c r="L111" s="143">
        <v>0</v>
      </c>
      <c r="M111" s="143">
        <v>2</v>
      </c>
      <c r="N111" s="143">
        <v>1</v>
      </c>
      <c r="O111" s="143">
        <v>1</v>
      </c>
      <c r="P111" s="143">
        <v>3</v>
      </c>
      <c r="Q111" s="144">
        <v>27.5</v>
      </c>
      <c r="R111" s="127"/>
      <c r="S111" s="120" t="s">
        <v>1131</v>
      </c>
      <c r="T111" s="120"/>
      <c r="U111" s="115"/>
      <c r="V111" s="115"/>
    </row>
    <row r="112" spans="1:22" ht="38.25">
      <c r="A112" s="120">
        <v>10</v>
      </c>
      <c r="B112" s="120">
        <v>1004</v>
      </c>
      <c r="C112" s="120" t="s">
        <v>1247</v>
      </c>
      <c r="D112" s="120" t="s">
        <v>741</v>
      </c>
      <c r="E112" s="120" t="s">
        <v>1248</v>
      </c>
      <c r="F112" s="120" t="s">
        <v>750</v>
      </c>
      <c r="G112" s="143">
        <v>0</v>
      </c>
      <c r="H112" s="143">
        <v>0</v>
      </c>
      <c r="I112" s="143">
        <v>0</v>
      </c>
      <c r="J112" s="143">
        <v>14</v>
      </c>
      <c r="K112" s="143">
        <v>4.5</v>
      </c>
      <c r="L112" s="143">
        <v>0</v>
      </c>
      <c r="M112" s="143">
        <v>2</v>
      </c>
      <c r="N112" s="143">
        <v>0</v>
      </c>
      <c r="O112" s="143">
        <v>1</v>
      </c>
      <c r="P112" s="143">
        <v>4</v>
      </c>
      <c r="Q112" s="144">
        <v>25.5</v>
      </c>
      <c r="R112" s="127"/>
      <c r="S112" s="120" t="s">
        <v>1249</v>
      </c>
      <c r="T112" s="120" t="s">
        <v>1103</v>
      </c>
      <c r="U112" s="115"/>
      <c r="V112" s="115"/>
    </row>
    <row r="113" spans="1:22" ht="15">
      <c r="A113" s="120">
        <v>10</v>
      </c>
      <c r="B113" s="120">
        <v>1012</v>
      </c>
      <c r="C113" s="120" t="s">
        <v>1250</v>
      </c>
      <c r="D113" s="120" t="s">
        <v>1251</v>
      </c>
      <c r="E113" s="120" t="s">
        <v>746</v>
      </c>
      <c r="F113" s="120" t="s">
        <v>801</v>
      </c>
      <c r="G113" s="143">
        <v>0</v>
      </c>
      <c r="H113" s="143">
        <v>0</v>
      </c>
      <c r="I113" s="143">
        <v>0</v>
      </c>
      <c r="J113" s="143">
        <v>17</v>
      </c>
      <c r="K113" s="143">
        <v>4.5</v>
      </c>
      <c r="L113" s="143">
        <v>0</v>
      </c>
      <c r="M113" s="143">
        <v>2</v>
      </c>
      <c r="N113" s="143">
        <v>0</v>
      </c>
      <c r="O113" s="143">
        <v>0</v>
      </c>
      <c r="P113" s="143">
        <v>2</v>
      </c>
      <c r="Q113" s="144">
        <v>25.5</v>
      </c>
      <c r="R113" s="127"/>
      <c r="S113" s="120" t="s">
        <v>1205</v>
      </c>
      <c r="T113" s="120"/>
      <c r="U113" s="115"/>
      <c r="V113" s="115"/>
    </row>
    <row r="114" spans="1:22" ht="25.5">
      <c r="A114" s="120">
        <v>10</v>
      </c>
      <c r="B114" s="120">
        <v>1016</v>
      </c>
      <c r="C114" s="120" t="s">
        <v>1252</v>
      </c>
      <c r="D114" s="120" t="s">
        <v>1177</v>
      </c>
      <c r="E114" s="120" t="s">
        <v>1080</v>
      </c>
      <c r="F114" s="120" t="s">
        <v>725</v>
      </c>
      <c r="G114" s="143">
        <v>1</v>
      </c>
      <c r="H114" s="143">
        <v>0</v>
      </c>
      <c r="I114" s="143">
        <v>0</v>
      </c>
      <c r="J114" s="143">
        <v>18</v>
      </c>
      <c r="K114" s="143">
        <v>3.5</v>
      </c>
      <c r="L114" s="143">
        <v>0</v>
      </c>
      <c r="M114" s="143">
        <v>3</v>
      </c>
      <c r="N114" s="143">
        <v>0</v>
      </c>
      <c r="O114" s="143">
        <v>0</v>
      </c>
      <c r="P114" s="143">
        <v>0</v>
      </c>
      <c r="Q114" s="144">
        <v>25.5</v>
      </c>
      <c r="R114" s="127"/>
      <c r="S114" s="120" t="s">
        <v>1241</v>
      </c>
      <c r="T114" s="120"/>
      <c r="U114" s="115"/>
      <c r="V114" s="115"/>
    </row>
    <row r="115" spans="1:22" ht="15">
      <c r="A115" s="120">
        <v>13</v>
      </c>
      <c r="B115" s="120">
        <v>1019</v>
      </c>
      <c r="C115" s="120" t="s">
        <v>1253</v>
      </c>
      <c r="D115" s="120" t="s">
        <v>1153</v>
      </c>
      <c r="E115" s="120" t="s">
        <v>817</v>
      </c>
      <c r="F115" s="120" t="s">
        <v>953</v>
      </c>
      <c r="G115" s="143">
        <v>0</v>
      </c>
      <c r="H115" s="143">
        <v>0</v>
      </c>
      <c r="I115" s="143">
        <v>0</v>
      </c>
      <c r="J115" s="143">
        <v>15</v>
      </c>
      <c r="K115" s="143">
        <v>3</v>
      </c>
      <c r="L115" s="143">
        <v>0</v>
      </c>
      <c r="M115" s="143">
        <v>3</v>
      </c>
      <c r="N115" s="143">
        <v>0</v>
      </c>
      <c r="O115" s="143">
        <v>0</v>
      </c>
      <c r="P115" s="143">
        <v>3</v>
      </c>
      <c r="Q115" s="144">
        <v>24</v>
      </c>
      <c r="R115" s="127"/>
      <c r="S115" s="120" t="s">
        <v>1254</v>
      </c>
      <c r="T115" s="120"/>
      <c r="U115" s="115"/>
      <c r="V115" s="115"/>
    </row>
    <row r="116" spans="1:22" ht="25.5">
      <c r="A116" s="120">
        <v>14</v>
      </c>
      <c r="B116" s="120">
        <v>1009</v>
      </c>
      <c r="C116" s="120" t="s">
        <v>1255</v>
      </c>
      <c r="D116" s="120" t="s">
        <v>730</v>
      </c>
      <c r="E116" s="120" t="s">
        <v>777</v>
      </c>
      <c r="F116" s="120" t="s">
        <v>757</v>
      </c>
      <c r="G116" s="143">
        <v>0</v>
      </c>
      <c r="H116" s="143">
        <v>0</v>
      </c>
      <c r="I116" s="143">
        <v>0</v>
      </c>
      <c r="J116" s="143">
        <v>12</v>
      </c>
      <c r="K116" s="143">
        <v>4</v>
      </c>
      <c r="L116" s="143">
        <v>0</v>
      </c>
      <c r="M116" s="143">
        <v>1</v>
      </c>
      <c r="N116" s="143">
        <v>0</v>
      </c>
      <c r="O116" s="143">
        <v>1</v>
      </c>
      <c r="P116" s="143">
        <v>2</v>
      </c>
      <c r="Q116" s="144">
        <v>20</v>
      </c>
      <c r="R116" s="127"/>
      <c r="S116" s="120" t="s">
        <v>1195</v>
      </c>
      <c r="T116" s="120"/>
      <c r="U116" s="115"/>
      <c r="V116" s="115"/>
    </row>
    <row r="117" spans="1:22" ht="15">
      <c r="A117" s="120">
        <v>15</v>
      </c>
      <c r="B117" s="120">
        <v>1010</v>
      </c>
      <c r="C117" s="120" t="s">
        <v>1256</v>
      </c>
      <c r="D117" s="120" t="s">
        <v>1257</v>
      </c>
      <c r="E117" s="120" t="s">
        <v>746</v>
      </c>
      <c r="F117" s="120" t="s">
        <v>969</v>
      </c>
      <c r="G117" s="143">
        <v>1</v>
      </c>
      <c r="H117" s="143">
        <v>0</v>
      </c>
      <c r="I117" s="143">
        <v>0</v>
      </c>
      <c r="J117" s="143">
        <v>8</v>
      </c>
      <c r="K117" s="143">
        <v>3.5</v>
      </c>
      <c r="L117" s="143">
        <v>0</v>
      </c>
      <c r="M117" s="143">
        <v>4</v>
      </c>
      <c r="N117" s="143">
        <v>2</v>
      </c>
      <c r="O117" s="143">
        <v>1</v>
      </c>
      <c r="P117" s="143">
        <v>0</v>
      </c>
      <c r="Q117" s="144">
        <v>19.5</v>
      </c>
      <c r="R117" s="127"/>
      <c r="S117" s="120" t="s">
        <v>1258</v>
      </c>
      <c r="T117" s="120"/>
      <c r="U117" s="115"/>
      <c r="V117" s="115"/>
    </row>
    <row r="118" spans="1:22" ht="38.25">
      <c r="A118" s="120">
        <v>16</v>
      </c>
      <c r="B118" s="120">
        <v>1017</v>
      </c>
      <c r="C118" s="120" t="s">
        <v>1259</v>
      </c>
      <c r="D118" s="120" t="s">
        <v>993</v>
      </c>
      <c r="E118" s="120" t="s">
        <v>777</v>
      </c>
      <c r="F118" s="120" t="s">
        <v>750</v>
      </c>
      <c r="G118" s="143">
        <v>0</v>
      </c>
      <c r="H118" s="143">
        <v>5</v>
      </c>
      <c r="I118" s="143">
        <v>0</v>
      </c>
      <c r="J118" s="143">
        <v>3</v>
      </c>
      <c r="K118" s="143">
        <v>1.5</v>
      </c>
      <c r="L118" s="143">
        <v>0</v>
      </c>
      <c r="M118" s="143">
        <v>3</v>
      </c>
      <c r="N118" s="143">
        <v>1</v>
      </c>
      <c r="O118" s="143">
        <v>1</v>
      </c>
      <c r="P118" s="143">
        <v>1</v>
      </c>
      <c r="Q118" s="144">
        <v>15.5</v>
      </c>
      <c r="R118" s="127"/>
      <c r="S118" s="120" t="s">
        <v>1249</v>
      </c>
      <c r="T118" s="120"/>
      <c r="U118" s="115"/>
      <c r="V118" s="115"/>
    </row>
    <row r="119" spans="1:22" ht="15">
      <c r="A119" s="120">
        <v>17</v>
      </c>
      <c r="B119" s="120">
        <v>1020</v>
      </c>
      <c r="C119" s="120" t="s">
        <v>800</v>
      </c>
      <c r="D119" s="120" t="s">
        <v>779</v>
      </c>
      <c r="E119" s="120" t="s">
        <v>728</v>
      </c>
      <c r="F119" s="120" t="s">
        <v>761</v>
      </c>
      <c r="G119" s="143">
        <v>0</v>
      </c>
      <c r="H119" s="143">
        <v>0</v>
      </c>
      <c r="I119" s="143">
        <v>0</v>
      </c>
      <c r="J119" s="143">
        <v>6</v>
      </c>
      <c r="K119" s="143">
        <v>4.5</v>
      </c>
      <c r="L119" s="143">
        <v>0</v>
      </c>
      <c r="M119" s="143">
        <v>3</v>
      </c>
      <c r="N119" s="143">
        <v>1</v>
      </c>
      <c r="O119" s="143">
        <v>0</v>
      </c>
      <c r="P119" s="143">
        <v>0</v>
      </c>
      <c r="Q119" s="144">
        <v>14.5</v>
      </c>
      <c r="R119" s="127"/>
      <c r="S119" s="120" t="s">
        <v>1260</v>
      </c>
      <c r="T119" s="120"/>
      <c r="U119" s="115"/>
      <c r="V119" s="115"/>
    </row>
    <row r="120" spans="1:22" ht="25.5">
      <c r="A120" s="120"/>
      <c r="B120" s="120">
        <v>1005</v>
      </c>
      <c r="C120" s="120" t="s">
        <v>1261</v>
      </c>
      <c r="D120" s="120" t="s">
        <v>993</v>
      </c>
      <c r="E120" s="120" t="s">
        <v>777</v>
      </c>
      <c r="F120" s="120" t="s">
        <v>1128</v>
      </c>
      <c r="G120" s="1128" t="s">
        <v>879</v>
      </c>
      <c r="H120" s="1129"/>
      <c r="I120" s="1129"/>
      <c r="J120" s="1129"/>
      <c r="K120" s="1129"/>
      <c r="L120" s="1129"/>
      <c r="M120" s="1129"/>
      <c r="N120" s="1129"/>
      <c r="O120" s="1129"/>
      <c r="P120" s="1129"/>
      <c r="Q120" s="1130"/>
      <c r="R120" s="127"/>
      <c r="S120" s="120" t="s">
        <v>1151</v>
      </c>
      <c r="T120" s="120"/>
      <c r="U120" s="115"/>
      <c r="V120" s="115"/>
    </row>
    <row r="121" spans="1:22" ht="15">
      <c r="A121" s="120"/>
      <c r="B121" s="120">
        <v>1013</v>
      </c>
      <c r="C121" s="120" t="s">
        <v>1262</v>
      </c>
      <c r="D121" s="120" t="s">
        <v>820</v>
      </c>
      <c r="E121" s="120" t="s">
        <v>840</v>
      </c>
      <c r="F121" s="120" t="s">
        <v>1263</v>
      </c>
      <c r="G121" s="1128" t="s">
        <v>879</v>
      </c>
      <c r="H121" s="1129"/>
      <c r="I121" s="1129"/>
      <c r="J121" s="1129"/>
      <c r="K121" s="1129"/>
      <c r="L121" s="1129"/>
      <c r="M121" s="1129"/>
      <c r="N121" s="1129"/>
      <c r="O121" s="1129"/>
      <c r="P121" s="1129"/>
      <c r="Q121" s="1130"/>
      <c r="R121" s="127"/>
      <c r="S121" s="120" t="s">
        <v>1264</v>
      </c>
      <c r="T121" s="120"/>
      <c r="U121" s="115"/>
      <c r="V121" s="115"/>
    </row>
    <row r="122" spans="1:22" ht="1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</row>
    <row r="123" spans="1:22" ht="15">
      <c r="A123" s="316" t="s">
        <v>1265</v>
      </c>
      <c r="B123" s="1074"/>
      <c r="C123" s="1074"/>
      <c r="D123" s="1074"/>
      <c r="E123" s="1074"/>
      <c r="F123" s="1074"/>
      <c r="G123" s="1074"/>
      <c r="H123" s="1074"/>
      <c r="I123" s="1074"/>
      <c r="J123" s="1074"/>
      <c r="K123" s="1074"/>
      <c r="L123" s="1074"/>
      <c r="M123" s="1074"/>
      <c r="N123" s="1074"/>
      <c r="O123" s="1074"/>
      <c r="P123" s="1074"/>
      <c r="Q123" s="1074"/>
      <c r="R123" s="1074"/>
      <c r="S123" s="1074"/>
      <c r="T123" s="1074"/>
      <c r="U123" s="115"/>
      <c r="V123" s="115"/>
    </row>
    <row r="124" spans="1:22" ht="1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</row>
    <row r="125" spans="1:22" ht="12.75" customHeight="1">
      <c r="A125" s="1123" t="s">
        <v>781</v>
      </c>
      <c r="B125" s="1124" t="s">
        <v>911</v>
      </c>
      <c r="C125" s="1124" t="s">
        <v>721</v>
      </c>
      <c r="D125" s="1124" t="s">
        <v>722</v>
      </c>
      <c r="E125" s="1064" t="s">
        <v>723</v>
      </c>
      <c r="F125" s="1064" t="s">
        <v>1111</v>
      </c>
      <c r="G125" s="1131" t="s">
        <v>1112</v>
      </c>
      <c r="H125" s="1132"/>
      <c r="I125" s="1132"/>
      <c r="J125" s="1132"/>
      <c r="K125" s="1132"/>
      <c r="L125" s="1132"/>
      <c r="M125" s="1132"/>
      <c r="N125" s="1132"/>
      <c r="O125" s="1132"/>
      <c r="P125" s="1133"/>
      <c r="Q125" s="1134" t="s">
        <v>916</v>
      </c>
      <c r="R125" s="1064" t="s">
        <v>1113</v>
      </c>
      <c r="S125" s="1064" t="s">
        <v>1114</v>
      </c>
      <c r="T125" s="1064" t="s">
        <v>1115</v>
      </c>
      <c r="U125" s="115"/>
      <c r="V125" s="115"/>
    </row>
    <row r="126" spans="1:22" ht="15">
      <c r="A126" s="1123"/>
      <c r="B126" s="1124"/>
      <c r="C126" s="1124"/>
      <c r="D126" s="1124"/>
      <c r="E126" s="1065"/>
      <c r="F126" s="1065"/>
      <c r="G126" s="145">
        <v>1</v>
      </c>
      <c r="H126" s="145">
        <v>2</v>
      </c>
      <c r="I126" s="145">
        <v>3</v>
      </c>
      <c r="J126" s="145">
        <v>4</v>
      </c>
      <c r="K126" s="145">
        <v>5</v>
      </c>
      <c r="L126" s="145">
        <v>6</v>
      </c>
      <c r="M126" s="145">
        <v>7</v>
      </c>
      <c r="N126" s="145">
        <v>8</v>
      </c>
      <c r="O126" s="145">
        <v>9</v>
      </c>
      <c r="P126" s="145">
        <v>10</v>
      </c>
      <c r="Q126" s="1135"/>
      <c r="R126" s="1065"/>
      <c r="S126" s="1065"/>
      <c r="T126" s="1065"/>
      <c r="U126" s="115"/>
      <c r="V126" s="115"/>
    </row>
    <row r="127" spans="1:22" ht="15">
      <c r="A127" s="1123"/>
      <c r="B127" s="1124"/>
      <c r="C127" s="1124"/>
      <c r="D127" s="1124"/>
      <c r="E127" s="1066"/>
      <c r="F127" s="1066"/>
      <c r="G127" s="117">
        <v>10</v>
      </c>
      <c r="H127" s="117">
        <v>10</v>
      </c>
      <c r="I127" s="117">
        <v>5</v>
      </c>
      <c r="J127" s="117">
        <v>23</v>
      </c>
      <c r="K127" s="117">
        <v>11</v>
      </c>
      <c r="L127" s="117">
        <v>6</v>
      </c>
      <c r="M127" s="117">
        <v>5</v>
      </c>
      <c r="N127" s="117">
        <v>9</v>
      </c>
      <c r="O127" s="117">
        <v>5</v>
      </c>
      <c r="P127" s="117">
        <v>12</v>
      </c>
      <c r="Q127" s="118">
        <v>96</v>
      </c>
      <c r="R127" s="1066"/>
      <c r="S127" s="1066"/>
      <c r="T127" s="1066"/>
      <c r="U127" s="115"/>
      <c r="V127" s="115"/>
    </row>
    <row r="128" spans="1:22" s="126" customFormat="1" ht="25.5">
      <c r="A128" s="120">
        <v>1</v>
      </c>
      <c r="B128" s="120">
        <v>1108</v>
      </c>
      <c r="C128" s="120" t="s">
        <v>1266</v>
      </c>
      <c r="D128" s="120" t="s">
        <v>794</v>
      </c>
      <c r="E128" s="120" t="s">
        <v>746</v>
      </c>
      <c r="F128" s="120" t="s">
        <v>1243</v>
      </c>
      <c r="G128" s="143">
        <v>0</v>
      </c>
      <c r="H128" s="143">
        <v>5</v>
      </c>
      <c r="I128" s="143">
        <v>3</v>
      </c>
      <c r="J128" s="143">
        <v>12</v>
      </c>
      <c r="K128" s="143">
        <v>5</v>
      </c>
      <c r="L128" s="143">
        <v>3</v>
      </c>
      <c r="M128" s="143">
        <v>3</v>
      </c>
      <c r="N128" s="143">
        <v>4</v>
      </c>
      <c r="O128" s="143">
        <v>1</v>
      </c>
      <c r="P128" s="143">
        <v>9</v>
      </c>
      <c r="Q128" s="146">
        <v>45</v>
      </c>
      <c r="R128" s="120" t="s">
        <v>920</v>
      </c>
      <c r="S128" s="120" t="s">
        <v>1178</v>
      </c>
      <c r="T128" s="147"/>
      <c r="U128" s="131"/>
      <c r="V128" s="131"/>
    </row>
    <row r="129" spans="1:22" s="126" customFormat="1" ht="25.5">
      <c r="A129" s="120">
        <v>2</v>
      </c>
      <c r="B129" s="120">
        <v>1120</v>
      </c>
      <c r="C129" s="120" t="s">
        <v>1267</v>
      </c>
      <c r="D129" s="120" t="s">
        <v>776</v>
      </c>
      <c r="E129" s="120" t="s">
        <v>984</v>
      </c>
      <c r="F129" s="120" t="s">
        <v>725</v>
      </c>
      <c r="G129" s="143">
        <v>0</v>
      </c>
      <c r="H129" s="143">
        <v>4</v>
      </c>
      <c r="I129" s="143">
        <v>0</v>
      </c>
      <c r="J129" s="143">
        <v>15.5</v>
      </c>
      <c r="K129" s="143">
        <v>6</v>
      </c>
      <c r="L129" s="143">
        <v>0</v>
      </c>
      <c r="M129" s="143">
        <v>4</v>
      </c>
      <c r="N129" s="143">
        <v>0</v>
      </c>
      <c r="O129" s="143">
        <v>0</v>
      </c>
      <c r="P129" s="143">
        <v>12</v>
      </c>
      <c r="Q129" s="146">
        <v>41.5</v>
      </c>
      <c r="R129" s="120" t="s">
        <v>1103</v>
      </c>
      <c r="S129" s="120" t="s">
        <v>1210</v>
      </c>
      <c r="T129" s="147"/>
      <c r="U129" s="131"/>
      <c r="V129" s="131"/>
    </row>
    <row r="130" spans="1:22" s="126" customFormat="1" ht="25.5">
      <c r="A130" s="120">
        <v>3</v>
      </c>
      <c r="B130" s="120">
        <v>1101</v>
      </c>
      <c r="C130" s="120" t="s">
        <v>1268</v>
      </c>
      <c r="D130" s="120" t="s">
        <v>745</v>
      </c>
      <c r="E130" s="120" t="s">
        <v>918</v>
      </c>
      <c r="F130" s="120" t="s">
        <v>1128</v>
      </c>
      <c r="G130" s="143">
        <v>0</v>
      </c>
      <c r="H130" s="143">
        <v>6</v>
      </c>
      <c r="I130" s="143">
        <v>0</v>
      </c>
      <c r="J130" s="143">
        <v>18</v>
      </c>
      <c r="K130" s="143">
        <v>6.5</v>
      </c>
      <c r="L130" s="143">
        <v>0</v>
      </c>
      <c r="M130" s="143">
        <v>3</v>
      </c>
      <c r="N130" s="143">
        <v>4</v>
      </c>
      <c r="O130" s="143">
        <v>0.5</v>
      </c>
      <c r="P130" s="143">
        <v>3</v>
      </c>
      <c r="Q130" s="146">
        <v>41</v>
      </c>
      <c r="R130" s="120" t="s">
        <v>1103</v>
      </c>
      <c r="S130" s="120" t="s">
        <v>1151</v>
      </c>
      <c r="T130" s="120" t="s">
        <v>1103</v>
      </c>
      <c r="U130" s="131"/>
      <c r="V130" s="131"/>
    </row>
    <row r="131" spans="1:22" s="126" customFormat="1" ht="15">
      <c r="A131" s="120">
        <v>4</v>
      </c>
      <c r="B131" s="120">
        <v>1111</v>
      </c>
      <c r="C131" s="120" t="s">
        <v>1269</v>
      </c>
      <c r="D131" s="120" t="s">
        <v>825</v>
      </c>
      <c r="E131" s="120" t="s">
        <v>829</v>
      </c>
      <c r="F131" s="120" t="s">
        <v>801</v>
      </c>
      <c r="G131" s="143">
        <v>0</v>
      </c>
      <c r="H131" s="143">
        <v>5</v>
      </c>
      <c r="I131" s="143">
        <v>0</v>
      </c>
      <c r="J131" s="143">
        <v>18</v>
      </c>
      <c r="K131" s="143">
        <v>4.5</v>
      </c>
      <c r="L131" s="143">
        <v>0</v>
      </c>
      <c r="M131" s="143">
        <v>3</v>
      </c>
      <c r="N131" s="143">
        <v>0</v>
      </c>
      <c r="O131" s="143">
        <v>1</v>
      </c>
      <c r="P131" s="143">
        <v>9</v>
      </c>
      <c r="Q131" s="146">
        <v>40.5</v>
      </c>
      <c r="R131" s="120"/>
      <c r="S131" s="120" t="s">
        <v>1270</v>
      </c>
      <c r="T131" s="120" t="s">
        <v>1103</v>
      </c>
      <c r="U131" s="131"/>
      <c r="V131" s="131"/>
    </row>
    <row r="132" spans="1:22" ht="25.5">
      <c r="A132" s="120">
        <v>4</v>
      </c>
      <c r="B132" s="120">
        <v>1115</v>
      </c>
      <c r="C132" s="120" t="s">
        <v>1271</v>
      </c>
      <c r="D132" s="120" t="s">
        <v>933</v>
      </c>
      <c r="E132" s="120" t="s">
        <v>984</v>
      </c>
      <c r="F132" s="120" t="s">
        <v>774</v>
      </c>
      <c r="G132" s="143">
        <v>0</v>
      </c>
      <c r="H132" s="143">
        <v>6</v>
      </c>
      <c r="I132" s="143">
        <v>0</v>
      </c>
      <c r="J132" s="143">
        <v>16</v>
      </c>
      <c r="K132" s="143">
        <v>8.5</v>
      </c>
      <c r="L132" s="143">
        <v>2</v>
      </c>
      <c r="M132" s="143">
        <v>3</v>
      </c>
      <c r="N132" s="143">
        <v>0</v>
      </c>
      <c r="O132" s="143">
        <v>1</v>
      </c>
      <c r="P132" s="143">
        <v>4</v>
      </c>
      <c r="Q132" s="146">
        <v>40.5</v>
      </c>
      <c r="R132" s="120"/>
      <c r="S132" s="120" t="s">
        <v>1181</v>
      </c>
      <c r="T132" s="120"/>
      <c r="U132" s="115"/>
      <c r="V132" s="115"/>
    </row>
    <row r="133" spans="1:22" ht="25.5">
      <c r="A133" s="120">
        <v>6</v>
      </c>
      <c r="B133" s="120">
        <v>1114</v>
      </c>
      <c r="C133" s="120" t="s">
        <v>1272</v>
      </c>
      <c r="D133" s="120" t="s">
        <v>1273</v>
      </c>
      <c r="E133" s="120" t="s">
        <v>918</v>
      </c>
      <c r="F133" s="120" t="s">
        <v>798</v>
      </c>
      <c r="G133" s="143">
        <v>0</v>
      </c>
      <c r="H133" s="143">
        <v>0</v>
      </c>
      <c r="I133" s="143">
        <v>0</v>
      </c>
      <c r="J133" s="143">
        <v>20</v>
      </c>
      <c r="K133" s="143">
        <v>5.5</v>
      </c>
      <c r="L133" s="143">
        <v>0</v>
      </c>
      <c r="M133" s="143">
        <v>3</v>
      </c>
      <c r="N133" s="143">
        <v>2</v>
      </c>
      <c r="O133" s="143">
        <v>0.5</v>
      </c>
      <c r="P133" s="143">
        <v>9</v>
      </c>
      <c r="Q133" s="146">
        <v>40</v>
      </c>
      <c r="R133" s="120"/>
      <c r="S133" s="120" t="s">
        <v>1274</v>
      </c>
      <c r="T133" s="120"/>
      <c r="U133" s="115"/>
      <c r="V133" s="115"/>
    </row>
    <row r="134" spans="1:22" ht="25.5">
      <c r="A134" s="120">
        <v>7</v>
      </c>
      <c r="B134" s="120">
        <v>1104</v>
      </c>
      <c r="C134" s="120" t="s">
        <v>1275</v>
      </c>
      <c r="D134" s="120" t="s">
        <v>843</v>
      </c>
      <c r="E134" s="120" t="s">
        <v>746</v>
      </c>
      <c r="F134" s="120" t="s">
        <v>732</v>
      </c>
      <c r="G134" s="143">
        <v>0</v>
      </c>
      <c r="H134" s="143">
        <v>5</v>
      </c>
      <c r="I134" s="143">
        <v>1</v>
      </c>
      <c r="J134" s="143">
        <v>16.5</v>
      </c>
      <c r="K134" s="143">
        <v>3.5</v>
      </c>
      <c r="L134" s="143">
        <v>0</v>
      </c>
      <c r="M134" s="143">
        <v>2</v>
      </c>
      <c r="N134" s="143">
        <v>0</v>
      </c>
      <c r="O134" s="143">
        <v>1</v>
      </c>
      <c r="P134" s="143">
        <v>9</v>
      </c>
      <c r="Q134" s="146">
        <v>38</v>
      </c>
      <c r="R134" s="120"/>
      <c r="S134" s="120" t="s">
        <v>1276</v>
      </c>
      <c r="T134" s="120" t="s">
        <v>920</v>
      </c>
      <c r="U134" s="115"/>
      <c r="V134" s="115"/>
    </row>
    <row r="135" spans="1:22" ht="25.5">
      <c r="A135" s="120">
        <v>7</v>
      </c>
      <c r="B135" s="120">
        <v>1110</v>
      </c>
      <c r="C135" s="120" t="s">
        <v>1277</v>
      </c>
      <c r="D135" s="120" t="s">
        <v>1278</v>
      </c>
      <c r="E135" s="120" t="s">
        <v>1279</v>
      </c>
      <c r="F135" s="120" t="s">
        <v>743</v>
      </c>
      <c r="G135" s="143">
        <v>0</v>
      </c>
      <c r="H135" s="143">
        <v>0</v>
      </c>
      <c r="I135" s="143">
        <v>0.5</v>
      </c>
      <c r="J135" s="143">
        <v>19.5</v>
      </c>
      <c r="K135" s="143">
        <v>4</v>
      </c>
      <c r="L135" s="143">
        <v>0</v>
      </c>
      <c r="M135" s="143">
        <v>4</v>
      </c>
      <c r="N135" s="143">
        <v>2</v>
      </c>
      <c r="O135" s="143">
        <v>2</v>
      </c>
      <c r="P135" s="143">
        <v>6</v>
      </c>
      <c r="Q135" s="146">
        <v>38</v>
      </c>
      <c r="R135" s="120"/>
      <c r="S135" s="120" t="s">
        <v>1222</v>
      </c>
      <c r="T135" s="120"/>
      <c r="U135" s="115"/>
      <c r="V135" s="115"/>
    </row>
    <row r="136" spans="1:22" ht="25.5">
      <c r="A136" s="120">
        <v>9</v>
      </c>
      <c r="B136" s="120">
        <v>1102</v>
      </c>
      <c r="C136" s="120" t="s">
        <v>1280</v>
      </c>
      <c r="D136" s="120" t="s">
        <v>926</v>
      </c>
      <c r="E136" s="120" t="s">
        <v>728</v>
      </c>
      <c r="F136" s="120" t="s">
        <v>807</v>
      </c>
      <c r="G136" s="143">
        <v>0</v>
      </c>
      <c r="H136" s="143">
        <v>0</v>
      </c>
      <c r="I136" s="143">
        <v>1</v>
      </c>
      <c r="J136" s="143">
        <v>18.5</v>
      </c>
      <c r="K136" s="143">
        <v>4.5</v>
      </c>
      <c r="L136" s="143">
        <v>0</v>
      </c>
      <c r="M136" s="143">
        <v>4</v>
      </c>
      <c r="N136" s="143">
        <v>0</v>
      </c>
      <c r="O136" s="143">
        <v>1</v>
      </c>
      <c r="P136" s="143">
        <v>8.5</v>
      </c>
      <c r="Q136" s="146">
        <v>37.5</v>
      </c>
      <c r="R136" s="120"/>
      <c r="S136" s="120" t="s">
        <v>1162</v>
      </c>
      <c r="T136" s="120" t="s">
        <v>1103</v>
      </c>
      <c r="U136" s="115"/>
      <c r="V136" s="115"/>
    </row>
    <row r="137" spans="1:22" ht="25.5">
      <c r="A137" s="120">
        <v>9</v>
      </c>
      <c r="B137" s="120">
        <v>1103</v>
      </c>
      <c r="C137" s="120" t="s">
        <v>1199</v>
      </c>
      <c r="D137" s="120" t="s">
        <v>1281</v>
      </c>
      <c r="E137" s="120" t="s">
        <v>1282</v>
      </c>
      <c r="F137" s="120" t="s">
        <v>725</v>
      </c>
      <c r="G137" s="143">
        <v>1</v>
      </c>
      <c r="H137" s="143">
        <v>0</v>
      </c>
      <c r="I137" s="143">
        <v>0</v>
      </c>
      <c r="J137" s="143">
        <v>16</v>
      </c>
      <c r="K137" s="143">
        <v>6.5</v>
      </c>
      <c r="L137" s="143">
        <v>1</v>
      </c>
      <c r="M137" s="143">
        <v>3</v>
      </c>
      <c r="N137" s="143">
        <v>0</v>
      </c>
      <c r="O137" s="143">
        <v>1</v>
      </c>
      <c r="P137" s="143">
        <v>9</v>
      </c>
      <c r="Q137" s="146">
        <v>37.5</v>
      </c>
      <c r="R137" s="120"/>
      <c r="S137" s="120" t="s">
        <v>1210</v>
      </c>
      <c r="T137" s="120" t="s">
        <v>1103</v>
      </c>
      <c r="U137" s="115"/>
      <c r="V137" s="115"/>
    </row>
    <row r="138" spans="1:22" ht="25.5">
      <c r="A138" s="120">
        <v>9</v>
      </c>
      <c r="B138" s="120">
        <v>1118</v>
      </c>
      <c r="C138" s="120" t="s">
        <v>838</v>
      </c>
      <c r="D138" s="120" t="s">
        <v>745</v>
      </c>
      <c r="E138" s="120" t="s">
        <v>777</v>
      </c>
      <c r="F138" s="120" t="s">
        <v>732</v>
      </c>
      <c r="G138" s="143">
        <v>0</v>
      </c>
      <c r="H138" s="143">
        <v>1</v>
      </c>
      <c r="I138" s="143">
        <v>0</v>
      </c>
      <c r="J138" s="143">
        <v>9.5</v>
      </c>
      <c r="K138" s="143">
        <v>7</v>
      </c>
      <c r="L138" s="143">
        <v>5</v>
      </c>
      <c r="M138" s="143">
        <v>4</v>
      </c>
      <c r="N138" s="143">
        <v>2</v>
      </c>
      <c r="O138" s="143">
        <v>1</v>
      </c>
      <c r="P138" s="143">
        <v>8</v>
      </c>
      <c r="Q138" s="146">
        <v>37.5</v>
      </c>
      <c r="R138" s="120"/>
      <c r="S138" s="120" t="s">
        <v>1283</v>
      </c>
      <c r="T138" s="120"/>
      <c r="U138" s="115"/>
      <c r="V138" s="115"/>
    </row>
    <row r="139" spans="1:22" ht="38.25">
      <c r="A139" s="120">
        <v>12</v>
      </c>
      <c r="B139" s="120">
        <v>1119</v>
      </c>
      <c r="C139" s="120" t="s">
        <v>1284</v>
      </c>
      <c r="D139" s="120" t="s">
        <v>1285</v>
      </c>
      <c r="E139" s="120" t="s">
        <v>746</v>
      </c>
      <c r="F139" s="120" t="s">
        <v>736</v>
      </c>
      <c r="G139" s="143">
        <v>0</v>
      </c>
      <c r="H139" s="143">
        <v>0</v>
      </c>
      <c r="I139" s="143">
        <v>0</v>
      </c>
      <c r="J139" s="143">
        <v>16</v>
      </c>
      <c r="K139" s="143">
        <v>5</v>
      </c>
      <c r="L139" s="143">
        <v>0</v>
      </c>
      <c r="M139" s="143">
        <v>4</v>
      </c>
      <c r="N139" s="143">
        <v>4</v>
      </c>
      <c r="O139" s="143">
        <v>1</v>
      </c>
      <c r="P139" s="143">
        <v>7</v>
      </c>
      <c r="Q139" s="146">
        <v>37</v>
      </c>
      <c r="R139" s="120"/>
      <c r="S139" s="120" t="s">
        <v>1286</v>
      </c>
      <c r="T139" s="120"/>
      <c r="U139" s="115"/>
      <c r="V139" s="115"/>
    </row>
    <row r="140" spans="1:22" ht="25.5">
      <c r="A140" s="120">
        <v>13</v>
      </c>
      <c r="B140" s="120">
        <v>1106</v>
      </c>
      <c r="C140" s="120" t="s">
        <v>1287</v>
      </c>
      <c r="D140" s="120" t="s">
        <v>843</v>
      </c>
      <c r="E140" s="120" t="s">
        <v>829</v>
      </c>
      <c r="F140" s="120" t="s">
        <v>757</v>
      </c>
      <c r="G140" s="143">
        <v>0</v>
      </c>
      <c r="H140" s="143">
        <v>0</v>
      </c>
      <c r="I140" s="143">
        <v>0</v>
      </c>
      <c r="J140" s="143">
        <v>17.5</v>
      </c>
      <c r="K140" s="143">
        <v>4</v>
      </c>
      <c r="L140" s="143">
        <v>0</v>
      </c>
      <c r="M140" s="143">
        <v>4</v>
      </c>
      <c r="N140" s="143">
        <v>0</v>
      </c>
      <c r="O140" s="143">
        <v>1</v>
      </c>
      <c r="P140" s="143">
        <v>5</v>
      </c>
      <c r="Q140" s="146">
        <v>31.5</v>
      </c>
      <c r="R140" s="120"/>
      <c r="S140" s="120" t="s">
        <v>1225</v>
      </c>
      <c r="T140" s="120"/>
      <c r="U140" s="115"/>
      <c r="V140" s="115"/>
    </row>
    <row r="141" spans="1:22" ht="15">
      <c r="A141" s="120">
        <v>14</v>
      </c>
      <c r="B141" s="120">
        <v>1113</v>
      </c>
      <c r="C141" s="120" t="s">
        <v>1004</v>
      </c>
      <c r="D141" s="120" t="s">
        <v>769</v>
      </c>
      <c r="E141" s="120" t="s">
        <v>766</v>
      </c>
      <c r="F141" s="120" t="s">
        <v>1288</v>
      </c>
      <c r="G141" s="143">
        <v>0</v>
      </c>
      <c r="H141" s="143">
        <v>4</v>
      </c>
      <c r="I141" s="143">
        <v>0</v>
      </c>
      <c r="J141" s="143">
        <v>14.5</v>
      </c>
      <c r="K141" s="143">
        <v>6</v>
      </c>
      <c r="L141" s="143">
        <v>0</v>
      </c>
      <c r="M141" s="143">
        <v>2</v>
      </c>
      <c r="N141" s="143">
        <v>2</v>
      </c>
      <c r="O141" s="143">
        <v>1</v>
      </c>
      <c r="P141" s="143">
        <v>1</v>
      </c>
      <c r="Q141" s="146">
        <v>30.5</v>
      </c>
      <c r="R141" s="120"/>
      <c r="S141" s="120" t="s">
        <v>1264</v>
      </c>
      <c r="T141" s="120"/>
      <c r="U141" s="115"/>
      <c r="V141" s="115"/>
    </row>
    <row r="142" spans="1:22" ht="25.5">
      <c r="A142" s="120">
        <v>15</v>
      </c>
      <c r="B142" s="120">
        <v>1105</v>
      </c>
      <c r="C142" s="120" t="s">
        <v>1289</v>
      </c>
      <c r="D142" s="120" t="s">
        <v>933</v>
      </c>
      <c r="E142" s="120" t="s">
        <v>742</v>
      </c>
      <c r="F142" s="120" t="s">
        <v>1128</v>
      </c>
      <c r="G142" s="143">
        <v>0</v>
      </c>
      <c r="H142" s="143">
        <v>0</v>
      </c>
      <c r="I142" s="143">
        <v>0</v>
      </c>
      <c r="J142" s="143">
        <v>18</v>
      </c>
      <c r="K142" s="143">
        <v>5</v>
      </c>
      <c r="L142" s="143">
        <v>0</v>
      </c>
      <c r="M142" s="143">
        <v>2</v>
      </c>
      <c r="N142" s="143">
        <v>0</v>
      </c>
      <c r="O142" s="143">
        <v>0.5</v>
      </c>
      <c r="P142" s="143">
        <v>0</v>
      </c>
      <c r="Q142" s="146">
        <v>25.5</v>
      </c>
      <c r="R142" s="120"/>
      <c r="S142" s="120" t="s">
        <v>1151</v>
      </c>
      <c r="T142" s="120"/>
      <c r="U142" s="115"/>
      <c r="V142" s="115"/>
    </row>
    <row r="143" spans="1:22" ht="25.5">
      <c r="A143" s="120">
        <v>16</v>
      </c>
      <c r="B143" s="120">
        <v>1107</v>
      </c>
      <c r="C143" s="120" t="s">
        <v>1290</v>
      </c>
      <c r="D143" s="120" t="s">
        <v>769</v>
      </c>
      <c r="E143" s="120" t="s">
        <v>823</v>
      </c>
      <c r="F143" s="120" t="s">
        <v>1291</v>
      </c>
      <c r="G143" s="143">
        <v>0</v>
      </c>
      <c r="H143" s="143">
        <v>0</v>
      </c>
      <c r="I143" s="143">
        <v>0</v>
      </c>
      <c r="J143" s="143">
        <v>9</v>
      </c>
      <c r="K143" s="143">
        <v>4.5</v>
      </c>
      <c r="L143" s="143">
        <v>0</v>
      </c>
      <c r="M143" s="143">
        <v>3</v>
      </c>
      <c r="N143" s="143">
        <v>1</v>
      </c>
      <c r="O143" s="143">
        <v>0.5</v>
      </c>
      <c r="P143" s="143">
        <v>2</v>
      </c>
      <c r="Q143" s="146">
        <v>20</v>
      </c>
      <c r="R143" s="120"/>
      <c r="S143" s="120" t="s">
        <v>1159</v>
      </c>
      <c r="T143" s="120"/>
      <c r="U143" s="115"/>
      <c r="V143" s="115"/>
    </row>
    <row r="144" spans="1:22" ht="38.25">
      <c r="A144" s="120">
        <v>17</v>
      </c>
      <c r="B144" s="120">
        <v>1109</v>
      </c>
      <c r="C144" s="120" t="s">
        <v>1292</v>
      </c>
      <c r="D144" s="120" t="s">
        <v>828</v>
      </c>
      <c r="E144" s="120" t="s">
        <v>1042</v>
      </c>
      <c r="F144" s="120" t="s">
        <v>750</v>
      </c>
      <c r="G144" s="1128" t="s">
        <v>879</v>
      </c>
      <c r="H144" s="1129"/>
      <c r="I144" s="1129"/>
      <c r="J144" s="1129"/>
      <c r="K144" s="1129"/>
      <c r="L144" s="1129"/>
      <c r="M144" s="1129"/>
      <c r="N144" s="1129"/>
      <c r="O144" s="1129"/>
      <c r="P144" s="1129"/>
      <c r="Q144" s="1130"/>
      <c r="R144" s="120"/>
      <c r="S144" s="120" t="s">
        <v>1200</v>
      </c>
      <c r="T144" s="120"/>
      <c r="U144" s="115"/>
      <c r="V144" s="115"/>
    </row>
    <row r="145" spans="1:22" ht="15">
      <c r="A145" s="120">
        <v>18</v>
      </c>
      <c r="B145" s="120">
        <v>1112</v>
      </c>
      <c r="C145" s="120" t="s">
        <v>1100</v>
      </c>
      <c r="D145" s="120" t="s">
        <v>779</v>
      </c>
      <c r="E145" s="120" t="s">
        <v>746</v>
      </c>
      <c r="F145" s="120" t="s">
        <v>761</v>
      </c>
      <c r="G145" s="1128" t="s">
        <v>879</v>
      </c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30"/>
      <c r="R145" s="120"/>
      <c r="S145" s="120" t="s">
        <v>1192</v>
      </c>
      <c r="T145" s="120"/>
      <c r="U145" s="115"/>
      <c r="V145" s="115"/>
    </row>
    <row r="146" spans="1:22" ht="25.5">
      <c r="A146" s="142">
        <v>19</v>
      </c>
      <c r="B146" s="120">
        <v>1116</v>
      </c>
      <c r="C146" s="120" t="s">
        <v>1293</v>
      </c>
      <c r="D146" s="120" t="s">
        <v>759</v>
      </c>
      <c r="E146" s="120" t="s">
        <v>756</v>
      </c>
      <c r="F146" s="120" t="s">
        <v>770</v>
      </c>
      <c r="G146" s="1128" t="s">
        <v>879</v>
      </c>
      <c r="H146" s="1129"/>
      <c r="I146" s="1129"/>
      <c r="J146" s="1129"/>
      <c r="K146" s="1129"/>
      <c r="L146" s="1129"/>
      <c r="M146" s="1129"/>
      <c r="N146" s="1129"/>
      <c r="O146" s="1129"/>
      <c r="P146" s="1129"/>
      <c r="Q146" s="1130"/>
      <c r="R146" s="120"/>
      <c r="S146" s="120" t="s">
        <v>1193</v>
      </c>
      <c r="T146" s="120"/>
      <c r="U146" s="115"/>
      <c r="V146" s="115"/>
    </row>
    <row r="147" spans="1:20" ht="25.5">
      <c r="A147" s="142">
        <v>20</v>
      </c>
      <c r="B147" s="120">
        <v>1117</v>
      </c>
      <c r="C147" s="120" t="s">
        <v>1294</v>
      </c>
      <c r="D147" s="120" t="s">
        <v>1295</v>
      </c>
      <c r="E147" s="120" t="s">
        <v>760</v>
      </c>
      <c r="F147" s="120" t="s">
        <v>833</v>
      </c>
      <c r="G147" s="1128" t="s">
        <v>879</v>
      </c>
      <c r="H147" s="1129"/>
      <c r="I147" s="1129"/>
      <c r="J147" s="1129"/>
      <c r="K147" s="1129"/>
      <c r="L147" s="1129"/>
      <c r="M147" s="1129"/>
      <c r="N147" s="1129"/>
      <c r="O147" s="1129"/>
      <c r="P147" s="1129"/>
      <c r="Q147" s="1130"/>
      <c r="R147" s="120"/>
      <c r="S147" s="120" t="s">
        <v>1136</v>
      </c>
      <c r="T147" s="120"/>
    </row>
    <row r="148" spans="1:20" ht="25.5">
      <c r="A148" s="142">
        <v>21</v>
      </c>
      <c r="B148" s="120">
        <v>1121</v>
      </c>
      <c r="C148" s="120" t="s">
        <v>1296</v>
      </c>
      <c r="D148" s="120" t="s">
        <v>960</v>
      </c>
      <c r="E148" s="120" t="s">
        <v>981</v>
      </c>
      <c r="F148" s="120" t="s">
        <v>807</v>
      </c>
      <c r="G148" s="1128" t="s">
        <v>879</v>
      </c>
      <c r="H148" s="1129"/>
      <c r="I148" s="1129"/>
      <c r="J148" s="1129"/>
      <c r="K148" s="1129"/>
      <c r="L148" s="1129"/>
      <c r="M148" s="1129"/>
      <c r="N148" s="1129"/>
      <c r="O148" s="1129"/>
      <c r="P148" s="1129"/>
      <c r="Q148" s="1130"/>
      <c r="R148" s="120"/>
      <c r="S148" s="120" t="s">
        <v>1162</v>
      </c>
      <c r="T148" s="147"/>
    </row>
  </sheetData>
  <sheetProtection/>
  <mergeCells count="84">
    <mergeCell ref="R125:R127"/>
    <mergeCell ref="G148:Q148"/>
    <mergeCell ref="S125:S127"/>
    <mergeCell ref="T125:T127"/>
    <mergeCell ref="G144:Q144"/>
    <mergeCell ref="G145:Q145"/>
    <mergeCell ref="G146:Q146"/>
    <mergeCell ref="G147:Q147"/>
    <mergeCell ref="E125:E127"/>
    <mergeCell ref="F125:F127"/>
    <mergeCell ref="G125:P125"/>
    <mergeCell ref="Q125:Q126"/>
    <mergeCell ref="A125:A127"/>
    <mergeCell ref="B125:B127"/>
    <mergeCell ref="C125:C127"/>
    <mergeCell ref="D125:D127"/>
    <mergeCell ref="S100:S102"/>
    <mergeCell ref="T100:T102"/>
    <mergeCell ref="G120:Q120"/>
    <mergeCell ref="A123:T123"/>
    <mergeCell ref="F100:F102"/>
    <mergeCell ref="G100:P100"/>
    <mergeCell ref="Q100:Q101"/>
    <mergeCell ref="R100:R102"/>
    <mergeCell ref="T75:T77"/>
    <mergeCell ref="G121:Q121"/>
    <mergeCell ref="G95:Q95"/>
    <mergeCell ref="G96:Q96"/>
    <mergeCell ref="A98:T98"/>
    <mergeCell ref="A100:A102"/>
    <mergeCell ref="B100:B102"/>
    <mergeCell ref="C100:C102"/>
    <mergeCell ref="D100:D102"/>
    <mergeCell ref="E100:E102"/>
    <mergeCell ref="E75:E77"/>
    <mergeCell ref="F75:F77"/>
    <mergeCell ref="G75:P75"/>
    <mergeCell ref="Q75:Q76"/>
    <mergeCell ref="A75:A77"/>
    <mergeCell ref="B75:B77"/>
    <mergeCell ref="C75:C77"/>
    <mergeCell ref="D75:D77"/>
    <mergeCell ref="W52:W54"/>
    <mergeCell ref="G70:Q70"/>
    <mergeCell ref="G71:Q71"/>
    <mergeCell ref="A73:T73"/>
    <mergeCell ref="Q49:Q50"/>
    <mergeCell ref="R49:R51"/>
    <mergeCell ref="S49:S51"/>
    <mergeCell ref="G94:Q94"/>
    <mergeCell ref="R75:R77"/>
    <mergeCell ref="S75:S77"/>
    <mergeCell ref="D49:D51"/>
    <mergeCell ref="E49:E51"/>
    <mergeCell ref="F49:F51"/>
    <mergeCell ref="G49:P49"/>
    <mergeCell ref="G40:Q40"/>
    <mergeCell ref="T49:T51"/>
    <mergeCell ref="G42:Q42"/>
    <mergeCell ref="G43:Q43"/>
    <mergeCell ref="G44:Q44"/>
    <mergeCell ref="G45:Q45"/>
    <mergeCell ref="A47:T47"/>
    <mergeCell ref="A49:A51"/>
    <mergeCell ref="B49:B51"/>
    <mergeCell ref="C49:C51"/>
    <mergeCell ref="Q21:Q22"/>
    <mergeCell ref="R21:R23"/>
    <mergeCell ref="S21:S23"/>
    <mergeCell ref="T21:T23"/>
    <mergeCell ref="G41:Q41"/>
    <mergeCell ref="A17:T17"/>
    <mergeCell ref="A19:T19"/>
    <mergeCell ref="A21:A23"/>
    <mergeCell ref="B21:B23"/>
    <mergeCell ref="C21:C23"/>
    <mergeCell ref="D21:D23"/>
    <mergeCell ref="E21:E23"/>
    <mergeCell ref="F21:F23"/>
    <mergeCell ref="G21:P21"/>
    <mergeCell ref="A1:Q1"/>
    <mergeCell ref="A2:Q2"/>
    <mergeCell ref="A4:Q4"/>
    <mergeCell ref="A6:S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E23" sqref="E23"/>
    </sheetView>
  </sheetViews>
  <sheetFormatPr defaultColWidth="9.140625" defaultRowHeight="15"/>
  <cols>
    <col min="1" max="2" width="8.28125" style="0" customWidth="1"/>
    <col min="3" max="3" width="11.7109375" style="0" customWidth="1"/>
    <col min="5" max="5" width="17.8515625" style="0" customWidth="1"/>
    <col min="6" max="6" width="9.57421875" style="0" customWidth="1"/>
    <col min="7" max="7" width="9.7109375" style="0" customWidth="1"/>
    <col min="9" max="9" width="9.8515625" style="0" customWidth="1"/>
    <col min="12" max="13" width="11.28125" style="0" customWidth="1"/>
    <col min="14" max="14" width="16.8515625" style="0" customWidth="1"/>
  </cols>
  <sheetData>
    <row r="1" spans="1:22" ht="15">
      <c r="A1" s="1034" t="s">
        <v>654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729"/>
      <c r="P1" s="729"/>
      <c r="Q1" s="729"/>
      <c r="R1" s="729"/>
      <c r="S1" s="729"/>
      <c r="T1" s="729"/>
      <c r="U1" s="729"/>
      <c r="V1" s="729"/>
    </row>
    <row r="2" spans="1:22" ht="36" customHeight="1">
      <c r="A2" s="1035" t="s">
        <v>655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745"/>
      <c r="P2" s="745"/>
      <c r="Q2" s="745"/>
      <c r="R2" s="745"/>
      <c r="S2" s="745"/>
      <c r="T2" s="745"/>
      <c r="U2" s="745"/>
      <c r="V2" s="745"/>
    </row>
    <row r="3" spans="1:14" ht="37.5" customHeight="1">
      <c r="A3" s="1029" t="s">
        <v>656</v>
      </c>
      <c r="B3" s="1029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</row>
    <row r="4" spans="1:2" ht="15">
      <c r="A4" s="746" t="s">
        <v>156</v>
      </c>
      <c r="B4" s="746"/>
    </row>
    <row r="5" spans="1:2" ht="15">
      <c r="A5" s="746" t="s">
        <v>157</v>
      </c>
      <c r="B5" s="746"/>
    </row>
    <row r="6" ht="18.75" customHeight="1">
      <c r="A6" t="s">
        <v>158</v>
      </c>
    </row>
    <row r="7" spans="1:14" ht="20.25" customHeight="1">
      <c r="A7" s="92"/>
      <c r="B7" s="92"/>
      <c r="C7" s="22"/>
      <c r="D7" s="22"/>
      <c r="E7" s="23"/>
      <c r="F7" s="22"/>
      <c r="G7" s="22"/>
      <c r="H7" s="1031" t="s">
        <v>150</v>
      </c>
      <c r="I7" s="1032"/>
      <c r="J7" s="1032"/>
      <c r="K7" s="1032"/>
      <c r="L7" s="22"/>
      <c r="M7" s="22"/>
      <c r="N7" s="22"/>
    </row>
    <row r="8" spans="1:14" ht="50.25" customHeight="1">
      <c r="A8" s="22" t="s">
        <v>781</v>
      </c>
      <c r="B8" s="22" t="s">
        <v>911</v>
      </c>
      <c r="C8" s="22" t="s">
        <v>721</v>
      </c>
      <c r="D8" s="22" t="s">
        <v>722</v>
      </c>
      <c r="E8" s="22" t="s">
        <v>149</v>
      </c>
      <c r="F8" s="22" t="s">
        <v>14</v>
      </c>
      <c r="G8" s="22" t="s">
        <v>148</v>
      </c>
      <c r="H8" s="22">
        <v>1</v>
      </c>
      <c r="I8" s="22">
        <v>2</v>
      </c>
      <c r="J8" s="22">
        <v>3</v>
      </c>
      <c r="K8" s="22">
        <v>4</v>
      </c>
      <c r="L8" s="22" t="s">
        <v>151</v>
      </c>
      <c r="M8" s="22" t="s">
        <v>152</v>
      </c>
      <c r="N8" s="22" t="s">
        <v>724</v>
      </c>
    </row>
    <row r="9" spans="1:14" ht="22.5" customHeight="1">
      <c r="A9" s="92"/>
      <c r="B9" s="706"/>
      <c r="C9" s="740"/>
      <c r="D9" s="740"/>
      <c r="E9" s="22"/>
      <c r="F9" s="22"/>
      <c r="G9" s="22">
        <v>50</v>
      </c>
      <c r="H9" s="22">
        <v>9</v>
      </c>
      <c r="I9" s="22">
        <v>9</v>
      </c>
      <c r="J9" s="22">
        <v>9</v>
      </c>
      <c r="K9" s="22">
        <v>9</v>
      </c>
      <c r="L9" s="22">
        <f>SUM(G9:K9)</f>
        <v>86</v>
      </c>
      <c r="M9" s="22"/>
      <c r="N9" s="22"/>
    </row>
    <row r="10" spans="1:14" ht="25.5" customHeight="1">
      <c r="A10" s="743">
        <v>1</v>
      </c>
      <c r="B10" s="907">
        <v>1001</v>
      </c>
      <c r="C10" s="735" t="s">
        <v>657</v>
      </c>
      <c r="D10" s="735" t="s">
        <v>794</v>
      </c>
      <c r="E10" s="730" t="s">
        <v>658</v>
      </c>
      <c r="F10" s="730">
        <v>10</v>
      </c>
      <c r="G10" s="730">
        <v>15</v>
      </c>
      <c r="H10" s="741">
        <v>3</v>
      </c>
      <c r="I10" s="741">
        <v>1</v>
      </c>
      <c r="J10" s="741">
        <v>3</v>
      </c>
      <c r="K10" s="741">
        <v>0</v>
      </c>
      <c r="L10" s="22">
        <f>SUM(G10:K10)</f>
        <v>22</v>
      </c>
      <c r="M10" s="744"/>
      <c r="N10" s="730" t="s">
        <v>659</v>
      </c>
    </row>
    <row r="11" spans="1:14" ht="25.5">
      <c r="A11" s="908">
        <v>2</v>
      </c>
      <c r="B11" s="908">
        <v>1101</v>
      </c>
      <c r="C11" s="909" t="s">
        <v>1897</v>
      </c>
      <c r="D11" s="909" t="s">
        <v>730</v>
      </c>
      <c r="E11" s="730" t="s">
        <v>732</v>
      </c>
      <c r="F11" s="731">
        <v>11</v>
      </c>
      <c r="G11" s="731">
        <v>16</v>
      </c>
      <c r="H11" s="741">
        <v>2</v>
      </c>
      <c r="I11" s="741">
        <v>3</v>
      </c>
      <c r="J11" s="741">
        <v>1</v>
      </c>
      <c r="K11" s="741">
        <v>0</v>
      </c>
      <c r="L11" s="22">
        <f>SUM(G11:K11)</f>
        <v>22</v>
      </c>
      <c r="M11" s="744"/>
      <c r="N11" s="730" t="s">
        <v>659</v>
      </c>
    </row>
    <row r="12" spans="1:14" ht="1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</row>
  </sheetData>
  <sheetProtection/>
  <mergeCells count="4">
    <mergeCell ref="A1:N1"/>
    <mergeCell ref="A2:N2"/>
    <mergeCell ref="A3:N3"/>
    <mergeCell ref="H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34"/>
  <sheetViews>
    <sheetView zoomScalePageLayoutView="0" workbookViewId="0" topLeftCell="A1">
      <selection activeCell="U80" sqref="U80"/>
    </sheetView>
  </sheetViews>
  <sheetFormatPr defaultColWidth="9.140625" defaultRowHeight="15"/>
  <cols>
    <col min="1" max="1" width="5.28125" style="0" customWidth="1"/>
    <col min="2" max="2" width="6.28125" style="0" customWidth="1"/>
    <col min="3" max="3" width="12.00390625" style="0" customWidth="1"/>
    <col min="4" max="4" width="10.421875" style="0" customWidth="1"/>
    <col min="5" max="5" width="14.00390625" style="0" customWidth="1"/>
    <col min="6" max="6" width="23.28125" style="0" customWidth="1"/>
    <col min="7" max="7" width="14.7109375" style="0" customWidth="1"/>
    <col min="8" max="8" width="6.140625" style="0" customWidth="1"/>
    <col min="9" max="9" width="6.28125" style="0" customWidth="1"/>
    <col min="10" max="10" width="6.140625" style="0" customWidth="1"/>
    <col min="11" max="11" width="6.00390625" style="0" customWidth="1"/>
    <col min="12" max="12" width="6.28125" style="0" customWidth="1"/>
    <col min="13" max="13" width="9.57421875" style="0" customWidth="1"/>
    <col min="14" max="14" width="10.421875" style="0" customWidth="1"/>
    <col min="15" max="15" width="7.28125" style="0" customWidth="1"/>
    <col min="16" max="16" width="7.57421875" style="0" customWidth="1"/>
    <col min="17" max="17" width="9.00390625" style="0" customWidth="1"/>
  </cols>
  <sheetData>
    <row r="1" spans="1:16" ht="15">
      <c r="A1" s="1048" t="s">
        <v>1102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</row>
    <row r="2" spans="1:17" ht="15">
      <c r="A2" s="1049" t="s">
        <v>893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1049"/>
      <c r="P2" s="1049"/>
      <c r="Q2" s="1"/>
    </row>
    <row r="3" spans="7:8" ht="15">
      <c r="G3" s="1137" t="s">
        <v>894</v>
      </c>
      <c r="H3" s="1137"/>
    </row>
    <row r="4" spans="1:16" ht="15">
      <c r="A4" s="1048" t="s">
        <v>888</v>
      </c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1048"/>
      <c r="O4" s="1048"/>
      <c r="P4" s="1048"/>
    </row>
    <row r="5" spans="3:14" ht="15">
      <c r="C5" s="16" t="s">
        <v>895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3:17" ht="15">
      <c r="C6" s="16" t="s">
        <v>896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3:17" ht="15">
      <c r="C7" s="16" t="s">
        <v>897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3:17" ht="15">
      <c r="C8" s="16" t="s">
        <v>898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5">
      <c r="A9" s="1138" t="s">
        <v>889</v>
      </c>
      <c r="B9" s="1138"/>
      <c r="C9" s="19" t="s">
        <v>884</v>
      </c>
      <c r="D9" s="19"/>
      <c r="E9" s="19"/>
      <c r="F9" s="19"/>
      <c r="G9" s="19"/>
      <c r="H9" s="19"/>
      <c r="I9" s="19"/>
      <c r="J9" s="19"/>
      <c r="K9" s="19"/>
      <c r="L9" s="31"/>
      <c r="M9" s="31"/>
      <c r="N9" s="31"/>
      <c r="O9" s="31"/>
      <c r="P9" s="32"/>
      <c r="Q9" s="32"/>
    </row>
    <row r="10" spans="3:17" ht="15">
      <c r="C10" s="19" t="s">
        <v>885</v>
      </c>
      <c r="D10" s="19"/>
      <c r="E10" s="19"/>
      <c r="F10" s="19"/>
      <c r="G10" s="19"/>
      <c r="H10" s="19"/>
      <c r="I10" s="19"/>
      <c r="J10" s="19"/>
      <c r="K10" s="19"/>
      <c r="L10" s="19"/>
      <c r="M10" s="31"/>
      <c r="N10" s="31"/>
      <c r="O10" s="31"/>
      <c r="P10" s="32"/>
      <c r="Q10" s="32"/>
    </row>
    <row r="11" spans="3:17" ht="15" customHeight="1">
      <c r="C11" s="1136" t="s">
        <v>899</v>
      </c>
      <c r="D11" s="1136"/>
      <c r="E11" s="1136"/>
      <c r="F11" s="1136"/>
      <c r="G11" s="33"/>
      <c r="H11" s="33"/>
      <c r="I11" s="33"/>
      <c r="J11" s="33"/>
      <c r="K11" s="33"/>
      <c r="L11" s="33"/>
      <c r="M11" s="33"/>
      <c r="N11" s="33"/>
      <c r="O11" s="33"/>
      <c r="P11" s="29"/>
      <c r="Q11" s="29"/>
    </row>
    <row r="12" spans="3:22" ht="12.75" customHeight="1">
      <c r="C12" s="19" t="s">
        <v>900</v>
      </c>
      <c r="D12" s="19"/>
      <c r="E12" s="19"/>
      <c r="F12" s="19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</row>
    <row r="13" spans="3:22" ht="12.75" customHeight="1">
      <c r="C13" s="19" t="s">
        <v>901</v>
      </c>
      <c r="D13" s="19"/>
      <c r="E13" s="19"/>
      <c r="F13" s="19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/>
    </row>
    <row r="14" spans="3:21" ht="14.25" customHeight="1">
      <c r="C14" s="19" t="s">
        <v>902</v>
      </c>
      <c r="D14" s="19"/>
      <c r="E14" s="19"/>
      <c r="F14" s="19"/>
      <c r="O14" s="33"/>
      <c r="P14" s="31"/>
      <c r="Q14" s="35"/>
      <c r="R14" s="32"/>
      <c r="S14" s="32"/>
      <c r="T14" s="32"/>
      <c r="U14" s="32"/>
    </row>
    <row r="15" spans="3:21" ht="14.25" customHeight="1">
      <c r="C15" s="19" t="s">
        <v>903</v>
      </c>
      <c r="D15" s="19"/>
      <c r="E15" s="19"/>
      <c r="F15" s="19"/>
      <c r="G15" s="19"/>
      <c r="H15" s="33"/>
      <c r="I15" s="33"/>
      <c r="J15" s="33"/>
      <c r="K15" s="19"/>
      <c r="L15" s="33"/>
      <c r="M15" s="33"/>
      <c r="N15" s="33"/>
      <c r="O15" s="33"/>
      <c r="P15" s="31"/>
      <c r="Q15" s="35"/>
      <c r="R15" s="32"/>
      <c r="S15" s="32"/>
      <c r="T15" s="32"/>
      <c r="U15" s="32"/>
    </row>
    <row r="16" spans="3:21" ht="15" customHeight="1">
      <c r="C16" s="19" t="s">
        <v>904</v>
      </c>
      <c r="D16" s="19"/>
      <c r="E16" s="19"/>
      <c r="F16" s="19"/>
      <c r="T16" s="32"/>
      <c r="U16" s="32"/>
    </row>
    <row r="17" spans="3:21" ht="15" customHeight="1">
      <c r="C17" s="19" t="s">
        <v>905</v>
      </c>
      <c r="D17" s="19"/>
      <c r="E17" s="19"/>
      <c r="F17" s="19"/>
      <c r="G17" s="19"/>
      <c r="H17" s="19"/>
      <c r="I17" s="19"/>
      <c r="J17" s="28"/>
      <c r="K17" s="28"/>
      <c r="L17" s="28"/>
      <c r="M17" s="35"/>
      <c r="N17" s="32"/>
      <c r="O17" s="32"/>
      <c r="P17" s="28"/>
      <c r="Q17" s="35"/>
      <c r="R17" s="32"/>
      <c r="S17" s="32"/>
      <c r="T17" s="32"/>
      <c r="U17" s="32"/>
    </row>
    <row r="18" spans="2:21" ht="15">
      <c r="B18" s="36"/>
      <c r="C18" s="33" t="s">
        <v>906</v>
      </c>
      <c r="D18" s="33"/>
      <c r="E18" s="33"/>
      <c r="F18" s="33"/>
      <c r="G18" s="33"/>
      <c r="H18" s="33"/>
      <c r="I18" s="33"/>
      <c r="J18" s="33"/>
      <c r="K18" s="33"/>
      <c r="L18" s="33"/>
      <c r="M18" s="32"/>
      <c r="N18" s="32"/>
      <c r="O18" s="32"/>
      <c r="P18" s="32"/>
      <c r="Q18" s="32"/>
      <c r="R18" s="32"/>
      <c r="S18" s="32"/>
      <c r="T18" s="32"/>
      <c r="U18" s="32"/>
    </row>
    <row r="19" spans="2:21" ht="15">
      <c r="B19" s="36"/>
      <c r="C19" s="33" t="s">
        <v>907</v>
      </c>
      <c r="D19" s="33"/>
      <c r="E19" s="33"/>
      <c r="F19" s="33"/>
      <c r="G19" s="33"/>
      <c r="H19" s="33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3:21" ht="15">
      <c r="C20" s="37" t="s">
        <v>908</v>
      </c>
      <c r="D20" s="37"/>
      <c r="E20" s="37"/>
      <c r="F20" s="37"/>
      <c r="R20" s="32"/>
      <c r="S20" s="32"/>
      <c r="T20" s="32"/>
      <c r="U20" s="32"/>
    </row>
    <row r="21" spans="3:21" ht="15">
      <c r="C21" s="33" t="s">
        <v>909</v>
      </c>
      <c r="D21" s="33"/>
      <c r="E21" s="33"/>
      <c r="F21" s="33"/>
      <c r="G21" s="38"/>
      <c r="H21" s="38"/>
      <c r="I21" s="38"/>
      <c r="J21" s="38"/>
      <c r="K21" s="38"/>
      <c r="L21" s="38"/>
      <c r="M21" s="32"/>
      <c r="N21" s="38"/>
      <c r="O21" s="38"/>
      <c r="P21" s="38"/>
      <c r="Q21" s="32"/>
      <c r="R21" s="32"/>
      <c r="S21" s="32"/>
      <c r="T21" s="32"/>
      <c r="U21" s="32"/>
    </row>
    <row r="22" spans="1:21" ht="15">
      <c r="A22" s="1139" t="s">
        <v>910</v>
      </c>
      <c r="B22" s="1139"/>
      <c r="C22" s="1139"/>
      <c r="D22" s="32"/>
      <c r="E22" s="33"/>
      <c r="F22" s="33"/>
      <c r="G22" s="38"/>
      <c r="H22" s="38"/>
      <c r="I22" s="38"/>
      <c r="J22" s="38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13" ht="42.75">
      <c r="A23" s="39" t="s">
        <v>781</v>
      </c>
      <c r="B23" s="39" t="s">
        <v>911</v>
      </c>
      <c r="C23" s="8" t="s">
        <v>721</v>
      </c>
      <c r="D23" s="8" t="s">
        <v>722</v>
      </c>
      <c r="E23" s="8" t="s">
        <v>723</v>
      </c>
      <c r="F23" s="8" t="s">
        <v>846</v>
      </c>
      <c r="G23" s="8" t="s">
        <v>724</v>
      </c>
      <c r="H23" s="40" t="s">
        <v>912</v>
      </c>
      <c r="I23" s="40" t="s">
        <v>913</v>
      </c>
      <c r="J23" s="40" t="s">
        <v>914</v>
      </c>
      <c r="K23" s="40" t="s">
        <v>915</v>
      </c>
      <c r="L23" s="41" t="s">
        <v>916</v>
      </c>
      <c r="M23" s="42" t="s">
        <v>789</v>
      </c>
    </row>
    <row r="24" spans="1:13" ht="15">
      <c r="A24" s="8"/>
      <c r="B24" s="43"/>
      <c r="C24" s="8"/>
      <c r="D24" s="8"/>
      <c r="E24" s="8"/>
      <c r="F24" s="8"/>
      <c r="G24" s="8"/>
      <c r="H24" s="44">
        <v>20</v>
      </c>
      <c r="I24" s="25">
        <v>10</v>
      </c>
      <c r="J24" s="25">
        <v>5</v>
      </c>
      <c r="K24" s="25">
        <v>3</v>
      </c>
      <c r="L24" s="45">
        <f aca="true" t="shared" si="0" ref="L24:L39">SUM(H24:K24)</f>
        <v>38</v>
      </c>
      <c r="M24" s="46"/>
    </row>
    <row r="25" spans="1:13" ht="15">
      <c r="A25" s="47">
        <v>1</v>
      </c>
      <c r="B25" s="47">
        <v>703</v>
      </c>
      <c r="C25" s="48" t="s">
        <v>917</v>
      </c>
      <c r="D25" s="48" t="s">
        <v>741</v>
      </c>
      <c r="E25" s="48" t="s">
        <v>918</v>
      </c>
      <c r="F25" s="48" t="s">
        <v>732</v>
      </c>
      <c r="G25" s="49" t="s">
        <v>919</v>
      </c>
      <c r="H25" s="50">
        <v>11</v>
      </c>
      <c r="I25" s="50">
        <v>8</v>
      </c>
      <c r="J25" s="50">
        <v>4</v>
      </c>
      <c r="K25" s="50">
        <v>2.5</v>
      </c>
      <c r="L25" s="51">
        <f t="shared" si="0"/>
        <v>25.5</v>
      </c>
      <c r="M25" s="49" t="s">
        <v>920</v>
      </c>
    </row>
    <row r="26" spans="1:13" ht="15">
      <c r="A26" s="47">
        <v>2</v>
      </c>
      <c r="B26" s="47">
        <v>717</v>
      </c>
      <c r="C26" s="48" t="s">
        <v>921</v>
      </c>
      <c r="D26" s="48" t="s">
        <v>814</v>
      </c>
      <c r="E26" s="48" t="s">
        <v>922</v>
      </c>
      <c r="F26" s="48" t="s">
        <v>923</v>
      </c>
      <c r="G26" s="49" t="s">
        <v>924</v>
      </c>
      <c r="H26" s="50">
        <v>13</v>
      </c>
      <c r="I26" s="50">
        <v>4</v>
      </c>
      <c r="J26" s="50">
        <v>4</v>
      </c>
      <c r="K26" s="50">
        <v>3</v>
      </c>
      <c r="L26" s="51">
        <f t="shared" si="0"/>
        <v>24</v>
      </c>
      <c r="M26" s="49" t="s">
        <v>861</v>
      </c>
    </row>
    <row r="27" spans="1:13" ht="15">
      <c r="A27" s="47">
        <v>3</v>
      </c>
      <c r="B27" s="47">
        <v>711</v>
      </c>
      <c r="C27" s="48" t="s">
        <v>925</v>
      </c>
      <c r="D27" s="48" t="s">
        <v>926</v>
      </c>
      <c r="E27" s="48" t="s">
        <v>918</v>
      </c>
      <c r="F27" s="48" t="s">
        <v>725</v>
      </c>
      <c r="G27" s="49" t="s">
        <v>927</v>
      </c>
      <c r="H27" s="50">
        <v>11</v>
      </c>
      <c r="I27" s="50">
        <v>6</v>
      </c>
      <c r="J27" s="50">
        <v>4</v>
      </c>
      <c r="K27" s="50">
        <v>2.5</v>
      </c>
      <c r="L27" s="51">
        <f t="shared" si="0"/>
        <v>23.5</v>
      </c>
      <c r="M27" s="49" t="s">
        <v>861</v>
      </c>
    </row>
    <row r="28" spans="1:13" ht="15">
      <c r="A28" s="47">
        <v>4</v>
      </c>
      <c r="B28" s="47">
        <v>709</v>
      </c>
      <c r="C28" s="48" t="s">
        <v>928</v>
      </c>
      <c r="D28" s="48" t="s">
        <v>759</v>
      </c>
      <c r="E28" s="48" t="s">
        <v>929</v>
      </c>
      <c r="F28" s="48" t="s">
        <v>807</v>
      </c>
      <c r="G28" s="49" t="s">
        <v>930</v>
      </c>
      <c r="H28" s="50">
        <v>10</v>
      </c>
      <c r="I28" s="50">
        <v>4</v>
      </c>
      <c r="J28" s="50">
        <v>4</v>
      </c>
      <c r="K28" s="50">
        <v>2</v>
      </c>
      <c r="L28" s="51">
        <f t="shared" si="0"/>
        <v>20</v>
      </c>
      <c r="M28" s="49" t="s">
        <v>861</v>
      </c>
    </row>
    <row r="29" spans="1:13" ht="15.75" customHeight="1">
      <c r="A29" s="8">
        <v>5</v>
      </c>
      <c r="B29" s="42">
        <v>708</v>
      </c>
      <c r="C29" s="52" t="s">
        <v>931</v>
      </c>
      <c r="D29" s="52" t="s">
        <v>820</v>
      </c>
      <c r="E29" s="52" t="s">
        <v>749</v>
      </c>
      <c r="F29" s="52" t="s">
        <v>750</v>
      </c>
      <c r="G29" s="53" t="s">
        <v>867</v>
      </c>
      <c r="H29" s="54">
        <v>12</v>
      </c>
      <c r="I29" s="54">
        <v>2</v>
      </c>
      <c r="J29" s="54">
        <v>3</v>
      </c>
      <c r="K29" s="54">
        <v>2</v>
      </c>
      <c r="L29" s="45">
        <f t="shared" si="0"/>
        <v>19</v>
      </c>
      <c r="M29" s="55"/>
    </row>
    <row r="30" spans="1:13" ht="15">
      <c r="A30" s="8">
        <v>5</v>
      </c>
      <c r="B30" s="42">
        <v>714</v>
      </c>
      <c r="C30" s="52" t="s">
        <v>932</v>
      </c>
      <c r="D30" s="52" t="s">
        <v>933</v>
      </c>
      <c r="E30" s="52" t="s">
        <v>934</v>
      </c>
      <c r="F30" s="52" t="s">
        <v>761</v>
      </c>
      <c r="G30" s="53" t="s">
        <v>935</v>
      </c>
      <c r="H30" s="54">
        <v>10</v>
      </c>
      <c r="I30" s="54">
        <v>6</v>
      </c>
      <c r="J30" s="54">
        <v>1</v>
      </c>
      <c r="K30" s="54">
        <v>2</v>
      </c>
      <c r="L30" s="45">
        <f t="shared" si="0"/>
        <v>19</v>
      </c>
      <c r="M30" s="55"/>
    </row>
    <row r="31" spans="1:13" ht="15">
      <c r="A31" s="8">
        <v>7</v>
      </c>
      <c r="B31" s="42">
        <v>705</v>
      </c>
      <c r="C31" s="52" t="s">
        <v>936</v>
      </c>
      <c r="D31" s="52" t="s">
        <v>933</v>
      </c>
      <c r="E31" s="52" t="s">
        <v>937</v>
      </c>
      <c r="F31" s="52" t="s">
        <v>938</v>
      </c>
      <c r="G31" s="53" t="s">
        <v>939</v>
      </c>
      <c r="H31" s="54">
        <v>10</v>
      </c>
      <c r="I31" s="54">
        <v>4</v>
      </c>
      <c r="J31" s="54">
        <v>3</v>
      </c>
      <c r="K31" s="54">
        <v>1</v>
      </c>
      <c r="L31" s="45">
        <f t="shared" si="0"/>
        <v>18</v>
      </c>
      <c r="M31" s="55"/>
    </row>
    <row r="32" spans="1:13" ht="15">
      <c r="A32" s="8">
        <v>8</v>
      </c>
      <c r="B32" s="42">
        <v>706</v>
      </c>
      <c r="C32" s="52" t="s">
        <v>940</v>
      </c>
      <c r="D32" s="52" t="s">
        <v>941</v>
      </c>
      <c r="E32" s="52" t="s">
        <v>942</v>
      </c>
      <c r="F32" s="52" t="s">
        <v>757</v>
      </c>
      <c r="G32" s="53" t="s">
        <v>943</v>
      </c>
      <c r="H32" s="54">
        <v>6</v>
      </c>
      <c r="I32" s="54">
        <v>8</v>
      </c>
      <c r="J32" s="54">
        <v>3</v>
      </c>
      <c r="K32" s="54">
        <v>0.5</v>
      </c>
      <c r="L32" s="45">
        <f t="shared" si="0"/>
        <v>17.5</v>
      </c>
      <c r="M32" s="55"/>
    </row>
    <row r="33" spans="1:13" ht="15.75" customHeight="1">
      <c r="A33" s="8">
        <v>9</v>
      </c>
      <c r="B33" s="42">
        <v>713</v>
      </c>
      <c r="C33" s="52" t="s">
        <v>944</v>
      </c>
      <c r="D33" s="52" t="s">
        <v>752</v>
      </c>
      <c r="E33" s="52" t="s">
        <v>746</v>
      </c>
      <c r="F33" s="52" t="s">
        <v>770</v>
      </c>
      <c r="G33" s="53" t="s">
        <v>945</v>
      </c>
      <c r="H33" s="54">
        <v>6</v>
      </c>
      <c r="I33" s="54">
        <v>6</v>
      </c>
      <c r="J33" s="54">
        <v>3</v>
      </c>
      <c r="K33" s="54">
        <v>2</v>
      </c>
      <c r="L33" s="45">
        <f t="shared" si="0"/>
        <v>17</v>
      </c>
      <c r="M33" s="55"/>
    </row>
    <row r="34" spans="1:13" ht="16.5" customHeight="1">
      <c r="A34" s="8">
        <v>10</v>
      </c>
      <c r="B34" s="42">
        <v>701</v>
      </c>
      <c r="C34" s="52" t="s">
        <v>946</v>
      </c>
      <c r="D34" s="52" t="s">
        <v>730</v>
      </c>
      <c r="E34" s="52" t="s">
        <v>728</v>
      </c>
      <c r="F34" s="52" t="s">
        <v>774</v>
      </c>
      <c r="G34" s="53" t="s">
        <v>873</v>
      </c>
      <c r="H34" s="54">
        <v>9</v>
      </c>
      <c r="I34" s="43">
        <v>2</v>
      </c>
      <c r="J34" s="43">
        <v>3</v>
      </c>
      <c r="K34" s="43">
        <v>2</v>
      </c>
      <c r="L34" s="45">
        <f t="shared" si="0"/>
        <v>16</v>
      </c>
      <c r="M34" s="55"/>
    </row>
    <row r="35" spans="1:13" ht="15">
      <c r="A35" s="8">
        <v>11</v>
      </c>
      <c r="B35" s="42">
        <v>704</v>
      </c>
      <c r="C35" s="52" t="s">
        <v>947</v>
      </c>
      <c r="D35" s="52" t="s">
        <v>948</v>
      </c>
      <c r="E35" s="52" t="s">
        <v>949</v>
      </c>
      <c r="F35" s="52" t="s">
        <v>938</v>
      </c>
      <c r="G35" s="53" t="s">
        <v>950</v>
      </c>
      <c r="H35" s="54">
        <v>9</v>
      </c>
      <c r="I35" s="54">
        <v>2</v>
      </c>
      <c r="J35" s="54">
        <v>2</v>
      </c>
      <c r="K35" s="54">
        <v>2.5</v>
      </c>
      <c r="L35" s="45">
        <f t="shared" si="0"/>
        <v>15.5</v>
      </c>
      <c r="M35" s="55"/>
    </row>
    <row r="36" spans="1:13" ht="15">
      <c r="A36" s="8">
        <v>12</v>
      </c>
      <c r="B36" s="42">
        <v>715</v>
      </c>
      <c r="C36" s="52" t="s">
        <v>951</v>
      </c>
      <c r="D36" s="52" t="s">
        <v>952</v>
      </c>
      <c r="E36" s="52" t="s">
        <v>728</v>
      </c>
      <c r="F36" s="52" t="s">
        <v>953</v>
      </c>
      <c r="G36" s="53" t="s">
        <v>954</v>
      </c>
      <c r="H36" s="54">
        <v>8</v>
      </c>
      <c r="I36" s="54">
        <v>2</v>
      </c>
      <c r="J36" s="54">
        <v>3</v>
      </c>
      <c r="K36" s="54">
        <v>1.5</v>
      </c>
      <c r="L36" s="45">
        <f t="shared" si="0"/>
        <v>14.5</v>
      </c>
      <c r="M36" s="55"/>
    </row>
    <row r="37" spans="1:13" ht="15.75" customHeight="1">
      <c r="A37" s="8">
        <v>13</v>
      </c>
      <c r="B37" s="42">
        <v>710</v>
      </c>
      <c r="C37" s="52" t="s">
        <v>955</v>
      </c>
      <c r="D37" s="52" t="s">
        <v>843</v>
      </c>
      <c r="E37" s="52" t="s">
        <v>956</v>
      </c>
      <c r="F37" s="52" t="s">
        <v>957</v>
      </c>
      <c r="G37" s="53" t="s">
        <v>958</v>
      </c>
      <c r="H37" s="54">
        <v>5</v>
      </c>
      <c r="I37" s="54">
        <v>2</v>
      </c>
      <c r="J37" s="54">
        <v>3</v>
      </c>
      <c r="K37" s="54">
        <v>3</v>
      </c>
      <c r="L37" s="45">
        <f t="shared" si="0"/>
        <v>13</v>
      </c>
      <c r="M37" s="55"/>
    </row>
    <row r="38" spans="1:13" ht="15.75" customHeight="1">
      <c r="A38" s="8">
        <v>13</v>
      </c>
      <c r="B38" s="42">
        <v>712</v>
      </c>
      <c r="C38" s="52" t="s">
        <v>959</v>
      </c>
      <c r="D38" s="52" t="s">
        <v>960</v>
      </c>
      <c r="E38" s="52" t="s">
        <v>961</v>
      </c>
      <c r="F38" s="52" t="s">
        <v>962</v>
      </c>
      <c r="G38" s="53" t="s">
        <v>963</v>
      </c>
      <c r="H38" s="54">
        <v>7</v>
      </c>
      <c r="I38" s="54">
        <v>2</v>
      </c>
      <c r="J38" s="54">
        <v>3</v>
      </c>
      <c r="K38" s="54">
        <v>1</v>
      </c>
      <c r="L38" s="45">
        <f t="shared" si="0"/>
        <v>13</v>
      </c>
      <c r="M38" s="55"/>
    </row>
    <row r="39" spans="1:13" ht="17.25" customHeight="1">
      <c r="A39" s="8">
        <v>13</v>
      </c>
      <c r="B39" s="42">
        <v>716</v>
      </c>
      <c r="C39" s="52" t="s">
        <v>964</v>
      </c>
      <c r="D39" s="52" t="s">
        <v>843</v>
      </c>
      <c r="E39" s="52" t="s">
        <v>728</v>
      </c>
      <c r="F39" s="52" t="s">
        <v>965</v>
      </c>
      <c r="G39" s="53" t="s">
        <v>966</v>
      </c>
      <c r="H39" s="54">
        <v>4</v>
      </c>
      <c r="I39" s="54">
        <v>6</v>
      </c>
      <c r="J39" s="54">
        <v>2</v>
      </c>
      <c r="K39" s="54">
        <v>1</v>
      </c>
      <c r="L39" s="45">
        <f t="shared" si="0"/>
        <v>13</v>
      </c>
      <c r="M39" s="55"/>
    </row>
    <row r="40" spans="1:13" ht="15">
      <c r="A40" s="8">
        <v>16</v>
      </c>
      <c r="B40" s="42">
        <v>702</v>
      </c>
      <c r="C40" s="52" t="s">
        <v>967</v>
      </c>
      <c r="D40" s="52" t="s">
        <v>968</v>
      </c>
      <c r="E40" s="52" t="s">
        <v>961</v>
      </c>
      <c r="F40" s="52" t="s">
        <v>969</v>
      </c>
      <c r="G40" s="53" t="s">
        <v>970</v>
      </c>
      <c r="H40" s="54" t="s">
        <v>879</v>
      </c>
      <c r="I40" s="54"/>
      <c r="J40" s="54"/>
      <c r="K40" s="54"/>
      <c r="L40" s="45"/>
      <c r="M40" s="55"/>
    </row>
    <row r="41" spans="1:13" ht="15">
      <c r="A41" s="8">
        <v>17</v>
      </c>
      <c r="B41" s="42">
        <v>707</v>
      </c>
      <c r="C41" s="52" t="s">
        <v>971</v>
      </c>
      <c r="D41" s="52" t="s">
        <v>972</v>
      </c>
      <c r="E41" s="52" t="s">
        <v>918</v>
      </c>
      <c r="F41" s="52" t="s">
        <v>743</v>
      </c>
      <c r="G41" s="53" t="s">
        <v>973</v>
      </c>
      <c r="H41" s="54" t="s">
        <v>879</v>
      </c>
      <c r="I41" s="54"/>
      <c r="J41" s="54"/>
      <c r="K41" s="54"/>
      <c r="L41" s="45"/>
      <c r="M41" s="55"/>
    </row>
    <row r="43" spans="1:3" ht="15">
      <c r="A43" s="1140" t="s">
        <v>974</v>
      </c>
      <c r="B43" s="1140"/>
      <c r="C43" s="1140"/>
    </row>
    <row r="44" spans="1:17" ht="41.25" customHeight="1">
      <c r="A44" s="39" t="s">
        <v>781</v>
      </c>
      <c r="B44" s="39" t="s">
        <v>911</v>
      </c>
      <c r="C44" s="8" t="s">
        <v>721</v>
      </c>
      <c r="D44" s="8" t="s">
        <v>722</v>
      </c>
      <c r="E44" s="8" t="s">
        <v>723</v>
      </c>
      <c r="F44" s="8" t="s">
        <v>846</v>
      </c>
      <c r="G44" s="8" t="s">
        <v>724</v>
      </c>
      <c r="H44" s="40" t="s">
        <v>912</v>
      </c>
      <c r="I44" s="40" t="s">
        <v>913</v>
      </c>
      <c r="J44" s="40" t="s">
        <v>914</v>
      </c>
      <c r="K44" s="56" t="s">
        <v>975</v>
      </c>
      <c r="L44" s="56" t="s">
        <v>976</v>
      </c>
      <c r="M44" s="39" t="s">
        <v>916</v>
      </c>
      <c r="N44" s="8" t="s">
        <v>789</v>
      </c>
      <c r="O44" s="8" t="s">
        <v>977</v>
      </c>
      <c r="P44" s="32"/>
      <c r="Q44" s="57"/>
    </row>
    <row r="45" spans="1:17" ht="15">
      <c r="A45" s="58"/>
      <c r="B45" s="59"/>
      <c r="C45" s="8"/>
      <c r="D45" s="8"/>
      <c r="E45" s="8"/>
      <c r="F45" s="8"/>
      <c r="G45" s="8"/>
      <c r="H45" s="60">
        <v>30</v>
      </c>
      <c r="I45" s="25">
        <v>20</v>
      </c>
      <c r="J45" s="25">
        <v>10</v>
      </c>
      <c r="K45" s="25">
        <v>3</v>
      </c>
      <c r="L45" s="25">
        <v>3</v>
      </c>
      <c r="M45" s="25">
        <f aca="true" t="shared" si="1" ref="M45:M62">SUM(H45:L45)</f>
        <v>66</v>
      </c>
      <c r="N45" s="8"/>
      <c r="O45" s="61"/>
      <c r="P45" s="32"/>
      <c r="Q45" s="57"/>
    </row>
    <row r="46" spans="1:17" ht="14.25" customHeight="1">
      <c r="A46" s="62">
        <v>1</v>
      </c>
      <c r="B46" s="62">
        <v>812</v>
      </c>
      <c r="C46" s="48" t="s">
        <v>978</v>
      </c>
      <c r="D46" s="48" t="s">
        <v>730</v>
      </c>
      <c r="E46" s="48" t="s">
        <v>773</v>
      </c>
      <c r="F46" s="48" t="s">
        <v>725</v>
      </c>
      <c r="G46" s="49" t="s">
        <v>927</v>
      </c>
      <c r="H46" s="63">
        <v>19</v>
      </c>
      <c r="I46" s="63">
        <v>16</v>
      </c>
      <c r="J46" s="63">
        <v>5</v>
      </c>
      <c r="K46" s="63">
        <v>3</v>
      </c>
      <c r="L46" s="63">
        <v>2.5</v>
      </c>
      <c r="M46" s="64">
        <f t="shared" si="1"/>
        <v>45.5</v>
      </c>
      <c r="N46" s="65" t="s">
        <v>920</v>
      </c>
      <c r="O46" s="66"/>
      <c r="P46" s="32"/>
      <c r="Q46" s="57"/>
    </row>
    <row r="47" spans="1:17" ht="15">
      <c r="A47" s="62">
        <v>2</v>
      </c>
      <c r="B47" s="62">
        <v>810</v>
      </c>
      <c r="C47" s="48" t="s">
        <v>979</v>
      </c>
      <c r="D47" s="48" t="s">
        <v>805</v>
      </c>
      <c r="E47" s="48" t="s">
        <v>840</v>
      </c>
      <c r="F47" s="48" t="s">
        <v>732</v>
      </c>
      <c r="G47" s="49" t="s">
        <v>919</v>
      </c>
      <c r="H47" s="63">
        <v>17</v>
      </c>
      <c r="I47" s="63">
        <v>8</v>
      </c>
      <c r="J47" s="63">
        <v>6</v>
      </c>
      <c r="K47" s="63">
        <v>3</v>
      </c>
      <c r="L47" s="63">
        <v>3</v>
      </c>
      <c r="M47" s="64">
        <f t="shared" si="1"/>
        <v>37</v>
      </c>
      <c r="N47" s="65" t="s">
        <v>861</v>
      </c>
      <c r="O47" s="66"/>
      <c r="P47" s="32"/>
      <c r="Q47" s="57"/>
    </row>
    <row r="48" spans="1:17" ht="12" customHeight="1">
      <c r="A48" s="62">
        <v>3</v>
      </c>
      <c r="B48" s="62">
        <v>801</v>
      </c>
      <c r="C48" s="48" t="s">
        <v>980</v>
      </c>
      <c r="D48" s="48" t="s">
        <v>738</v>
      </c>
      <c r="E48" s="48" t="s">
        <v>981</v>
      </c>
      <c r="F48" s="48" t="s">
        <v>770</v>
      </c>
      <c r="G48" s="49" t="s">
        <v>982</v>
      </c>
      <c r="H48" s="63">
        <v>14</v>
      </c>
      <c r="I48" s="63">
        <v>10</v>
      </c>
      <c r="J48" s="63">
        <v>8</v>
      </c>
      <c r="K48" s="63">
        <v>2</v>
      </c>
      <c r="L48" s="63">
        <v>1.5</v>
      </c>
      <c r="M48" s="64">
        <f t="shared" si="1"/>
        <v>35.5</v>
      </c>
      <c r="N48" s="65" t="s">
        <v>861</v>
      </c>
      <c r="O48" s="67" t="s">
        <v>920</v>
      </c>
      <c r="P48" s="32"/>
      <c r="Q48" s="57"/>
    </row>
    <row r="49" spans="1:17" ht="15">
      <c r="A49" s="68">
        <v>4</v>
      </c>
      <c r="B49" s="69">
        <v>806</v>
      </c>
      <c r="C49" s="52" t="s">
        <v>983</v>
      </c>
      <c r="D49" s="52" t="s">
        <v>825</v>
      </c>
      <c r="E49" s="52" t="s">
        <v>984</v>
      </c>
      <c r="F49" s="52" t="s">
        <v>770</v>
      </c>
      <c r="G49" s="53" t="s">
        <v>945</v>
      </c>
      <c r="H49" s="70">
        <v>15</v>
      </c>
      <c r="I49" s="70">
        <v>8</v>
      </c>
      <c r="J49" s="70">
        <v>5</v>
      </c>
      <c r="K49" s="70">
        <v>1.5</v>
      </c>
      <c r="L49" s="70">
        <v>2</v>
      </c>
      <c r="M49" s="25">
        <f t="shared" si="1"/>
        <v>31.5</v>
      </c>
      <c r="N49" s="71"/>
      <c r="O49" s="66"/>
      <c r="P49" s="32"/>
      <c r="Q49" s="57"/>
    </row>
    <row r="50" spans="1:17" ht="15">
      <c r="A50" s="68">
        <v>4</v>
      </c>
      <c r="B50" s="69">
        <v>808</v>
      </c>
      <c r="C50" s="52" t="s">
        <v>985</v>
      </c>
      <c r="D50" s="52" t="s">
        <v>752</v>
      </c>
      <c r="E50" s="52" t="s">
        <v>937</v>
      </c>
      <c r="F50" s="52" t="s">
        <v>774</v>
      </c>
      <c r="G50" s="53" t="s">
        <v>986</v>
      </c>
      <c r="H50" s="70">
        <v>17</v>
      </c>
      <c r="I50" s="70">
        <v>4</v>
      </c>
      <c r="J50" s="70">
        <v>6</v>
      </c>
      <c r="K50" s="70">
        <v>2</v>
      </c>
      <c r="L50" s="70">
        <v>2.5</v>
      </c>
      <c r="M50" s="25">
        <f t="shared" si="1"/>
        <v>31.5</v>
      </c>
      <c r="N50" s="71"/>
      <c r="O50" s="66"/>
      <c r="P50" s="32"/>
      <c r="Q50" s="57"/>
    </row>
    <row r="51" spans="1:17" ht="15">
      <c r="A51" s="68">
        <v>6</v>
      </c>
      <c r="B51" s="69">
        <v>811</v>
      </c>
      <c r="C51" s="52" t="s">
        <v>987</v>
      </c>
      <c r="D51" s="52" t="s">
        <v>988</v>
      </c>
      <c r="E51" s="52" t="s">
        <v>728</v>
      </c>
      <c r="F51" s="52" t="s">
        <v>761</v>
      </c>
      <c r="G51" s="53" t="s">
        <v>935</v>
      </c>
      <c r="H51" s="70">
        <v>15</v>
      </c>
      <c r="I51" s="70">
        <v>6</v>
      </c>
      <c r="J51" s="70">
        <v>5</v>
      </c>
      <c r="K51" s="70">
        <v>1</v>
      </c>
      <c r="L51" s="70">
        <v>1.5</v>
      </c>
      <c r="M51" s="25">
        <f t="shared" si="1"/>
        <v>28.5</v>
      </c>
      <c r="N51" s="71"/>
      <c r="O51" s="66"/>
      <c r="P51" s="32"/>
      <c r="Q51" s="57"/>
    </row>
    <row r="52" spans="1:17" ht="15">
      <c r="A52" s="68">
        <v>6</v>
      </c>
      <c r="B52" s="69">
        <v>813</v>
      </c>
      <c r="C52" s="52" t="s">
        <v>989</v>
      </c>
      <c r="D52" s="52" t="s">
        <v>990</v>
      </c>
      <c r="E52" s="52" t="s">
        <v>991</v>
      </c>
      <c r="F52" s="72" t="s">
        <v>807</v>
      </c>
      <c r="G52" s="53" t="s">
        <v>930</v>
      </c>
      <c r="H52" s="70">
        <v>9</v>
      </c>
      <c r="I52" s="70">
        <v>6</v>
      </c>
      <c r="J52" s="70">
        <v>9</v>
      </c>
      <c r="K52" s="70">
        <v>1.5</v>
      </c>
      <c r="L52" s="70">
        <v>3</v>
      </c>
      <c r="M52" s="25">
        <f t="shared" si="1"/>
        <v>28.5</v>
      </c>
      <c r="N52" s="71"/>
      <c r="O52" s="66"/>
      <c r="P52" s="32"/>
      <c r="Q52" s="57"/>
    </row>
    <row r="53" spans="1:17" ht="15">
      <c r="A53" s="68">
        <v>8</v>
      </c>
      <c r="B53" s="69">
        <v>803</v>
      </c>
      <c r="C53" s="52" t="s">
        <v>992</v>
      </c>
      <c r="D53" s="52" t="s">
        <v>993</v>
      </c>
      <c r="E53" s="52" t="s">
        <v>918</v>
      </c>
      <c r="F53" s="52" t="s">
        <v>994</v>
      </c>
      <c r="G53" s="53" t="s">
        <v>995</v>
      </c>
      <c r="H53" s="70">
        <v>14</v>
      </c>
      <c r="I53" s="70">
        <v>4</v>
      </c>
      <c r="J53" s="70">
        <v>6</v>
      </c>
      <c r="K53" s="70">
        <v>1.5</v>
      </c>
      <c r="L53" s="70">
        <v>2.5</v>
      </c>
      <c r="M53" s="25">
        <f t="shared" si="1"/>
        <v>28</v>
      </c>
      <c r="N53" s="71"/>
      <c r="O53" s="66"/>
      <c r="P53" s="32"/>
      <c r="Q53" s="57"/>
    </row>
    <row r="54" spans="1:17" ht="15">
      <c r="A54" s="68">
        <v>8</v>
      </c>
      <c r="B54" s="69">
        <v>815</v>
      </c>
      <c r="C54" s="52" t="s">
        <v>996</v>
      </c>
      <c r="D54" s="52" t="s">
        <v>776</v>
      </c>
      <c r="E54" s="52" t="s">
        <v>997</v>
      </c>
      <c r="F54" s="52" t="s">
        <v>743</v>
      </c>
      <c r="G54" s="53" t="s">
        <v>998</v>
      </c>
      <c r="H54" s="70">
        <v>12</v>
      </c>
      <c r="I54" s="70">
        <v>6</v>
      </c>
      <c r="J54" s="70">
        <v>7</v>
      </c>
      <c r="K54" s="70">
        <v>1</v>
      </c>
      <c r="L54" s="70">
        <v>2</v>
      </c>
      <c r="M54" s="25">
        <f t="shared" si="1"/>
        <v>28</v>
      </c>
      <c r="N54" s="71"/>
      <c r="O54" s="66"/>
      <c r="P54" s="32"/>
      <c r="Q54" s="57"/>
    </row>
    <row r="55" spans="1:17" ht="15">
      <c r="A55" s="73">
        <v>8</v>
      </c>
      <c r="B55" s="69">
        <v>818</v>
      </c>
      <c r="C55" s="52" t="s">
        <v>999</v>
      </c>
      <c r="D55" s="52" t="s">
        <v>805</v>
      </c>
      <c r="E55" s="52" t="s">
        <v>749</v>
      </c>
      <c r="F55" s="52" t="s">
        <v>753</v>
      </c>
      <c r="G55" s="53" t="s">
        <v>1000</v>
      </c>
      <c r="H55" s="70">
        <v>14</v>
      </c>
      <c r="I55" s="70">
        <v>6</v>
      </c>
      <c r="J55" s="70">
        <v>5</v>
      </c>
      <c r="K55" s="70">
        <v>0.5</v>
      </c>
      <c r="L55" s="70">
        <v>2.5</v>
      </c>
      <c r="M55" s="25">
        <f t="shared" si="1"/>
        <v>28</v>
      </c>
      <c r="N55" s="71"/>
      <c r="O55" s="66"/>
      <c r="P55" s="32"/>
      <c r="Q55" s="57"/>
    </row>
    <row r="56" spans="1:17" ht="15">
      <c r="A56" s="68">
        <v>11</v>
      </c>
      <c r="B56" s="69">
        <v>809</v>
      </c>
      <c r="C56" s="52" t="s">
        <v>1001</v>
      </c>
      <c r="D56" s="52" t="s">
        <v>941</v>
      </c>
      <c r="E56" s="52" t="s">
        <v>766</v>
      </c>
      <c r="F56" s="52" t="s">
        <v>1002</v>
      </c>
      <c r="G56" s="53" t="s">
        <v>1003</v>
      </c>
      <c r="H56" s="70">
        <v>13</v>
      </c>
      <c r="I56" s="70">
        <v>6</v>
      </c>
      <c r="J56" s="70">
        <v>6</v>
      </c>
      <c r="K56" s="70">
        <v>1</v>
      </c>
      <c r="L56" s="70">
        <v>1</v>
      </c>
      <c r="M56" s="25">
        <f t="shared" si="1"/>
        <v>27</v>
      </c>
      <c r="N56" s="71"/>
      <c r="O56" s="66"/>
      <c r="P56" s="32"/>
      <c r="Q56" s="57"/>
    </row>
    <row r="57" spans="1:17" ht="15">
      <c r="A57" s="68">
        <v>12</v>
      </c>
      <c r="B57" s="69">
        <v>804</v>
      </c>
      <c r="C57" s="52" t="s">
        <v>1004</v>
      </c>
      <c r="D57" s="52" t="s">
        <v>941</v>
      </c>
      <c r="E57" s="52" t="s">
        <v>749</v>
      </c>
      <c r="F57" s="52" t="s">
        <v>969</v>
      </c>
      <c r="G57" s="53" t="s">
        <v>1005</v>
      </c>
      <c r="H57" s="70">
        <v>14</v>
      </c>
      <c r="I57" s="70">
        <v>4</v>
      </c>
      <c r="J57" s="70">
        <v>5</v>
      </c>
      <c r="K57" s="70">
        <v>0.5</v>
      </c>
      <c r="L57" s="70">
        <v>2</v>
      </c>
      <c r="M57" s="25">
        <f t="shared" si="1"/>
        <v>25.5</v>
      </c>
      <c r="N57" s="71"/>
      <c r="O57" s="66"/>
      <c r="P57" s="32"/>
      <c r="Q57" s="57"/>
    </row>
    <row r="58" spans="1:17" ht="15">
      <c r="A58" s="68">
        <v>13</v>
      </c>
      <c r="B58" s="69">
        <v>802</v>
      </c>
      <c r="C58" s="52" t="s">
        <v>1006</v>
      </c>
      <c r="D58" s="52" t="s">
        <v>843</v>
      </c>
      <c r="E58" s="52" t="s">
        <v>728</v>
      </c>
      <c r="F58" s="52" t="s">
        <v>764</v>
      </c>
      <c r="G58" s="53" t="s">
        <v>1007</v>
      </c>
      <c r="H58" s="70">
        <v>14</v>
      </c>
      <c r="I58" s="70">
        <v>2</v>
      </c>
      <c r="J58" s="70">
        <v>5</v>
      </c>
      <c r="K58" s="70">
        <v>1.5</v>
      </c>
      <c r="L58" s="70">
        <v>2.5</v>
      </c>
      <c r="M58" s="25">
        <f t="shared" si="1"/>
        <v>25</v>
      </c>
      <c r="N58" s="71"/>
      <c r="O58" s="74" t="s">
        <v>861</v>
      </c>
      <c r="P58" s="32"/>
      <c r="Q58" s="57"/>
    </row>
    <row r="59" spans="1:17" ht="15">
      <c r="A59" s="68">
        <v>14</v>
      </c>
      <c r="B59" s="69">
        <v>816</v>
      </c>
      <c r="C59" s="52" t="s">
        <v>1008</v>
      </c>
      <c r="D59" s="52" t="s">
        <v>738</v>
      </c>
      <c r="E59" s="52" t="s">
        <v>797</v>
      </c>
      <c r="F59" s="52" t="s">
        <v>767</v>
      </c>
      <c r="G59" s="53" t="s">
        <v>1009</v>
      </c>
      <c r="H59" s="70">
        <v>11</v>
      </c>
      <c r="I59" s="70">
        <v>4</v>
      </c>
      <c r="J59" s="70">
        <v>7</v>
      </c>
      <c r="K59" s="70">
        <v>1</v>
      </c>
      <c r="L59" s="70">
        <v>1</v>
      </c>
      <c r="M59" s="25">
        <f t="shared" si="1"/>
        <v>24</v>
      </c>
      <c r="N59" s="71"/>
      <c r="O59" s="66"/>
      <c r="P59" s="32"/>
      <c r="Q59" s="57"/>
    </row>
    <row r="60" spans="1:17" ht="15">
      <c r="A60" s="73">
        <v>15</v>
      </c>
      <c r="B60" s="69">
        <v>817</v>
      </c>
      <c r="C60" s="52" t="s">
        <v>1010</v>
      </c>
      <c r="D60" s="52" t="s">
        <v>933</v>
      </c>
      <c r="E60" s="52" t="s">
        <v>937</v>
      </c>
      <c r="F60" s="52" t="s">
        <v>965</v>
      </c>
      <c r="G60" s="53" t="s">
        <v>1011</v>
      </c>
      <c r="H60" s="70">
        <v>13</v>
      </c>
      <c r="I60" s="70">
        <v>0</v>
      </c>
      <c r="J60" s="70">
        <v>7</v>
      </c>
      <c r="K60" s="70">
        <v>1</v>
      </c>
      <c r="L60" s="70">
        <v>2.5</v>
      </c>
      <c r="M60" s="25">
        <f t="shared" si="1"/>
        <v>23.5</v>
      </c>
      <c r="N60" s="71"/>
      <c r="O60" s="66"/>
      <c r="P60" s="32"/>
      <c r="Q60" s="57"/>
    </row>
    <row r="61" spans="1:17" ht="15">
      <c r="A61" s="68">
        <v>16</v>
      </c>
      <c r="B61" s="69">
        <v>807</v>
      </c>
      <c r="C61" s="52" t="s">
        <v>1012</v>
      </c>
      <c r="D61" s="52" t="s">
        <v>843</v>
      </c>
      <c r="E61" s="52" t="s">
        <v>1013</v>
      </c>
      <c r="F61" s="52" t="s">
        <v>798</v>
      </c>
      <c r="G61" s="53" t="s">
        <v>1014</v>
      </c>
      <c r="H61" s="70">
        <v>11</v>
      </c>
      <c r="I61" s="70">
        <v>2</v>
      </c>
      <c r="J61" s="70">
        <v>7</v>
      </c>
      <c r="K61" s="70">
        <v>1</v>
      </c>
      <c r="L61" s="70">
        <v>2</v>
      </c>
      <c r="M61" s="25">
        <f t="shared" si="1"/>
        <v>23</v>
      </c>
      <c r="N61" s="71"/>
      <c r="O61" s="66"/>
      <c r="P61" s="32"/>
      <c r="Q61" s="57"/>
    </row>
    <row r="62" spans="1:17" ht="15">
      <c r="A62" s="73">
        <v>17</v>
      </c>
      <c r="B62" s="69">
        <v>820</v>
      </c>
      <c r="C62" s="52" t="s">
        <v>1015</v>
      </c>
      <c r="D62" s="52" t="s">
        <v>805</v>
      </c>
      <c r="E62" s="52" t="s">
        <v>929</v>
      </c>
      <c r="F62" s="52" t="s">
        <v>743</v>
      </c>
      <c r="G62" s="53" t="s">
        <v>998</v>
      </c>
      <c r="H62" s="70">
        <v>9</v>
      </c>
      <c r="I62" s="70">
        <v>4</v>
      </c>
      <c r="J62" s="70">
        <v>5</v>
      </c>
      <c r="K62" s="70">
        <v>1</v>
      </c>
      <c r="L62" s="70">
        <v>2</v>
      </c>
      <c r="M62" s="25">
        <f t="shared" si="1"/>
        <v>21</v>
      </c>
      <c r="N62" s="71"/>
      <c r="O62" s="53"/>
      <c r="P62" s="32"/>
      <c r="Q62" s="57"/>
    </row>
    <row r="63" spans="1:17" ht="15">
      <c r="A63" s="68">
        <v>18</v>
      </c>
      <c r="B63" s="69">
        <v>805</v>
      </c>
      <c r="C63" s="52" t="s">
        <v>1016</v>
      </c>
      <c r="D63" s="52" t="s">
        <v>730</v>
      </c>
      <c r="E63" s="52" t="s">
        <v>728</v>
      </c>
      <c r="F63" s="52" t="s">
        <v>938</v>
      </c>
      <c r="G63" s="53" t="s">
        <v>939</v>
      </c>
      <c r="H63" s="75" t="s">
        <v>879</v>
      </c>
      <c r="I63" s="70"/>
      <c r="J63" s="70"/>
      <c r="K63" s="70"/>
      <c r="L63" s="70"/>
      <c r="M63" s="25"/>
      <c r="N63" s="71"/>
      <c r="O63" s="66"/>
      <c r="P63" s="32"/>
      <c r="Q63" s="57"/>
    </row>
    <row r="64" spans="1:17" ht="15">
      <c r="A64" s="68">
        <v>19</v>
      </c>
      <c r="B64" s="69">
        <v>814</v>
      </c>
      <c r="C64" s="52" t="s">
        <v>1017</v>
      </c>
      <c r="D64" s="52" t="s">
        <v>1018</v>
      </c>
      <c r="E64" s="52" t="s">
        <v>1019</v>
      </c>
      <c r="F64" s="52" t="s">
        <v>757</v>
      </c>
      <c r="G64" s="53" t="s">
        <v>943</v>
      </c>
      <c r="H64" s="75" t="s">
        <v>879</v>
      </c>
      <c r="I64" s="70"/>
      <c r="J64" s="70"/>
      <c r="K64" s="70"/>
      <c r="L64" s="70"/>
      <c r="M64" s="25"/>
      <c r="N64" s="71"/>
      <c r="O64" s="66"/>
      <c r="P64" s="32"/>
      <c r="Q64" s="57"/>
    </row>
    <row r="65" spans="1:17" ht="15">
      <c r="A65" s="73">
        <v>20</v>
      </c>
      <c r="B65" s="69">
        <v>819</v>
      </c>
      <c r="C65" s="52" t="s">
        <v>1020</v>
      </c>
      <c r="D65" s="52" t="s">
        <v>730</v>
      </c>
      <c r="E65" s="52" t="s">
        <v>746</v>
      </c>
      <c r="F65" s="52" t="s">
        <v>750</v>
      </c>
      <c r="G65" s="53" t="s">
        <v>852</v>
      </c>
      <c r="H65" s="75" t="s">
        <v>879</v>
      </c>
      <c r="I65" s="70"/>
      <c r="J65" s="70"/>
      <c r="K65" s="70"/>
      <c r="L65" s="70"/>
      <c r="M65" s="25"/>
      <c r="N65" s="71"/>
      <c r="O65" s="66"/>
      <c r="P65" s="32"/>
      <c r="Q65" s="57"/>
    </row>
    <row r="66" spans="1:17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57"/>
    </row>
    <row r="67" spans="1:17" ht="15">
      <c r="A67" s="1141" t="s">
        <v>1021</v>
      </c>
      <c r="B67" s="1141"/>
      <c r="C67" s="114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57"/>
    </row>
    <row r="68" spans="1:17" ht="42.75" customHeight="1">
      <c r="A68" s="39" t="s">
        <v>781</v>
      </c>
      <c r="B68" s="59"/>
      <c r="C68" s="8" t="s">
        <v>721</v>
      </c>
      <c r="D68" s="8" t="s">
        <v>722</v>
      </c>
      <c r="E68" s="8" t="s">
        <v>723</v>
      </c>
      <c r="F68" s="8" t="s">
        <v>846</v>
      </c>
      <c r="G68" s="8" t="s">
        <v>724</v>
      </c>
      <c r="H68" s="40" t="s">
        <v>912</v>
      </c>
      <c r="I68" s="40" t="s">
        <v>913</v>
      </c>
      <c r="J68" s="40" t="s">
        <v>914</v>
      </c>
      <c r="K68" s="40" t="s">
        <v>975</v>
      </c>
      <c r="L68" s="40" t="s">
        <v>976</v>
      </c>
      <c r="M68" s="40" t="s">
        <v>1022</v>
      </c>
      <c r="N68" s="39" t="s">
        <v>916</v>
      </c>
      <c r="O68" s="8" t="s">
        <v>789</v>
      </c>
      <c r="P68" s="8" t="s">
        <v>977</v>
      </c>
      <c r="Q68" s="57"/>
    </row>
    <row r="69" spans="1:17" ht="15">
      <c r="A69" s="76"/>
      <c r="B69" s="59"/>
      <c r="C69" s="8"/>
      <c r="D69" s="8"/>
      <c r="E69" s="8"/>
      <c r="F69" s="8"/>
      <c r="G69" s="8"/>
      <c r="H69" s="25">
        <v>40</v>
      </c>
      <c r="I69" s="25">
        <v>20</v>
      </c>
      <c r="J69" s="25">
        <v>15</v>
      </c>
      <c r="K69" s="25">
        <v>3</v>
      </c>
      <c r="L69" s="25">
        <v>3</v>
      </c>
      <c r="M69" s="25">
        <v>3</v>
      </c>
      <c r="N69" s="25">
        <f aca="true" t="shared" si="2" ref="N69:N89">SUM(H69:M69)</f>
        <v>84</v>
      </c>
      <c r="O69" s="59"/>
      <c r="P69" s="59"/>
      <c r="Q69" s="57"/>
    </row>
    <row r="70" spans="1:17" ht="15">
      <c r="A70" s="77">
        <v>1</v>
      </c>
      <c r="B70" s="62">
        <v>906</v>
      </c>
      <c r="C70" s="48" t="s">
        <v>733</v>
      </c>
      <c r="D70" s="48" t="s">
        <v>734</v>
      </c>
      <c r="E70" s="48" t="s">
        <v>735</v>
      </c>
      <c r="F70" s="48" t="s">
        <v>732</v>
      </c>
      <c r="G70" s="49" t="s">
        <v>919</v>
      </c>
      <c r="H70" s="48">
        <v>28</v>
      </c>
      <c r="I70" s="48">
        <v>14</v>
      </c>
      <c r="J70" s="48">
        <v>11</v>
      </c>
      <c r="K70" s="48">
        <v>3</v>
      </c>
      <c r="L70" s="48">
        <v>2.5</v>
      </c>
      <c r="M70" s="48">
        <v>3</v>
      </c>
      <c r="N70" s="64">
        <f t="shared" si="2"/>
        <v>61.5</v>
      </c>
      <c r="O70" s="78" t="s">
        <v>920</v>
      </c>
      <c r="P70" s="79" t="s">
        <v>861</v>
      </c>
      <c r="Q70" s="57"/>
    </row>
    <row r="71" spans="1:17" ht="15">
      <c r="A71" s="77">
        <v>2</v>
      </c>
      <c r="B71" s="62">
        <v>908</v>
      </c>
      <c r="C71" s="48" t="s">
        <v>737</v>
      </c>
      <c r="D71" s="48" t="s">
        <v>738</v>
      </c>
      <c r="E71" s="48" t="s">
        <v>739</v>
      </c>
      <c r="F71" s="48" t="s">
        <v>736</v>
      </c>
      <c r="G71" s="49" t="s">
        <v>1023</v>
      </c>
      <c r="H71" s="48">
        <v>27</v>
      </c>
      <c r="I71" s="48">
        <v>14</v>
      </c>
      <c r="J71" s="48">
        <v>9</v>
      </c>
      <c r="K71" s="48">
        <v>3</v>
      </c>
      <c r="L71" s="48">
        <v>3</v>
      </c>
      <c r="M71" s="48">
        <v>3</v>
      </c>
      <c r="N71" s="64">
        <f t="shared" si="2"/>
        <v>59</v>
      </c>
      <c r="O71" s="78" t="s">
        <v>861</v>
      </c>
      <c r="P71" s="79" t="s">
        <v>861</v>
      </c>
      <c r="Q71" s="57"/>
    </row>
    <row r="72" spans="1:17" ht="15">
      <c r="A72" s="77">
        <v>3</v>
      </c>
      <c r="B72" s="62">
        <v>905</v>
      </c>
      <c r="C72" s="48" t="s">
        <v>1024</v>
      </c>
      <c r="D72" s="48" t="s">
        <v>1025</v>
      </c>
      <c r="E72" s="48" t="s">
        <v>728</v>
      </c>
      <c r="F72" s="48" t="s">
        <v>798</v>
      </c>
      <c r="G72" s="49" t="s">
        <v>1014</v>
      </c>
      <c r="H72" s="48">
        <v>20</v>
      </c>
      <c r="I72" s="48">
        <v>10</v>
      </c>
      <c r="J72" s="48">
        <v>7</v>
      </c>
      <c r="K72" s="48">
        <v>2</v>
      </c>
      <c r="L72" s="48">
        <v>1.5</v>
      </c>
      <c r="M72" s="48">
        <v>3</v>
      </c>
      <c r="N72" s="64">
        <f t="shared" si="2"/>
        <v>43.5</v>
      </c>
      <c r="O72" s="78" t="s">
        <v>861</v>
      </c>
      <c r="P72" s="79" t="s">
        <v>861</v>
      </c>
      <c r="Q72" s="57"/>
    </row>
    <row r="73" spans="1:17" ht="21" customHeight="1">
      <c r="A73" s="77">
        <v>4</v>
      </c>
      <c r="B73" s="62">
        <v>919</v>
      </c>
      <c r="C73" s="48" t="s">
        <v>1026</v>
      </c>
      <c r="D73" s="48" t="s">
        <v>1027</v>
      </c>
      <c r="E73" s="48" t="s">
        <v>997</v>
      </c>
      <c r="F73" s="48" t="s">
        <v>753</v>
      </c>
      <c r="G73" s="49" t="s">
        <v>1000</v>
      </c>
      <c r="H73" s="48">
        <v>19</v>
      </c>
      <c r="I73" s="48">
        <v>10</v>
      </c>
      <c r="J73" s="48">
        <v>8</v>
      </c>
      <c r="K73" s="48">
        <v>2</v>
      </c>
      <c r="L73" s="48">
        <v>1</v>
      </c>
      <c r="M73" s="48">
        <v>3</v>
      </c>
      <c r="N73" s="64">
        <f t="shared" si="2"/>
        <v>43</v>
      </c>
      <c r="O73" s="78" t="s">
        <v>861</v>
      </c>
      <c r="P73" s="79"/>
      <c r="Q73" s="57"/>
    </row>
    <row r="74" spans="1:17" ht="15">
      <c r="A74" s="77">
        <v>5</v>
      </c>
      <c r="B74" s="62">
        <v>920</v>
      </c>
      <c r="C74" s="48" t="s">
        <v>744</v>
      </c>
      <c r="D74" s="48" t="s">
        <v>745</v>
      </c>
      <c r="E74" s="48" t="s">
        <v>746</v>
      </c>
      <c r="F74" s="94" t="s">
        <v>743</v>
      </c>
      <c r="G74" s="49" t="s">
        <v>998</v>
      </c>
      <c r="H74" s="48">
        <v>22</v>
      </c>
      <c r="I74" s="48">
        <v>4</v>
      </c>
      <c r="J74" s="48">
        <v>8</v>
      </c>
      <c r="K74" s="48">
        <v>2</v>
      </c>
      <c r="L74" s="48">
        <v>3</v>
      </c>
      <c r="M74" s="48">
        <v>3</v>
      </c>
      <c r="N74" s="64">
        <f t="shared" si="2"/>
        <v>42</v>
      </c>
      <c r="O74" s="78" t="s">
        <v>861</v>
      </c>
      <c r="P74" s="79"/>
      <c r="Q74" s="57"/>
    </row>
    <row r="75" spans="1:17" ht="15">
      <c r="A75" s="80">
        <v>6</v>
      </c>
      <c r="B75" s="69">
        <v>910</v>
      </c>
      <c r="C75" s="52" t="s">
        <v>729</v>
      </c>
      <c r="D75" s="52" t="s">
        <v>730</v>
      </c>
      <c r="E75" s="52" t="s">
        <v>731</v>
      </c>
      <c r="F75" s="52" t="s">
        <v>725</v>
      </c>
      <c r="G75" s="53" t="s">
        <v>927</v>
      </c>
      <c r="H75" s="52">
        <v>19</v>
      </c>
      <c r="I75" s="52">
        <v>8</v>
      </c>
      <c r="J75" s="52">
        <v>8</v>
      </c>
      <c r="K75" s="52">
        <v>1</v>
      </c>
      <c r="L75" s="52">
        <v>2.5</v>
      </c>
      <c r="M75" s="52">
        <v>3</v>
      </c>
      <c r="N75" s="25">
        <f t="shared" si="2"/>
        <v>41.5</v>
      </c>
      <c r="O75" s="81"/>
      <c r="P75" s="79" t="s">
        <v>920</v>
      </c>
      <c r="Q75" s="57"/>
    </row>
    <row r="76" spans="1:17" ht="15">
      <c r="A76" s="80">
        <v>7</v>
      </c>
      <c r="B76" s="69">
        <v>903</v>
      </c>
      <c r="C76" s="52" t="s">
        <v>1028</v>
      </c>
      <c r="D76" s="52" t="s">
        <v>776</v>
      </c>
      <c r="E76" s="52" t="s">
        <v>746</v>
      </c>
      <c r="F76" s="52" t="s">
        <v>1002</v>
      </c>
      <c r="G76" s="53" t="s">
        <v>1003</v>
      </c>
      <c r="H76" s="52">
        <v>15</v>
      </c>
      <c r="I76" s="52">
        <v>10</v>
      </c>
      <c r="J76" s="52">
        <v>7</v>
      </c>
      <c r="K76" s="52">
        <v>3</v>
      </c>
      <c r="L76" s="52">
        <v>2.5</v>
      </c>
      <c r="M76" s="52">
        <v>3</v>
      </c>
      <c r="N76" s="25">
        <f t="shared" si="2"/>
        <v>40.5</v>
      </c>
      <c r="O76" s="81"/>
      <c r="P76" s="59"/>
      <c r="Q76" s="57"/>
    </row>
    <row r="77" spans="1:17" ht="15">
      <c r="A77" s="80">
        <v>7</v>
      </c>
      <c r="B77" s="69">
        <v>911</v>
      </c>
      <c r="C77" s="52" t="s">
        <v>1029</v>
      </c>
      <c r="D77" s="52" t="s">
        <v>730</v>
      </c>
      <c r="E77" s="52" t="s">
        <v>746</v>
      </c>
      <c r="F77" s="52" t="s">
        <v>764</v>
      </c>
      <c r="G77" s="53" t="s">
        <v>1007</v>
      </c>
      <c r="H77" s="52">
        <v>18</v>
      </c>
      <c r="I77" s="52">
        <v>8</v>
      </c>
      <c r="J77" s="52">
        <v>7</v>
      </c>
      <c r="K77" s="52">
        <v>3</v>
      </c>
      <c r="L77" s="52">
        <v>1.5</v>
      </c>
      <c r="M77" s="52">
        <v>3</v>
      </c>
      <c r="N77" s="25">
        <f t="shared" si="2"/>
        <v>40.5</v>
      </c>
      <c r="O77" s="81"/>
      <c r="P77" s="59"/>
      <c r="Q77" s="57"/>
    </row>
    <row r="78" spans="1:17" ht="15">
      <c r="A78" s="80">
        <v>9</v>
      </c>
      <c r="B78" s="69">
        <v>901</v>
      </c>
      <c r="C78" s="52" t="s">
        <v>1030</v>
      </c>
      <c r="D78" s="52" t="s">
        <v>779</v>
      </c>
      <c r="E78" s="52" t="s">
        <v>1031</v>
      </c>
      <c r="F78" s="52" t="s">
        <v>969</v>
      </c>
      <c r="G78" s="53" t="s">
        <v>1005</v>
      </c>
      <c r="H78" s="52">
        <v>24</v>
      </c>
      <c r="I78" s="52">
        <v>2</v>
      </c>
      <c r="J78" s="52">
        <v>8</v>
      </c>
      <c r="K78" s="52">
        <v>1.5</v>
      </c>
      <c r="L78" s="52">
        <v>1</v>
      </c>
      <c r="M78" s="52">
        <v>3</v>
      </c>
      <c r="N78" s="25">
        <f t="shared" si="2"/>
        <v>39.5</v>
      </c>
      <c r="O78" s="81"/>
      <c r="P78" s="59"/>
      <c r="Q78" s="57"/>
    </row>
    <row r="79" spans="1:17" ht="15">
      <c r="A79" s="80">
        <v>9</v>
      </c>
      <c r="B79" s="69">
        <v>912</v>
      </c>
      <c r="C79" s="52" t="s">
        <v>726</v>
      </c>
      <c r="D79" s="52" t="s">
        <v>727</v>
      </c>
      <c r="E79" s="52" t="s">
        <v>728</v>
      </c>
      <c r="F79" s="52" t="s">
        <v>725</v>
      </c>
      <c r="G79" s="53" t="s">
        <v>927</v>
      </c>
      <c r="H79" s="52">
        <v>20</v>
      </c>
      <c r="I79" s="52">
        <v>8</v>
      </c>
      <c r="J79" s="52">
        <v>5</v>
      </c>
      <c r="K79" s="52">
        <v>3</v>
      </c>
      <c r="L79" s="52">
        <v>2.5</v>
      </c>
      <c r="M79" s="52">
        <v>1</v>
      </c>
      <c r="N79" s="25">
        <f t="shared" si="2"/>
        <v>39.5</v>
      </c>
      <c r="O79" s="81"/>
      <c r="P79" s="59"/>
      <c r="Q79" s="57"/>
    </row>
    <row r="80" spans="1:17" ht="15">
      <c r="A80" s="80">
        <v>11</v>
      </c>
      <c r="B80" s="69">
        <v>914</v>
      </c>
      <c r="C80" s="52" t="s">
        <v>1032</v>
      </c>
      <c r="D80" s="52" t="s">
        <v>933</v>
      </c>
      <c r="E80" s="52" t="s">
        <v>728</v>
      </c>
      <c r="F80" s="52" t="s">
        <v>807</v>
      </c>
      <c r="G80" s="53" t="s">
        <v>930</v>
      </c>
      <c r="H80" s="52">
        <v>18</v>
      </c>
      <c r="I80" s="52">
        <v>6</v>
      </c>
      <c r="J80" s="52">
        <v>8</v>
      </c>
      <c r="K80" s="52">
        <v>3</v>
      </c>
      <c r="L80" s="52">
        <v>1.5</v>
      </c>
      <c r="M80" s="52">
        <v>0</v>
      </c>
      <c r="N80" s="25">
        <f t="shared" si="2"/>
        <v>36.5</v>
      </c>
      <c r="O80" s="81"/>
      <c r="P80" s="59"/>
      <c r="Q80" s="57"/>
    </row>
    <row r="81" spans="1:17" ht="15">
      <c r="A81" s="80">
        <v>12</v>
      </c>
      <c r="B81" s="69">
        <v>902</v>
      </c>
      <c r="C81" s="52" t="s">
        <v>1033</v>
      </c>
      <c r="D81" s="52" t="s">
        <v>1034</v>
      </c>
      <c r="E81" s="52" t="s">
        <v>1035</v>
      </c>
      <c r="F81" s="52" t="s">
        <v>774</v>
      </c>
      <c r="G81" s="53" t="s">
        <v>986</v>
      </c>
      <c r="H81" s="52">
        <v>17</v>
      </c>
      <c r="I81" s="52">
        <v>4</v>
      </c>
      <c r="J81" s="52">
        <v>8</v>
      </c>
      <c r="K81" s="52">
        <v>1.5</v>
      </c>
      <c r="L81" s="52">
        <v>2</v>
      </c>
      <c r="M81" s="52">
        <v>3</v>
      </c>
      <c r="N81" s="25">
        <f t="shared" si="2"/>
        <v>35.5</v>
      </c>
      <c r="O81" s="81"/>
      <c r="P81" s="59"/>
      <c r="Q81" s="57"/>
    </row>
    <row r="82" spans="1:17" ht="15">
      <c r="A82" s="80">
        <v>13</v>
      </c>
      <c r="B82" s="69">
        <v>921</v>
      </c>
      <c r="C82" s="52" t="s">
        <v>1036</v>
      </c>
      <c r="D82" s="52" t="s">
        <v>1018</v>
      </c>
      <c r="E82" s="52" t="s">
        <v>829</v>
      </c>
      <c r="F82" s="52" t="s">
        <v>957</v>
      </c>
      <c r="G82" s="53" t="s">
        <v>958</v>
      </c>
      <c r="H82" s="52">
        <v>17</v>
      </c>
      <c r="I82" s="52">
        <v>4</v>
      </c>
      <c r="J82" s="52">
        <v>8</v>
      </c>
      <c r="K82" s="52">
        <v>1</v>
      </c>
      <c r="L82" s="52">
        <v>2</v>
      </c>
      <c r="M82" s="52">
        <v>1.5</v>
      </c>
      <c r="N82" s="25">
        <f t="shared" si="2"/>
        <v>33.5</v>
      </c>
      <c r="O82" s="82"/>
      <c r="P82" s="76"/>
      <c r="Q82" s="57"/>
    </row>
    <row r="83" spans="1:17" ht="15">
      <c r="A83" s="80">
        <v>14</v>
      </c>
      <c r="B83" s="69">
        <v>909</v>
      </c>
      <c r="C83" s="52" t="s">
        <v>1037</v>
      </c>
      <c r="D83" s="52" t="s">
        <v>1038</v>
      </c>
      <c r="E83" s="52" t="s">
        <v>746</v>
      </c>
      <c r="F83" s="52" t="s">
        <v>1039</v>
      </c>
      <c r="G83" s="53" t="s">
        <v>1040</v>
      </c>
      <c r="H83" s="52">
        <v>17</v>
      </c>
      <c r="I83" s="52">
        <v>6</v>
      </c>
      <c r="J83" s="52">
        <v>5</v>
      </c>
      <c r="K83" s="52">
        <v>1</v>
      </c>
      <c r="L83" s="52">
        <v>2</v>
      </c>
      <c r="M83" s="52">
        <v>1.5</v>
      </c>
      <c r="N83" s="25">
        <f t="shared" si="2"/>
        <v>32.5</v>
      </c>
      <c r="O83" s="81"/>
      <c r="P83" s="59"/>
      <c r="Q83" s="57"/>
    </row>
    <row r="84" spans="1:17" ht="15">
      <c r="A84" s="80">
        <v>15</v>
      </c>
      <c r="B84" s="69">
        <v>907</v>
      </c>
      <c r="C84" s="52" t="s">
        <v>1041</v>
      </c>
      <c r="D84" s="52" t="s">
        <v>727</v>
      </c>
      <c r="E84" s="52" t="s">
        <v>1042</v>
      </c>
      <c r="F84" s="52" t="s">
        <v>770</v>
      </c>
      <c r="G84" s="53" t="s">
        <v>945</v>
      </c>
      <c r="H84" s="52">
        <v>14</v>
      </c>
      <c r="I84" s="52">
        <v>4</v>
      </c>
      <c r="J84" s="52">
        <v>8</v>
      </c>
      <c r="K84" s="52">
        <v>1</v>
      </c>
      <c r="L84" s="52">
        <v>2</v>
      </c>
      <c r="M84" s="52">
        <v>3</v>
      </c>
      <c r="N84" s="25">
        <f t="shared" si="2"/>
        <v>32</v>
      </c>
      <c r="O84" s="81"/>
      <c r="P84" s="59"/>
      <c r="Q84" s="57"/>
    </row>
    <row r="85" spans="1:17" ht="15">
      <c r="A85" s="80">
        <v>15</v>
      </c>
      <c r="B85" s="69">
        <v>913</v>
      </c>
      <c r="C85" s="52" t="s">
        <v>1043</v>
      </c>
      <c r="D85" s="52" t="s">
        <v>745</v>
      </c>
      <c r="E85" s="52" t="s">
        <v>728</v>
      </c>
      <c r="F85" s="52" t="s">
        <v>962</v>
      </c>
      <c r="G85" s="53" t="s">
        <v>963</v>
      </c>
      <c r="H85" s="52">
        <v>17</v>
      </c>
      <c r="I85" s="52">
        <v>4</v>
      </c>
      <c r="J85" s="52">
        <v>8</v>
      </c>
      <c r="K85" s="52">
        <v>1</v>
      </c>
      <c r="L85" s="52">
        <v>1</v>
      </c>
      <c r="M85" s="52">
        <v>1</v>
      </c>
      <c r="N85" s="25">
        <f t="shared" si="2"/>
        <v>32</v>
      </c>
      <c r="O85" s="81"/>
      <c r="P85" s="59"/>
      <c r="Q85" s="57"/>
    </row>
    <row r="86" spans="1:17" ht="15">
      <c r="A86" s="80">
        <v>17</v>
      </c>
      <c r="B86" s="69">
        <v>904</v>
      </c>
      <c r="C86" s="52" t="s">
        <v>1044</v>
      </c>
      <c r="D86" s="52" t="s">
        <v>769</v>
      </c>
      <c r="E86" s="52" t="s">
        <v>1045</v>
      </c>
      <c r="F86" s="52" t="s">
        <v>938</v>
      </c>
      <c r="G86" s="53" t="s">
        <v>939</v>
      </c>
      <c r="H86" s="52">
        <v>11</v>
      </c>
      <c r="I86" s="52">
        <v>6</v>
      </c>
      <c r="J86" s="52">
        <v>8</v>
      </c>
      <c r="K86" s="52">
        <v>3</v>
      </c>
      <c r="L86" s="52">
        <v>1</v>
      </c>
      <c r="M86" s="52">
        <v>1</v>
      </c>
      <c r="N86" s="25">
        <f t="shared" si="2"/>
        <v>30</v>
      </c>
      <c r="O86" s="81"/>
      <c r="P86" s="59"/>
      <c r="Q86" s="57"/>
    </row>
    <row r="87" spans="1:17" ht="15">
      <c r="A87" s="80">
        <v>17</v>
      </c>
      <c r="B87" s="69">
        <v>915</v>
      </c>
      <c r="C87" s="52" t="s">
        <v>1046</v>
      </c>
      <c r="D87" s="52" t="s">
        <v>796</v>
      </c>
      <c r="E87" s="52" t="s">
        <v>840</v>
      </c>
      <c r="F87" s="52" t="s">
        <v>757</v>
      </c>
      <c r="G87" s="53" t="s">
        <v>1047</v>
      </c>
      <c r="H87" s="52">
        <v>15</v>
      </c>
      <c r="I87" s="52">
        <v>4</v>
      </c>
      <c r="J87" s="52">
        <v>7</v>
      </c>
      <c r="K87" s="52">
        <v>2</v>
      </c>
      <c r="L87" s="52">
        <v>0</v>
      </c>
      <c r="M87" s="52">
        <v>2</v>
      </c>
      <c r="N87" s="25">
        <f t="shared" si="2"/>
        <v>30</v>
      </c>
      <c r="O87" s="81"/>
      <c r="P87" s="59"/>
      <c r="Q87" s="57"/>
    </row>
    <row r="88" spans="1:17" ht="15">
      <c r="A88" s="80">
        <v>19</v>
      </c>
      <c r="B88" s="69">
        <v>916</v>
      </c>
      <c r="C88" s="52" t="s">
        <v>1048</v>
      </c>
      <c r="D88" s="52" t="s">
        <v>1049</v>
      </c>
      <c r="E88" s="52" t="s">
        <v>728</v>
      </c>
      <c r="F88" s="52" t="s">
        <v>750</v>
      </c>
      <c r="G88" s="53" t="s">
        <v>1050</v>
      </c>
      <c r="H88" s="52">
        <v>18</v>
      </c>
      <c r="I88" s="52">
        <v>4</v>
      </c>
      <c r="J88" s="52">
        <v>3</v>
      </c>
      <c r="K88" s="52">
        <v>1</v>
      </c>
      <c r="L88" s="52">
        <v>2</v>
      </c>
      <c r="M88" s="52">
        <v>1</v>
      </c>
      <c r="N88" s="25">
        <f t="shared" si="2"/>
        <v>29</v>
      </c>
      <c r="O88" s="81"/>
      <c r="P88" s="59"/>
      <c r="Q88" s="57"/>
    </row>
    <row r="89" spans="1:17" ht="15">
      <c r="A89" s="80">
        <v>20</v>
      </c>
      <c r="B89" s="69">
        <v>918</v>
      </c>
      <c r="C89" s="52" t="s">
        <v>768</v>
      </c>
      <c r="D89" s="52" t="s">
        <v>769</v>
      </c>
      <c r="E89" s="52" t="s">
        <v>756</v>
      </c>
      <c r="F89" s="52" t="s">
        <v>767</v>
      </c>
      <c r="G89" s="53" t="s">
        <v>1009</v>
      </c>
      <c r="H89" s="52">
        <v>10</v>
      </c>
      <c r="I89" s="52">
        <v>4</v>
      </c>
      <c r="J89" s="52">
        <v>10</v>
      </c>
      <c r="K89" s="52">
        <v>0</v>
      </c>
      <c r="L89" s="52">
        <v>2</v>
      </c>
      <c r="M89" s="52">
        <v>1</v>
      </c>
      <c r="N89" s="25">
        <f t="shared" si="2"/>
        <v>27</v>
      </c>
      <c r="O89" s="81"/>
      <c r="P89" s="59"/>
      <c r="Q89" s="57"/>
    </row>
    <row r="90" spans="1:17" ht="15">
      <c r="A90" s="80">
        <v>21</v>
      </c>
      <c r="B90" s="69">
        <v>917</v>
      </c>
      <c r="C90" s="52" t="s">
        <v>1051</v>
      </c>
      <c r="D90" s="52" t="s">
        <v>1052</v>
      </c>
      <c r="E90" s="52" t="s">
        <v>1053</v>
      </c>
      <c r="F90" s="52" t="s">
        <v>965</v>
      </c>
      <c r="G90" s="53" t="s">
        <v>1011</v>
      </c>
      <c r="H90" s="52" t="s">
        <v>879</v>
      </c>
      <c r="I90" s="70"/>
      <c r="J90" s="70"/>
      <c r="K90" s="70"/>
      <c r="L90" s="70"/>
      <c r="M90" s="70"/>
      <c r="N90" s="25"/>
      <c r="O90" s="81"/>
      <c r="P90" s="59"/>
      <c r="Q90" s="57"/>
    </row>
    <row r="91" spans="1:17" ht="1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57"/>
    </row>
    <row r="92" spans="1:17" ht="15">
      <c r="A92" s="1141" t="s">
        <v>891</v>
      </c>
      <c r="B92" s="1141"/>
      <c r="C92" s="114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57"/>
    </row>
    <row r="93" spans="1:17" ht="44.25" customHeight="1">
      <c r="A93" s="39" t="s">
        <v>781</v>
      </c>
      <c r="B93" s="39" t="s">
        <v>911</v>
      </c>
      <c r="C93" s="8" t="s">
        <v>721</v>
      </c>
      <c r="D93" s="8" t="s">
        <v>722</v>
      </c>
      <c r="E93" s="8" t="s">
        <v>723</v>
      </c>
      <c r="F93" s="8" t="s">
        <v>846</v>
      </c>
      <c r="G93" s="8" t="s">
        <v>724</v>
      </c>
      <c r="H93" s="40" t="s">
        <v>912</v>
      </c>
      <c r="I93" s="40" t="s">
        <v>913</v>
      </c>
      <c r="J93" s="40" t="s">
        <v>914</v>
      </c>
      <c r="K93" s="40" t="s">
        <v>975</v>
      </c>
      <c r="L93" s="40" t="s">
        <v>976</v>
      </c>
      <c r="M93" s="40" t="s">
        <v>1022</v>
      </c>
      <c r="N93" s="40" t="s">
        <v>1054</v>
      </c>
      <c r="O93" s="39" t="s">
        <v>916</v>
      </c>
      <c r="P93" s="8" t="s">
        <v>789</v>
      </c>
      <c r="Q93" s="83" t="s">
        <v>977</v>
      </c>
    </row>
    <row r="94" spans="1:17" ht="15">
      <c r="A94" s="39"/>
      <c r="B94" s="39"/>
      <c r="C94" s="8"/>
      <c r="D94" s="8"/>
      <c r="E94" s="8"/>
      <c r="F94" s="8"/>
      <c r="G94" s="8"/>
      <c r="H94" s="44">
        <v>50</v>
      </c>
      <c r="I94" s="25">
        <v>30</v>
      </c>
      <c r="J94" s="25">
        <v>20</v>
      </c>
      <c r="K94" s="25">
        <v>3</v>
      </c>
      <c r="L94" s="25">
        <v>3</v>
      </c>
      <c r="M94" s="25">
        <v>3</v>
      </c>
      <c r="N94" s="25">
        <v>2</v>
      </c>
      <c r="O94" s="25">
        <f aca="true" t="shared" si="3" ref="O94:O108">SUM(H94:N94)</f>
        <v>111</v>
      </c>
      <c r="P94" s="8"/>
      <c r="Q94" s="84"/>
    </row>
    <row r="95" spans="1:17" ht="24.75" customHeight="1">
      <c r="A95" s="47">
        <v>1</v>
      </c>
      <c r="B95" s="47">
        <v>1002</v>
      </c>
      <c r="C95" s="48" t="s">
        <v>795</v>
      </c>
      <c r="D95" s="48" t="s">
        <v>796</v>
      </c>
      <c r="E95" s="48" t="s">
        <v>797</v>
      </c>
      <c r="F95" s="48" t="s">
        <v>725</v>
      </c>
      <c r="G95" s="49" t="s">
        <v>1055</v>
      </c>
      <c r="H95" s="85">
        <v>31</v>
      </c>
      <c r="I95" s="85">
        <v>18</v>
      </c>
      <c r="J95" s="85">
        <v>11</v>
      </c>
      <c r="K95" s="85">
        <v>3</v>
      </c>
      <c r="L95" s="85">
        <v>2</v>
      </c>
      <c r="M95" s="85">
        <v>3</v>
      </c>
      <c r="N95" s="85">
        <v>2</v>
      </c>
      <c r="O95" s="64">
        <f t="shared" si="3"/>
        <v>70</v>
      </c>
      <c r="P95" s="86" t="s">
        <v>920</v>
      </c>
      <c r="Q95" s="87"/>
    </row>
    <row r="96" spans="1:17" ht="15">
      <c r="A96" s="47">
        <v>2</v>
      </c>
      <c r="B96" s="47">
        <v>1006</v>
      </c>
      <c r="C96" s="48" t="s">
        <v>1056</v>
      </c>
      <c r="D96" s="48" t="s">
        <v>1057</v>
      </c>
      <c r="E96" s="48" t="s">
        <v>815</v>
      </c>
      <c r="F96" s="48" t="s">
        <v>732</v>
      </c>
      <c r="G96" s="49" t="s">
        <v>919</v>
      </c>
      <c r="H96" s="85">
        <v>31</v>
      </c>
      <c r="I96" s="85">
        <v>16</v>
      </c>
      <c r="J96" s="85">
        <v>12</v>
      </c>
      <c r="K96" s="85">
        <v>2.5</v>
      </c>
      <c r="L96" s="85">
        <v>2</v>
      </c>
      <c r="M96" s="85">
        <v>2</v>
      </c>
      <c r="N96" s="85">
        <v>2</v>
      </c>
      <c r="O96" s="64">
        <f t="shared" si="3"/>
        <v>67.5</v>
      </c>
      <c r="P96" s="86" t="s">
        <v>861</v>
      </c>
      <c r="Q96" s="87"/>
    </row>
    <row r="97" spans="1:17" ht="15">
      <c r="A97" s="47">
        <v>3</v>
      </c>
      <c r="B97" s="47">
        <v>1001</v>
      </c>
      <c r="C97" s="48" t="s">
        <v>1058</v>
      </c>
      <c r="D97" s="48" t="s">
        <v>794</v>
      </c>
      <c r="E97" s="48" t="s">
        <v>1042</v>
      </c>
      <c r="F97" s="48" t="s">
        <v>770</v>
      </c>
      <c r="G97" s="49" t="s">
        <v>945</v>
      </c>
      <c r="H97" s="85">
        <v>28</v>
      </c>
      <c r="I97" s="85">
        <v>18</v>
      </c>
      <c r="J97" s="85">
        <v>10</v>
      </c>
      <c r="K97" s="85">
        <v>3</v>
      </c>
      <c r="L97" s="85">
        <v>2.5</v>
      </c>
      <c r="M97" s="85">
        <v>3</v>
      </c>
      <c r="N97" s="85">
        <v>2</v>
      </c>
      <c r="O97" s="64">
        <f t="shared" si="3"/>
        <v>66.5</v>
      </c>
      <c r="P97" s="86" t="s">
        <v>861</v>
      </c>
      <c r="Q97" s="87" t="s">
        <v>861</v>
      </c>
    </row>
    <row r="98" spans="1:17" ht="15">
      <c r="A98" s="47">
        <v>4</v>
      </c>
      <c r="B98" s="47">
        <v>1007</v>
      </c>
      <c r="C98" s="48" t="s">
        <v>1059</v>
      </c>
      <c r="D98" s="48" t="s">
        <v>748</v>
      </c>
      <c r="E98" s="48" t="s">
        <v>756</v>
      </c>
      <c r="F98" s="48" t="s">
        <v>732</v>
      </c>
      <c r="G98" s="49" t="s">
        <v>919</v>
      </c>
      <c r="H98" s="85">
        <v>29</v>
      </c>
      <c r="I98" s="85">
        <v>16</v>
      </c>
      <c r="J98" s="85">
        <v>10</v>
      </c>
      <c r="K98" s="85">
        <v>3</v>
      </c>
      <c r="L98" s="85">
        <v>2</v>
      </c>
      <c r="M98" s="85">
        <v>2.5</v>
      </c>
      <c r="N98" s="85">
        <v>1.5</v>
      </c>
      <c r="O98" s="64">
        <f t="shared" si="3"/>
        <v>64</v>
      </c>
      <c r="P98" s="86" t="s">
        <v>861</v>
      </c>
      <c r="Q98" s="87" t="s">
        <v>920</v>
      </c>
    </row>
    <row r="99" spans="1:17" ht="15">
      <c r="A99" s="8">
        <v>5</v>
      </c>
      <c r="B99" s="42">
        <v>1005</v>
      </c>
      <c r="C99" s="52" t="s">
        <v>806</v>
      </c>
      <c r="D99" s="52" t="s">
        <v>752</v>
      </c>
      <c r="E99" s="52" t="s">
        <v>746</v>
      </c>
      <c r="F99" s="52" t="s">
        <v>725</v>
      </c>
      <c r="G99" s="53" t="s">
        <v>1055</v>
      </c>
      <c r="H99" s="75">
        <v>26</v>
      </c>
      <c r="I99" s="75">
        <v>14</v>
      </c>
      <c r="J99" s="75">
        <v>12</v>
      </c>
      <c r="K99" s="75">
        <v>3</v>
      </c>
      <c r="L99" s="75">
        <v>1.5</v>
      </c>
      <c r="M99" s="75">
        <v>3</v>
      </c>
      <c r="N99" s="75">
        <v>2</v>
      </c>
      <c r="O99" s="25">
        <f t="shared" si="3"/>
        <v>61.5</v>
      </c>
      <c r="P99" s="88"/>
      <c r="Q99" s="87" t="s">
        <v>861</v>
      </c>
    </row>
    <row r="100" spans="1:17" ht="15">
      <c r="A100" s="8">
        <v>6</v>
      </c>
      <c r="B100" s="42">
        <v>1003</v>
      </c>
      <c r="C100" s="52" t="s">
        <v>1060</v>
      </c>
      <c r="D100" s="52" t="s">
        <v>748</v>
      </c>
      <c r="E100" s="52" t="s">
        <v>1061</v>
      </c>
      <c r="F100" s="52" t="s">
        <v>725</v>
      </c>
      <c r="G100" s="53" t="s">
        <v>927</v>
      </c>
      <c r="H100" s="75">
        <v>23</v>
      </c>
      <c r="I100" s="75">
        <v>16</v>
      </c>
      <c r="J100" s="75">
        <v>11</v>
      </c>
      <c r="K100" s="75">
        <v>3</v>
      </c>
      <c r="L100" s="75">
        <v>2</v>
      </c>
      <c r="M100" s="75">
        <v>3</v>
      </c>
      <c r="N100" s="75">
        <v>2</v>
      </c>
      <c r="O100" s="25">
        <f t="shared" si="3"/>
        <v>60</v>
      </c>
      <c r="P100" s="88"/>
      <c r="Q100" s="87" t="s">
        <v>861</v>
      </c>
    </row>
    <row r="101" spans="1:17" ht="15">
      <c r="A101" s="8">
        <v>7</v>
      </c>
      <c r="B101" s="42">
        <v>1010</v>
      </c>
      <c r="C101" s="52" t="s">
        <v>810</v>
      </c>
      <c r="D101" s="52" t="s">
        <v>811</v>
      </c>
      <c r="E101" s="52" t="s">
        <v>961</v>
      </c>
      <c r="F101" s="52" t="s">
        <v>807</v>
      </c>
      <c r="G101" s="53" t="s">
        <v>930</v>
      </c>
      <c r="H101" s="75">
        <v>22</v>
      </c>
      <c r="I101" s="75">
        <v>12</v>
      </c>
      <c r="J101" s="75">
        <v>9</v>
      </c>
      <c r="K101" s="75">
        <v>3</v>
      </c>
      <c r="L101" s="75">
        <v>2</v>
      </c>
      <c r="M101" s="75">
        <v>2</v>
      </c>
      <c r="N101" s="75">
        <v>2</v>
      </c>
      <c r="O101" s="25">
        <f t="shared" si="3"/>
        <v>52</v>
      </c>
      <c r="P101" s="88"/>
      <c r="Q101" s="87"/>
    </row>
    <row r="102" spans="1:17" ht="15">
      <c r="A102" s="8">
        <v>8</v>
      </c>
      <c r="B102" s="42">
        <v>1004</v>
      </c>
      <c r="C102" s="52" t="s">
        <v>1062</v>
      </c>
      <c r="D102" s="52" t="s">
        <v>738</v>
      </c>
      <c r="E102" s="52" t="s">
        <v>981</v>
      </c>
      <c r="F102" s="72" t="s">
        <v>938</v>
      </c>
      <c r="G102" s="53" t="s">
        <v>1063</v>
      </c>
      <c r="H102" s="75">
        <v>22</v>
      </c>
      <c r="I102" s="75">
        <v>8</v>
      </c>
      <c r="J102" s="75">
        <v>11</v>
      </c>
      <c r="K102" s="75">
        <v>2</v>
      </c>
      <c r="L102" s="75">
        <v>2</v>
      </c>
      <c r="M102" s="75">
        <v>3</v>
      </c>
      <c r="N102" s="75">
        <v>0.5</v>
      </c>
      <c r="O102" s="25">
        <f t="shared" si="3"/>
        <v>48.5</v>
      </c>
      <c r="P102" s="88"/>
      <c r="Q102" s="87"/>
    </row>
    <row r="103" spans="1:17" ht="15">
      <c r="A103" s="8">
        <v>9</v>
      </c>
      <c r="B103" s="42">
        <v>1012</v>
      </c>
      <c r="C103" s="52" t="s">
        <v>1064</v>
      </c>
      <c r="D103" s="52" t="s">
        <v>730</v>
      </c>
      <c r="E103" s="52" t="s">
        <v>742</v>
      </c>
      <c r="F103" s="52" t="s">
        <v>750</v>
      </c>
      <c r="G103" s="53" t="s">
        <v>1050</v>
      </c>
      <c r="H103" s="75">
        <v>19</v>
      </c>
      <c r="I103" s="75">
        <v>8</v>
      </c>
      <c r="J103" s="75">
        <v>10</v>
      </c>
      <c r="K103" s="75">
        <v>3</v>
      </c>
      <c r="L103" s="75">
        <v>2</v>
      </c>
      <c r="M103" s="75">
        <v>2</v>
      </c>
      <c r="N103" s="75">
        <v>2</v>
      </c>
      <c r="O103" s="25">
        <f t="shared" si="3"/>
        <v>46</v>
      </c>
      <c r="P103" s="88"/>
      <c r="Q103" s="87"/>
    </row>
    <row r="104" spans="1:17" ht="15">
      <c r="A104" s="8">
        <v>10</v>
      </c>
      <c r="B104" s="42">
        <v>1011</v>
      </c>
      <c r="C104" s="52" t="s">
        <v>808</v>
      </c>
      <c r="D104" s="52" t="s">
        <v>748</v>
      </c>
      <c r="E104" s="52" t="s">
        <v>809</v>
      </c>
      <c r="F104" s="52" t="s">
        <v>807</v>
      </c>
      <c r="G104" s="53" t="s">
        <v>930</v>
      </c>
      <c r="H104" s="75">
        <v>19</v>
      </c>
      <c r="I104" s="75">
        <v>13</v>
      </c>
      <c r="J104" s="75">
        <v>6</v>
      </c>
      <c r="K104" s="75">
        <v>0.5</v>
      </c>
      <c r="L104" s="75">
        <v>3</v>
      </c>
      <c r="M104" s="75">
        <v>3</v>
      </c>
      <c r="N104" s="75">
        <v>1</v>
      </c>
      <c r="O104" s="25">
        <f t="shared" si="3"/>
        <v>45.5</v>
      </c>
      <c r="P104" s="88"/>
      <c r="Q104" s="87"/>
    </row>
    <row r="105" spans="1:17" ht="15">
      <c r="A105" s="8">
        <v>11</v>
      </c>
      <c r="B105" s="42">
        <v>1016</v>
      </c>
      <c r="C105" s="52" t="s">
        <v>800</v>
      </c>
      <c r="D105" s="52" t="s">
        <v>779</v>
      </c>
      <c r="E105" s="52" t="s">
        <v>728</v>
      </c>
      <c r="F105" s="52" t="s">
        <v>761</v>
      </c>
      <c r="G105" s="53" t="s">
        <v>1065</v>
      </c>
      <c r="H105" s="75">
        <v>18</v>
      </c>
      <c r="I105" s="75">
        <v>10</v>
      </c>
      <c r="J105" s="75">
        <v>10</v>
      </c>
      <c r="K105" s="75">
        <v>1.5</v>
      </c>
      <c r="L105" s="75">
        <v>1</v>
      </c>
      <c r="M105" s="75">
        <v>2</v>
      </c>
      <c r="N105" s="75">
        <v>0.5</v>
      </c>
      <c r="O105" s="25">
        <f t="shared" si="3"/>
        <v>43</v>
      </c>
      <c r="P105" s="88"/>
      <c r="Q105" s="87"/>
    </row>
    <row r="106" spans="1:17" ht="15">
      <c r="A106" s="8">
        <v>12</v>
      </c>
      <c r="B106" s="42">
        <v>1008</v>
      </c>
      <c r="C106" s="52" t="s">
        <v>1066</v>
      </c>
      <c r="D106" s="52" t="s">
        <v>1067</v>
      </c>
      <c r="E106" s="52" t="s">
        <v>756</v>
      </c>
      <c r="F106" s="52" t="s">
        <v>798</v>
      </c>
      <c r="G106" s="53" t="s">
        <v>1014</v>
      </c>
      <c r="H106" s="75">
        <v>17</v>
      </c>
      <c r="I106" s="75">
        <v>8</v>
      </c>
      <c r="J106" s="75">
        <v>8</v>
      </c>
      <c r="K106" s="75">
        <v>2</v>
      </c>
      <c r="L106" s="75">
        <v>1.5</v>
      </c>
      <c r="M106" s="75">
        <v>2</v>
      </c>
      <c r="N106" s="75">
        <v>1.5</v>
      </c>
      <c r="O106" s="25">
        <f t="shared" si="3"/>
        <v>40</v>
      </c>
      <c r="P106" s="88"/>
      <c r="Q106" s="87"/>
    </row>
    <row r="107" spans="1:17" ht="15">
      <c r="A107" s="8">
        <v>13</v>
      </c>
      <c r="B107" s="42">
        <v>1013</v>
      </c>
      <c r="C107" s="52" t="s">
        <v>818</v>
      </c>
      <c r="D107" s="52" t="s">
        <v>776</v>
      </c>
      <c r="E107" s="52" t="s">
        <v>777</v>
      </c>
      <c r="F107" s="52" t="s">
        <v>757</v>
      </c>
      <c r="G107" s="53" t="s">
        <v>943</v>
      </c>
      <c r="H107" s="75">
        <v>12</v>
      </c>
      <c r="I107" s="75">
        <v>8</v>
      </c>
      <c r="J107" s="75">
        <v>13</v>
      </c>
      <c r="K107" s="75">
        <v>1.5</v>
      </c>
      <c r="L107" s="75">
        <v>2</v>
      </c>
      <c r="M107" s="75">
        <v>2</v>
      </c>
      <c r="N107" s="75">
        <v>1</v>
      </c>
      <c r="O107" s="25">
        <f t="shared" si="3"/>
        <v>39.5</v>
      </c>
      <c r="P107" s="88"/>
      <c r="Q107" s="87"/>
    </row>
    <row r="108" spans="1:17" ht="15">
      <c r="A108" s="8">
        <v>14</v>
      </c>
      <c r="B108" s="42">
        <v>1017</v>
      </c>
      <c r="C108" s="52" t="s">
        <v>1068</v>
      </c>
      <c r="D108" s="52" t="s">
        <v>822</v>
      </c>
      <c r="E108" s="52" t="s">
        <v>840</v>
      </c>
      <c r="F108" s="52" t="s">
        <v>736</v>
      </c>
      <c r="G108" s="53" t="s">
        <v>1023</v>
      </c>
      <c r="H108" s="75">
        <v>19</v>
      </c>
      <c r="I108" s="75">
        <v>6</v>
      </c>
      <c r="J108" s="75">
        <v>8</v>
      </c>
      <c r="K108" s="75">
        <v>0.5</v>
      </c>
      <c r="L108" s="75">
        <v>0.5</v>
      </c>
      <c r="M108" s="75">
        <v>1</v>
      </c>
      <c r="N108" s="75">
        <v>1</v>
      </c>
      <c r="O108" s="25">
        <f t="shared" si="3"/>
        <v>36</v>
      </c>
      <c r="P108" s="88"/>
      <c r="Q108" s="87"/>
    </row>
    <row r="109" spans="1:17" ht="15">
      <c r="A109" s="8">
        <v>15</v>
      </c>
      <c r="B109" s="42">
        <v>1009</v>
      </c>
      <c r="C109" s="52" t="s">
        <v>819</v>
      </c>
      <c r="D109" s="52" t="s">
        <v>820</v>
      </c>
      <c r="E109" s="52" t="s">
        <v>797</v>
      </c>
      <c r="F109" s="52" t="s">
        <v>743</v>
      </c>
      <c r="G109" s="53" t="s">
        <v>973</v>
      </c>
      <c r="H109" s="53" t="s">
        <v>879</v>
      </c>
      <c r="I109" s="70"/>
      <c r="J109" s="70"/>
      <c r="K109" s="70"/>
      <c r="L109" s="70"/>
      <c r="M109" s="70"/>
      <c r="N109" s="70"/>
      <c r="O109" s="25"/>
      <c r="P109" s="88"/>
      <c r="Q109" s="87"/>
    </row>
    <row r="110" spans="1:17" ht="15">
      <c r="A110" s="8">
        <v>16</v>
      </c>
      <c r="B110" s="42">
        <v>1014</v>
      </c>
      <c r="C110" s="52" t="s">
        <v>1069</v>
      </c>
      <c r="D110" s="52" t="s">
        <v>1070</v>
      </c>
      <c r="E110" s="52" t="s">
        <v>961</v>
      </c>
      <c r="F110" s="52" t="s">
        <v>753</v>
      </c>
      <c r="G110" s="53" t="s">
        <v>1000</v>
      </c>
      <c r="H110" s="53" t="s">
        <v>879</v>
      </c>
      <c r="I110" s="70"/>
      <c r="J110" s="70"/>
      <c r="K110" s="70"/>
      <c r="L110" s="70"/>
      <c r="M110" s="70"/>
      <c r="N110" s="70"/>
      <c r="O110" s="25"/>
      <c r="P110" s="88"/>
      <c r="Q110" s="87"/>
    </row>
    <row r="111" spans="1:17" ht="15">
      <c r="A111" s="8">
        <v>17</v>
      </c>
      <c r="B111" s="42">
        <v>1015</v>
      </c>
      <c r="C111" s="52" t="s">
        <v>1071</v>
      </c>
      <c r="D111" s="52" t="s">
        <v>730</v>
      </c>
      <c r="E111" s="52" t="s">
        <v>956</v>
      </c>
      <c r="F111" s="52" t="s">
        <v>826</v>
      </c>
      <c r="G111" s="53" t="s">
        <v>1072</v>
      </c>
      <c r="H111" s="53" t="s">
        <v>879</v>
      </c>
      <c r="I111" s="70"/>
      <c r="J111" s="70"/>
      <c r="K111" s="70"/>
      <c r="L111" s="70"/>
      <c r="M111" s="70"/>
      <c r="N111" s="70"/>
      <c r="O111" s="25"/>
      <c r="P111" s="88"/>
      <c r="Q111" s="87"/>
    </row>
    <row r="112" spans="1:17" ht="15">
      <c r="A112" s="8">
        <v>18</v>
      </c>
      <c r="B112" s="42">
        <v>1018</v>
      </c>
      <c r="C112" s="52" t="s">
        <v>1073</v>
      </c>
      <c r="D112" s="52" t="s">
        <v>1074</v>
      </c>
      <c r="E112" s="52" t="s">
        <v>1075</v>
      </c>
      <c r="F112" s="52" t="s">
        <v>1076</v>
      </c>
      <c r="G112" s="53" t="s">
        <v>1077</v>
      </c>
      <c r="H112" s="53" t="s">
        <v>879</v>
      </c>
      <c r="I112" s="70"/>
      <c r="J112" s="70"/>
      <c r="K112" s="70"/>
      <c r="L112" s="70"/>
      <c r="M112" s="70"/>
      <c r="N112" s="70"/>
      <c r="O112" s="25"/>
      <c r="P112" s="88"/>
      <c r="Q112" s="87"/>
    </row>
    <row r="113" spans="1:17" ht="1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57"/>
    </row>
    <row r="114" spans="1:17" ht="15">
      <c r="A114" s="1141" t="s">
        <v>892</v>
      </c>
      <c r="B114" s="1141"/>
      <c r="C114" s="114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57"/>
    </row>
    <row r="115" spans="1:18" ht="42" customHeight="1">
      <c r="A115" s="39" t="s">
        <v>781</v>
      </c>
      <c r="B115" s="39" t="s">
        <v>911</v>
      </c>
      <c r="C115" s="8" t="s">
        <v>721</v>
      </c>
      <c r="D115" s="8" t="s">
        <v>722</v>
      </c>
      <c r="E115" s="8" t="s">
        <v>723</v>
      </c>
      <c r="F115" s="8" t="s">
        <v>720</v>
      </c>
      <c r="G115" s="8" t="s">
        <v>724</v>
      </c>
      <c r="H115" s="40" t="s">
        <v>912</v>
      </c>
      <c r="I115" s="40" t="s">
        <v>913</v>
      </c>
      <c r="J115" s="40" t="s">
        <v>914</v>
      </c>
      <c r="K115" s="40" t="s">
        <v>975</v>
      </c>
      <c r="L115" s="40" t="s">
        <v>976</v>
      </c>
      <c r="M115" s="40" t="s">
        <v>1022</v>
      </c>
      <c r="N115" s="40" t="s">
        <v>1054</v>
      </c>
      <c r="O115" s="40" t="s">
        <v>1078</v>
      </c>
      <c r="P115" s="39" t="s">
        <v>916</v>
      </c>
      <c r="Q115" s="83" t="s">
        <v>789</v>
      </c>
      <c r="R115" s="83" t="s">
        <v>977</v>
      </c>
    </row>
    <row r="116" spans="1:18" ht="14.25" customHeight="1">
      <c r="A116" s="39"/>
      <c r="B116" s="39"/>
      <c r="C116" s="8"/>
      <c r="D116" s="8"/>
      <c r="E116" s="8"/>
      <c r="F116" s="8"/>
      <c r="G116" s="8"/>
      <c r="H116" s="44">
        <v>60</v>
      </c>
      <c r="I116" s="44">
        <v>40</v>
      </c>
      <c r="J116" s="44">
        <v>25</v>
      </c>
      <c r="K116" s="44">
        <v>3</v>
      </c>
      <c r="L116" s="44">
        <v>3</v>
      </c>
      <c r="M116" s="44">
        <v>3</v>
      </c>
      <c r="N116" s="44">
        <v>2</v>
      </c>
      <c r="O116" s="44">
        <v>4</v>
      </c>
      <c r="P116" s="25">
        <f aca="true" t="shared" si="4" ref="P116:P132">SUM(H116:O116)</f>
        <v>140</v>
      </c>
      <c r="Q116" s="89"/>
      <c r="R116" s="92"/>
    </row>
    <row r="117" spans="1:18" ht="15">
      <c r="A117" s="62">
        <v>1</v>
      </c>
      <c r="B117" s="62">
        <v>1103</v>
      </c>
      <c r="C117" s="48" t="s">
        <v>821</v>
      </c>
      <c r="D117" s="48" t="s">
        <v>822</v>
      </c>
      <c r="E117" s="48" t="s">
        <v>823</v>
      </c>
      <c r="F117" s="48" t="s">
        <v>725</v>
      </c>
      <c r="G117" s="49" t="s">
        <v>927</v>
      </c>
      <c r="H117" s="85">
        <v>40</v>
      </c>
      <c r="I117" s="85">
        <v>28</v>
      </c>
      <c r="J117" s="85">
        <v>16</v>
      </c>
      <c r="K117" s="85">
        <v>3</v>
      </c>
      <c r="L117" s="85">
        <v>3</v>
      </c>
      <c r="M117" s="85">
        <v>3</v>
      </c>
      <c r="N117" s="85">
        <v>2</v>
      </c>
      <c r="O117" s="85">
        <v>4</v>
      </c>
      <c r="P117" s="64">
        <f t="shared" si="4"/>
        <v>99</v>
      </c>
      <c r="Q117" s="90" t="s">
        <v>920</v>
      </c>
      <c r="R117" s="93" t="s">
        <v>920</v>
      </c>
    </row>
    <row r="118" spans="1:18" ht="15">
      <c r="A118" s="62">
        <v>2</v>
      </c>
      <c r="B118" s="62">
        <v>1105</v>
      </c>
      <c r="C118" s="48" t="s">
        <v>839</v>
      </c>
      <c r="D118" s="48" t="s">
        <v>805</v>
      </c>
      <c r="E118" s="48" t="s">
        <v>840</v>
      </c>
      <c r="F118" s="48" t="s">
        <v>774</v>
      </c>
      <c r="G118" s="49" t="s">
        <v>986</v>
      </c>
      <c r="H118" s="85">
        <v>44</v>
      </c>
      <c r="I118" s="85">
        <v>22</v>
      </c>
      <c r="J118" s="85">
        <v>15</v>
      </c>
      <c r="K118" s="85">
        <v>3</v>
      </c>
      <c r="L118" s="85">
        <v>3</v>
      </c>
      <c r="M118" s="85">
        <v>3</v>
      </c>
      <c r="N118" s="85">
        <v>2</v>
      </c>
      <c r="O118" s="85">
        <v>4</v>
      </c>
      <c r="P118" s="64">
        <f t="shared" si="4"/>
        <v>96</v>
      </c>
      <c r="Q118" s="90" t="s">
        <v>861</v>
      </c>
      <c r="R118" s="92" t="s">
        <v>1103</v>
      </c>
    </row>
    <row r="119" spans="1:18" ht="15">
      <c r="A119" s="62">
        <v>3</v>
      </c>
      <c r="B119" s="62">
        <v>1118</v>
      </c>
      <c r="C119" s="48" t="s">
        <v>1079</v>
      </c>
      <c r="D119" s="48" t="s">
        <v>745</v>
      </c>
      <c r="E119" s="48" t="s">
        <v>1080</v>
      </c>
      <c r="F119" s="48" t="s">
        <v>774</v>
      </c>
      <c r="G119" s="49" t="s">
        <v>986</v>
      </c>
      <c r="H119" s="85">
        <v>39</v>
      </c>
      <c r="I119" s="85">
        <v>24</v>
      </c>
      <c r="J119" s="85">
        <v>14</v>
      </c>
      <c r="K119" s="85">
        <v>3</v>
      </c>
      <c r="L119" s="85">
        <v>3</v>
      </c>
      <c r="M119" s="85">
        <v>3</v>
      </c>
      <c r="N119" s="85">
        <v>1.5</v>
      </c>
      <c r="O119" s="85">
        <v>4</v>
      </c>
      <c r="P119" s="64">
        <f t="shared" si="4"/>
        <v>91.5</v>
      </c>
      <c r="Q119" s="90" t="s">
        <v>861</v>
      </c>
      <c r="R119" s="92"/>
    </row>
    <row r="120" spans="1:18" ht="15">
      <c r="A120" s="62">
        <v>4</v>
      </c>
      <c r="B120" s="62">
        <v>1110</v>
      </c>
      <c r="C120" s="48" t="s">
        <v>827</v>
      </c>
      <c r="D120" s="48" t="s">
        <v>828</v>
      </c>
      <c r="E120" s="48" t="s">
        <v>829</v>
      </c>
      <c r="F120" s="48" t="s">
        <v>826</v>
      </c>
      <c r="G120" s="49" t="s">
        <v>1081</v>
      </c>
      <c r="H120" s="85">
        <v>37</v>
      </c>
      <c r="I120" s="85">
        <v>26</v>
      </c>
      <c r="J120" s="85">
        <v>14</v>
      </c>
      <c r="K120" s="85">
        <v>3</v>
      </c>
      <c r="L120" s="85">
        <v>2</v>
      </c>
      <c r="M120" s="85">
        <v>2</v>
      </c>
      <c r="N120" s="85">
        <v>2</v>
      </c>
      <c r="O120" s="85">
        <v>4</v>
      </c>
      <c r="P120" s="64">
        <f t="shared" si="4"/>
        <v>90</v>
      </c>
      <c r="Q120" s="90" t="s">
        <v>861</v>
      </c>
      <c r="R120" s="92" t="s">
        <v>1103</v>
      </c>
    </row>
    <row r="121" spans="1:18" ht="15">
      <c r="A121" s="68">
        <v>5</v>
      </c>
      <c r="B121" s="69">
        <v>1104</v>
      </c>
      <c r="C121" s="52" t="s">
        <v>1082</v>
      </c>
      <c r="D121" s="52" t="s">
        <v>825</v>
      </c>
      <c r="E121" s="52" t="s">
        <v>728</v>
      </c>
      <c r="F121" s="52" t="s">
        <v>757</v>
      </c>
      <c r="G121" s="53" t="s">
        <v>943</v>
      </c>
      <c r="H121" s="75">
        <v>35</v>
      </c>
      <c r="I121" s="75">
        <v>26</v>
      </c>
      <c r="J121" s="75">
        <v>14</v>
      </c>
      <c r="K121" s="75">
        <v>2</v>
      </c>
      <c r="L121" s="75">
        <v>2.5</v>
      </c>
      <c r="M121" s="75">
        <v>2</v>
      </c>
      <c r="N121" s="75">
        <v>2</v>
      </c>
      <c r="O121" s="75">
        <v>4</v>
      </c>
      <c r="P121" s="25">
        <f t="shared" si="4"/>
        <v>87.5</v>
      </c>
      <c r="Q121" s="91"/>
      <c r="R121" s="92"/>
    </row>
    <row r="122" spans="1:18" ht="15">
      <c r="A122" s="68">
        <v>6</v>
      </c>
      <c r="B122" s="69">
        <v>1108</v>
      </c>
      <c r="C122" s="52" t="s">
        <v>1083</v>
      </c>
      <c r="D122" s="52" t="s">
        <v>1018</v>
      </c>
      <c r="E122" s="52" t="s">
        <v>1084</v>
      </c>
      <c r="F122" s="52" t="s">
        <v>743</v>
      </c>
      <c r="G122" s="53" t="s">
        <v>973</v>
      </c>
      <c r="H122" s="75">
        <v>34</v>
      </c>
      <c r="I122" s="75">
        <v>26</v>
      </c>
      <c r="J122" s="75">
        <v>11</v>
      </c>
      <c r="K122" s="75">
        <v>3</v>
      </c>
      <c r="L122" s="75">
        <v>3</v>
      </c>
      <c r="M122" s="75">
        <v>3</v>
      </c>
      <c r="N122" s="75">
        <v>2</v>
      </c>
      <c r="O122" s="75">
        <v>4</v>
      </c>
      <c r="P122" s="25">
        <f t="shared" si="4"/>
        <v>86</v>
      </c>
      <c r="Q122" s="91"/>
      <c r="R122" s="92"/>
    </row>
    <row r="123" spans="1:18" ht="15">
      <c r="A123" s="68">
        <v>7</v>
      </c>
      <c r="B123" s="69">
        <v>1109</v>
      </c>
      <c r="C123" s="52" t="s">
        <v>1085</v>
      </c>
      <c r="D123" s="52" t="s">
        <v>791</v>
      </c>
      <c r="E123" s="52" t="s">
        <v>749</v>
      </c>
      <c r="F123" s="72" t="s">
        <v>732</v>
      </c>
      <c r="G123" s="53" t="s">
        <v>919</v>
      </c>
      <c r="H123" s="75">
        <v>31</v>
      </c>
      <c r="I123" s="75">
        <v>26</v>
      </c>
      <c r="J123" s="75">
        <v>16</v>
      </c>
      <c r="K123" s="75">
        <v>3</v>
      </c>
      <c r="L123" s="75">
        <v>1.5</v>
      </c>
      <c r="M123" s="75">
        <v>1</v>
      </c>
      <c r="N123" s="75">
        <v>2</v>
      </c>
      <c r="O123" s="75">
        <v>4</v>
      </c>
      <c r="P123" s="25">
        <f t="shared" si="4"/>
        <v>84.5</v>
      </c>
      <c r="Q123" s="91"/>
      <c r="R123" s="92"/>
    </row>
    <row r="124" spans="1:18" ht="15" customHeight="1">
      <c r="A124" s="68">
        <v>8</v>
      </c>
      <c r="B124" s="69">
        <v>1114</v>
      </c>
      <c r="C124" s="52" t="s">
        <v>1086</v>
      </c>
      <c r="D124" s="52" t="s">
        <v>933</v>
      </c>
      <c r="E124" s="52" t="s">
        <v>746</v>
      </c>
      <c r="F124" s="52" t="s">
        <v>1076</v>
      </c>
      <c r="G124" s="53" t="s">
        <v>1087</v>
      </c>
      <c r="H124" s="75">
        <v>31</v>
      </c>
      <c r="I124" s="75">
        <v>20</v>
      </c>
      <c r="J124" s="75">
        <v>16</v>
      </c>
      <c r="K124" s="75">
        <v>3</v>
      </c>
      <c r="L124" s="75">
        <v>2</v>
      </c>
      <c r="M124" s="75">
        <v>3</v>
      </c>
      <c r="N124" s="75">
        <v>1</v>
      </c>
      <c r="O124" s="75">
        <v>4</v>
      </c>
      <c r="P124" s="25">
        <f t="shared" si="4"/>
        <v>80</v>
      </c>
      <c r="Q124" s="91"/>
      <c r="R124" s="92"/>
    </row>
    <row r="125" spans="1:18" ht="15">
      <c r="A125" s="68">
        <v>9</v>
      </c>
      <c r="B125" s="69">
        <v>1113</v>
      </c>
      <c r="C125" s="52" t="s">
        <v>775</v>
      </c>
      <c r="D125" s="52" t="s">
        <v>843</v>
      </c>
      <c r="E125" s="52" t="s">
        <v>1088</v>
      </c>
      <c r="F125" s="52" t="s">
        <v>750</v>
      </c>
      <c r="G125" s="53" t="s">
        <v>1050</v>
      </c>
      <c r="H125" s="75">
        <v>33</v>
      </c>
      <c r="I125" s="75">
        <v>16</v>
      </c>
      <c r="J125" s="75">
        <v>13</v>
      </c>
      <c r="K125" s="75">
        <v>2</v>
      </c>
      <c r="L125" s="75">
        <v>3</v>
      </c>
      <c r="M125" s="75">
        <v>3</v>
      </c>
      <c r="N125" s="75">
        <v>1.5</v>
      </c>
      <c r="O125" s="75">
        <v>4</v>
      </c>
      <c r="P125" s="25">
        <f t="shared" si="4"/>
        <v>75.5</v>
      </c>
      <c r="Q125" s="91"/>
      <c r="R125" s="92"/>
    </row>
    <row r="126" spans="1:18" ht="15">
      <c r="A126" s="68">
        <v>10</v>
      </c>
      <c r="B126" s="69">
        <v>1111</v>
      </c>
      <c r="C126" s="52" t="s">
        <v>1089</v>
      </c>
      <c r="D126" s="52" t="s">
        <v>960</v>
      </c>
      <c r="E126" s="52" t="s">
        <v>809</v>
      </c>
      <c r="F126" s="52" t="s">
        <v>807</v>
      </c>
      <c r="G126" s="53" t="s">
        <v>930</v>
      </c>
      <c r="H126" s="75">
        <v>29</v>
      </c>
      <c r="I126" s="75">
        <v>10</v>
      </c>
      <c r="J126" s="75">
        <v>17</v>
      </c>
      <c r="K126" s="75">
        <v>3</v>
      </c>
      <c r="L126" s="75">
        <v>3</v>
      </c>
      <c r="M126" s="75">
        <v>2.5</v>
      </c>
      <c r="N126" s="75">
        <v>1.5</v>
      </c>
      <c r="O126" s="75">
        <v>3</v>
      </c>
      <c r="P126" s="25">
        <f t="shared" si="4"/>
        <v>69</v>
      </c>
      <c r="Q126" s="91"/>
      <c r="R126" s="92"/>
    </row>
    <row r="127" spans="1:18" ht="15">
      <c r="A127" s="68">
        <v>11</v>
      </c>
      <c r="B127" s="69">
        <v>1101</v>
      </c>
      <c r="C127" s="52" t="s">
        <v>1090</v>
      </c>
      <c r="D127" s="52" t="s">
        <v>941</v>
      </c>
      <c r="E127" s="52" t="s">
        <v>735</v>
      </c>
      <c r="F127" s="52" t="s">
        <v>770</v>
      </c>
      <c r="G127" s="53" t="s">
        <v>945</v>
      </c>
      <c r="H127" s="75">
        <v>29</v>
      </c>
      <c r="I127" s="75">
        <v>16</v>
      </c>
      <c r="J127" s="75">
        <v>17</v>
      </c>
      <c r="K127" s="75">
        <v>0</v>
      </c>
      <c r="L127" s="75">
        <v>0</v>
      </c>
      <c r="M127" s="75">
        <v>2</v>
      </c>
      <c r="N127" s="75">
        <v>1.5</v>
      </c>
      <c r="O127" s="75">
        <v>3</v>
      </c>
      <c r="P127" s="25">
        <f t="shared" si="4"/>
        <v>68.5</v>
      </c>
      <c r="Q127" s="91"/>
      <c r="R127" s="92" t="s">
        <v>1103</v>
      </c>
    </row>
    <row r="128" spans="1:18" ht="15">
      <c r="A128" s="68">
        <v>12</v>
      </c>
      <c r="B128" s="69">
        <v>1112</v>
      </c>
      <c r="C128" s="52" t="s">
        <v>1091</v>
      </c>
      <c r="D128" s="52" t="s">
        <v>1092</v>
      </c>
      <c r="E128" s="52" t="s">
        <v>1093</v>
      </c>
      <c r="F128" s="52" t="s">
        <v>1002</v>
      </c>
      <c r="G128" s="53" t="s">
        <v>1003</v>
      </c>
      <c r="H128" s="75">
        <v>26</v>
      </c>
      <c r="I128" s="75">
        <v>16</v>
      </c>
      <c r="J128" s="75">
        <v>12</v>
      </c>
      <c r="K128" s="75">
        <v>3</v>
      </c>
      <c r="L128" s="75">
        <v>3</v>
      </c>
      <c r="M128" s="75">
        <v>3</v>
      </c>
      <c r="N128" s="75">
        <v>1.5</v>
      </c>
      <c r="O128" s="75">
        <v>2.5</v>
      </c>
      <c r="P128" s="25">
        <f t="shared" si="4"/>
        <v>67</v>
      </c>
      <c r="Q128" s="91"/>
      <c r="R128" s="92"/>
    </row>
    <row r="129" spans="1:18" ht="15">
      <c r="A129" s="68">
        <v>13</v>
      </c>
      <c r="B129" s="69">
        <v>1117</v>
      </c>
      <c r="C129" s="52" t="s">
        <v>925</v>
      </c>
      <c r="D129" s="52" t="s">
        <v>1025</v>
      </c>
      <c r="E129" s="52" t="s">
        <v>829</v>
      </c>
      <c r="F129" s="52" t="s">
        <v>938</v>
      </c>
      <c r="G129" s="53" t="s">
        <v>1063</v>
      </c>
      <c r="H129" s="75">
        <v>29</v>
      </c>
      <c r="I129" s="75">
        <v>12</v>
      </c>
      <c r="J129" s="75">
        <v>12</v>
      </c>
      <c r="K129" s="75">
        <v>0.5</v>
      </c>
      <c r="L129" s="75">
        <v>2</v>
      </c>
      <c r="M129" s="75">
        <v>1</v>
      </c>
      <c r="N129" s="75">
        <v>2</v>
      </c>
      <c r="O129" s="75">
        <v>2</v>
      </c>
      <c r="P129" s="25">
        <f t="shared" si="4"/>
        <v>60.5</v>
      </c>
      <c r="Q129" s="91"/>
      <c r="R129" s="92"/>
    </row>
    <row r="130" spans="1:18" ht="15">
      <c r="A130" s="68">
        <v>14</v>
      </c>
      <c r="B130" s="69">
        <v>1102</v>
      </c>
      <c r="C130" s="52" t="s">
        <v>1094</v>
      </c>
      <c r="D130" s="52" t="s">
        <v>803</v>
      </c>
      <c r="E130" s="52" t="s">
        <v>728</v>
      </c>
      <c r="F130" s="52" t="s">
        <v>938</v>
      </c>
      <c r="G130" s="53" t="s">
        <v>1063</v>
      </c>
      <c r="H130" s="75">
        <v>28</v>
      </c>
      <c r="I130" s="75">
        <v>10</v>
      </c>
      <c r="J130" s="75">
        <v>12</v>
      </c>
      <c r="K130" s="75">
        <v>1.5</v>
      </c>
      <c r="L130" s="75">
        <v>3</v>
      </c>
      <c r="M130" s="75">
        <v>1</v>
      </c>
      <c r="N130" s="75">
        <v>1.5</v>
      </c>
      <c r="O130" s="75">
        <v>2</v>
      </c>
      <c r="P130" s="25">
        <f t="shared" si="4"/>
        <v>59</v>
      </c>
      <c r="Q130" s="91"/>
      <c r="R130" s="92"/>
    </row>
    <row r="131" spans="1:18" ht="15">
      <c r="A131" s="68">
        <v>15</v>
      </c>
      <c r="B131" s="69">
        <v>1116</v>
      </c>
      <c r="C131" s="52" t="s">
        <v>1095</v>
      </c>
      <c r="D131" s="52" t="s">
        <v>791</v>
      </c>
      <c r="E131" s="52" t="s">
        <v>929</v>
      </c>
      <c r="F131" s="52" t="s">
        <v>833</v>
      </c>
      <c r="G131" s="53" t="s">
        <v>865</v>
      </c>
      <c r="H131" s="75">
        <v>20</v>
      </c>
      <c r="I131" s="75">
        <v>12</v>
      </c>
      <c r="J131" s="75">
        <v>16</v>
      </c>
      <c r="K131" s="75">
        <v>2</v>
      </c>
      <c r="L131" s="75">
        <v>2</v>
      </c>
      <c r="M131" s="75">
        <v>2</v>
      </c>
      <c r="N131" s="75">
        <v>1.5</v>
      </c>
      <c r="O131" s="75">
        <v>3</v>
      </c>
      <c r="P131" s="25">
        <f t="shared" si="4"/>
        <v>58.5</v>
      </c>
      <c r="Q131" s="91"/>
      <c r="R131" s="92"/>
    </row>
    <row r="132" spans="1:18" ht="15">
      <c r="A132" s="68">
        <v>16</v>
      </c>
      <c r="B132" s="69">
        <v>1115</v>
      </c>
      <c r="C132" s="52" t="s">
        <v>1096</v>
      </c>
      <c r="D132" s="52" t="s">
        <v>1097</v>
      </c>
      <c r="E132" s="52" t="s">
        <v>1098</v>
      </c>
      <c r="F132" s="52" t="s">
        <v>736</v>
      </c>
      <c r="G132" s="53" t="s">
        <v>1099</v>
      </c>
      <c r="H132" s="75">
        <v>24</v>
      </c>
      <c r="I132" s="75">
        <v>8</v>
      </c>
      <c r="J132" s="75">
        <v>12</v>
      </c>
      <c r="K132" s="75">
        <v>1</v>
      </c>
      <c r="L132" s="75">
        <v>2.5</v>
      </c>
      <c r="M132" s="75">
        <v>2</v>
      </c>
      <c r="N132" s="75">
        <v>1.5</v>
      </c>
      <c r="O132" s="75">
        <v>2.5</v>
      </c>
      <c r="P132" s="25">
        <f t="shared" si="4"/>
        <v>53.5</v>
      </c>
      <c r="Q132" s="91"/>
      <c r="R132" s="92"/>
    </row>
    <row r="133" spans="1:18" ht="15">
      <c r="A133" s="68">
        <v>17</v>
      </c>
      <c r="B133" s="69">
        <v>1106</v>
      </c>
      <c r="C133" s="52" t="s">
        <v>1100</v>
      </c>
      <c r="D133" s="52" t="s">
        <v>779</v>
      </c>
      <c r="E133" s="52" t="s">
        <v>746</v>
      </c>
      <c r="F133" s="52" t="s">
        <v>761</v>
      </c>
      <c r="G133" s="53" t="s">
        <v>935</v>
      </c>
      <c r="H133" s="75" t="s">
        <v>879</v>
      </c>
      <c r="I133" s="75"/>
      <c r="J133" s="75"/>
      <c r="K133" s="75"/>
      <c r="L133" s="75"/>
      <c r="M133" s="75"/>
      <c r="N133" s="75"/>
      <c r="O133" s="75"/>
      <c r="P133" s="25"/>
      <c r="Q133" s="91"/>
      <c r="R133" s="92"/>
    </row>
    <row r="134" spans="1:18" ht="15">
      <c r="A134" s="68">
        <v>18</v>
      </c>
      <c r="B134" s="69">
        <v>1107</v>
      </c>
      <c r="C134" s="52" t="s">
        <v>837</v>
      </c>
      <c r="D134" s="52" t="s">
        <v>776</v>
      </c>
      <c r="E134" s="52" t="s">
        <v>728</v>
      </c>
      <c r="F134" s="52" t="s">
        <v>798</v>
      </c>
      <c r="G134" s="53" t="s">
        <v>1101</v>
      </c>
      <c r="H134" s="75" t="s">
        <v>879</v>
      </c>
      <c r="I134" s="75"/>
      <c r="J134" s="75"/>
      <c r="K134" s="75"/>
      <c r="L134" s="75"/>
      <c r="M134" s="75"/>
      <c r="N134" s="75"/>
      <c r="O134" s="75"/>
      <c r="P134" s="25"/>
      <c r="Q134" s="91"/>
      <c r="R134" s="92"/>
    </row>
  </sheetData>
  <sheetProtection/>
  <mergeCells count="11">
    <mergeCell ref="A114:C114"/>
    <mergeCell ref="A22:C22"/>
    <mergeCell ref="A43:C43"/>
    <mergeCell ref="A67:C67"/>
    <mergeCell ref="A92:C92"/>
    <mergeCell ref="C11:F11"/>
    <mergeCell ref="A1:P1"/>
    <mergeCell ref="A2:P2"/>
    <mergeCell ref="G3:H3"/>
    <mergeCell ref="A4:P4"/>
    <mergeCell ref="A9:B9"/>
  </mergeCells>
  <dataValidations count="1">
    <dataValidation type="list" allowBlank="1" showInputMessage="1" showErrorMessage="1" sqref="N65">
      <formula1>$AA$4:$AA$5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1">
      <selection activeCell="A1" sqref="A1:P9"/>
    </sheetView>
  </sheetViews>
  <sheetFormatPr defaultColWidth="9.140625" defaultRowHeight="15"/>
  <cols>
    <col min="1" max="1" width="3.57421875" style="0" customWidth="1"/>
    <col min="2" max="2" width="5.8515625" style="0" customWidth="1"/>
    <col min="3" max="3" width="12.140625" style="0" customWidth="1"/>
    <col min="4" max="4" width="10.140625" style="0" customWidth="1"/>
    <col min="5" max="5" width="12.421875" style="0" customWidth="1"/>
    <col min="6" max="6" width="23.421875" style="0" customWidth="1"/>
    <col min="7" max="8" width="5.57421875" style="0" customWidth="1"/>
    <col min="9" max="9" width="5.7109375" style="0" customWidth="1"/>
    <col min="10" max="10" width="5.421875" style="0" customWidth="1"/>
    <col min="11" max="12" width="5.57421875" style="0" customWidth="1"/>
    <col min="13" max="13" width="7.00390625" style="0" customWidth="1"/>
    <col min="14" max="14" width="8.28125" style="0" customWidth="1"/>
    <col min="15" max="15" width="8.7109375" style="0" customWidth="1"/>
    <col min="16" max="16" width="15.00390625" style="0" customWidth="1"/>
  </cols>
  <sheetData>
    <row r="1" spans="1:16" ht="21" customHeight="1">
      <c r="A1" s="1048" t="s">
        <v>881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</row>
    <row r="2" spans="1:19" ht="34.5" customHeight="1">
      <c r="A2" s="1049" t="s">
        <v>880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1049"/>
      <c r="O2" s="1049"/>
      <c r="P2" s="1049"/>
      <c r="Q2" s="1"/>
      <c r="R2" s="2"/>
      <c r="S2" s="2"/>
    </row>
    <row r="3" ht="7.5" customHeight="1"/>
    <row r="4" spans="1:16" ht="15">
      <c r="A4" s="1048" t="s">
        <v>888</v>
      </c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1048"/>
      <c r="O4" s="1048"/>
      <c r="P4" s="1048"/>
    </row>
    <row r="5" spans="5:14" ht="15">
      <c r="E5" s="1144" t="s">
        <v>875</v>
      </c>
      <c r="F5" s="1144"/>
      <c r="G5" s="1144"/>
      <c r="H5" s="1144"/>
      <c r="I5" s="1144"/>
      <c r="J5" s="1144"/>
      <c r="K5" s="16"/>
      <c r="L5" s="16"/>
      <c r="M5" s="16"/>
      <c r="N5" s="16"/>
    </row>
    <row r="6" spans="5:20" ht="15">
      <c r="E6" s="16" t="s">
        <v>876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5:20" ht="15">
      <c r="E7" s="16" t="s">
        <v>877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18" ht="15">
      <c r="A8" s="1050" t="s">
        <v>889</v>
      </c>
      <c r="B8" s="1050"/>
      <c r="C8" s="1050"/>
      <c r="D8" s="1050"/>
      <c r="E8" s="19" t="s">
        <v>884</v>
      </c>
      <c r="F8" s="19"/>
      <c r="G8" s="19"/>
      <c r="H8" s="19"/>
      <c r="I8" s="19"/>
      <c r="J8" s="19"/>
      <c r="K8" s="19"/>
      <c r="L8" s="20"/>
      <c r="M8" s="20"/>
      <c r="N8" s="20"/>
      <c r="O8" s="20"/>
      <c r="P8" s="21"/>
      <c r="Q8" s="21"/>
      <c r="R8" s="21"/>
    </row>
    <row r="9" spans="5:18" ht="15">
      <c r="E9" s="19" t="s">
        <v>885</v>
      </c>
      <c r="F9" s="19"/>
      <c r="G9" s="19"/>
      <c r="H9" s="19"/>
      <c r="I9" s="19"/>
      <c r="J9" s="19"/>
      <c r="K9" s="19"/>
      <c r="L9" s="19"/>
      <c r="M9" s="20"/>
      <c r="N9" s="20"/>
      <c r="O9" s="20"/>
      <c r="P9" s="21"/>
      <c r="Q9" s="21"/>
      <c r="R9" s="21"/>
    </row>
    <row r="10" spans="5:18" ht="28.5" customHeight="1">
      <c r="E10" s="1142" t="s">
        <v>886</v>
      </c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21"/>
    </row>
    <row r="11" spans="2:6" ht="15">
      <c r="B11" s="30"/>
      <c r="E11" s="26" t="s">
        <v>882</v>
      </c>
      <c r="F11" s="26"/>
    </row>
    <row r="12" spans="5:16" ht="15">
      <c r="E12" s="26" t="s">
        <v>883</v>
      </c>
      <c r="F12" s="26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5:10" ht="15">
      <c r="E13" s="26" t="s">
        <v>887</v>
      </c>
      <c r="F13" s="26"/>
      <c r="G13" s="18"/>
      <c r="H13" s="18"/>
      <c r="I13" s="18"/>
      <c r="J13" s="18"/>
    </row>
    <row r="14" spans="1:3" ht="15">
      <c r="A14" s="1101" t="s">
        <v>890</v>
      </c>
      <c r="B14" s="1101"/>
      <c r="C14" s="1101"/>
    </row>
    <row r="15" spans="1:16" ht="49.5">
      <c r="A15" s="3" t="s">
        <v>781</v>
      </c>
      <c r="B15" s="3" t="s">
        <v>719</v>
      </c>
      <c r="C15" s="4" t="s">
        <v>721</v>
      </c>
      <c r="D15" s="4" t="s">
        <v>722</v>
      </c>
      <c r="E15" s="4" t="s">
        <v>723</v>
      </c>
      <c r="F15" s="4" t="s">
        <v>846</v>
      </c>
      <c r="G15" s="3" t="s">
        <v>783</v>
      </c>
      <c r="H15" s="3" t="s">
        <v>784</v>
      </c>
      <c r="I15" s="3" t="s">
        <v>785</v>
      </c>
      <c r="J15" s="3" t="s">
        <v>786</v>
      </c>
      <c r="K15" s="3" t="s">
        <v>787</v>
      </c>
      <c r="L15" s="3" t="s">
        <v>878</v>
      </c>
      <c r="M15" s="4" t="s">
        <v>788</v>
      </c>
      <c r="N15" s="14" t="s">
        <v>789</v>
      </c>
      <c r="O15" s="14" t="s">
        <v>874</v>
      </c>
      <c r="P15" s="4" t="s">
        <v>782</v>
      </c>
    </row>
    <row r="16" spans="1:16" ht="12.75" customHeight="1">
      <c r="A16" s="3"/>
      <c r="B16" s="3"/>
      <c r="C16" s="4"/>
      <c r="D16" s="4"/>
      <c r="E16" s="4"/>
      <c r="F16" s="4"/>
      <c r="G16" s="23">
        <v>6</v>
      </c>
      <c r="H16" s="23">
        <v>3</v>
      </c>
      <c r="I16" s="23">
        <v>11</v>
      </c>
      <c r="J16" s="23">
        <v>5</v>
      </c>
      <c r="K16" s="23">
        <v>15</v>
      </c>
      <c r="L16" s="23">
        <v>20</v>
      </c>
      <c r="M16" s="23">
        <f aca="true" t="shared" si="0" ref="M16:M33">SUM(G16:L16)</f>
        <v>60</v>
      </c>
      <c r="N16" s="4"/>
      <c r="O16" s="14"/>
      <c r="P16" s="4"/>
    </row>
    <row r="17" spans="1:16" ht="16.5" customHeight="1">
      <c r="A17" s="5">
        <v>1</v>
      </c>
      <c r="B17" s="6">
        <v>903</v>
      </c>
      <c r="C17" s="5" t="s">
        <v>733</v>
      </c>
      <c r="D17" s="5" t="s">
        <v>734</v>
      </c>
      <c r="E17" s="5" t="s">
        <v>735</v>
      </c>
      <c r="F17" s="5" t="s">
        <v>732</v>
      </c>
      <c r="G17" s="17">
        <v>0</v>
      </c>
      <c r="H17" s="17">
        <v>3</v>
      </c>
      <c r="I17" s="17">
        <v>0</v>
      </c>
      <c r="J17" s="17">
        <v>2</v>
      </c>
      <c r="K17" s="17">
        <v>2</v>
      </c>
      <c r="L17" s="17">
        <v>8</v>
      </c>
      <c r="M17" s="6">
        <f t="shared" si="0"/>
        <v>15</v>
      </c>
      <c r="N17" s="5" t="s">
        <v>861</v>
      </c>
      <c r="O17" s="15" t="s">
        <v>861</v>
      </c>
      <c r="P17" s="7" t="s">
        <v>850</v>
      </c>
    </row>
    <row r="18" spans="1:16" ht="15.75" customHeight="1">
      <c r="A18" s="5">
        <v>2</v>
      </c>
      <c r="B18" s="6">
        <v>904</v>
      </c>
      <c r="C18" s="5" t="s">
        <v>737</v>
      </c>
      <c r="D18" s="5" t="s">
        <v>738</v>
      </c>
      <c r="E18" s="5" t="s">
        <v>739</v>
      </c>
      <c r="F18" s="5" t="s">
        <v>736</v>
      </c>
      <c r="G18" s="17">
        <v>1</v>
      </c>
      <c r="H18" s="17">
        <v>2</v>
      </c>
      <c r="I18" s="17">
        <v>0</v>
      </c>
      <c r="J18" s="17">
        <v>1</v>
      </c>
      <c r="K18" s="17">
        <v>0</v>
      </c>
      <c r="L18" s="17">
        <v>7</v>
      </c>
      <c r="M18" s="6">
        <f t="shared" si="0"/>
        <v>11</v>
      </c>
      <c r="N18" s="5" t="s">
        <v>861</v>
      </c>
      <c r="O18" s="15" t="s">
        <v>861</v>
      </c>
      <c r="P18" s="7" t="s">
        <v>849</v>
      </c>
    </row>
    <row r="19" spans="1:16" ht="18" customHeight="1">
      <c r="A19" s="5">
        <v>2</v>
      </c>
      <c r="B19" s="6">
        <v>905</v>
      </c>
      <c r="C19" s="5" t="s">
        <v>740</v>
      </c>
      <c r="D19" s="5" t="s">
        <v>741</v>
      </c>
      <c r="E19" s="5" t="s">
        <v>742</v>
      </c>
      <c r="F19" s="5" t="s">
        <v>732</v>
      </c>
      <c r="G19" s="5">
        <v>1</v>
      </c>
      <c r="H19" s="5">
        <v>0</v>
      </c>
      <c r="I19" s="5">
        <v>0</v>
      </c>
      <c r="J19" s="5">
        <v>5</v>
      </c>
      <c r="K19" s="5">
        <v>0</v>
      </c>
      <c r="L19" s="5">
        <v>5</v>
      </c>
      <c r="M19" s="6">
        <f t="shared" si="0"/>
        <v>11</v>
      </c>
      <c r="N19" s="5" t="s">
        <v>861</v>
      </c>
      <c r="O19" s="15"/>
      <c r="P19" s="7" t="s">
        <v>848</v>
      </c>
    </row>
    <row r="20" spans="1:16" ht="18" customHeight="1">
      <c r="A20" s="5">
        <v>4</v>
      </c>
      <c r="B20" s="6">
        <v>901</v>
      </c>
      <c r="C20" s="5" t="s">
        <v>726</v>
      </c>
      <c r="D20" s="5" t="s">
        <v>727</v>
      </c>
      <c r="E20" s="5" t="s">
        <v>728</v>
      </c>
      <c r="F20" s="5" t="s">
        <v>725</v>
      </c>
      <c r="G20" s="5">
        <v>1</v>
      </c>
      <c r="H20" s="5">
        <v>1</v>
      </c>
      <c r="I20" s="5">
        <v>2</v>
      </c>
      <c r="J20" s="5">
        <v>0</v>
      </c>
      <c r="K20" s="5">
        <v>1</v>
      </c>
      <c r="L20" s="5">
        <v>0</v>
      </c>
      <c r="M20" s="6">
        <f t="shared" si="0"/>
        <v>5</v>
      </c>
      <c r="N20" s="5"/>
      <c r="O20" s="15"/>
      <c r="P20" s="7" t="s">
        <v>847</v>
      </c>
    </row>
    <row r="21" spans="1:16" ht="15.75" customHeight="1">
      <c r="A21" s="5">
        <v>4</v>
      </c>
      <c r="B21" s="6">
        <v>906</v>
      </c>
      <c r="C21" s="5" t="s">
        <v>744</v>
      </c>
      <c r="D21" s="5" t="s">
        <v>745</v>
      </c>
      <c r="E21" s="5" t="s">
        <v>746</v>
      </c>
      <c r="F21" s="5" t="s">
        <v>743</v>
      </c>
      <c r="G21" s="5">
        <v>0</v>
      </c>
      <c r="H21" s="5">
        <v>0</v>
      </c>
      <c r="I21" s="5">
        <v>0</v>
      </c>
      <c r="J21" s="5">
        <v>2</v>
      </c>
      <c r="K21" s="5">
        <v>3</v>
      </c>
      <c r="L21" s="5">
        <v>0</v>
      </c>
      <c r="M21" s="6">
        <f t="shared" si="0"/>
        <v>5</v>
      </c>
      <c r="N21" s="5"/>
      <c r="O21" s="15"/>
      <c r="P21" s="7" t="s">
        <v>851</v>
      </c>
    </row>
    <row r="22" spans="1:16" ht="16.5" customHeight="1">
      <c r="A22" s="5">
        <v>4</v>
      </c>
      <c r="B22" s="6">
        <v>917</v>
      </c>
      <c r="C22" s="5" t="s">
        <v>778</v>
      </c>
      <c r="D22" s="5" t="s">
        <v>779</v>
      </c>
      <c r="E22" s="5" t="s">
        <v>780</v>
      </c>
      <c r="F22" s="5" t="s">
        <v>743</v>
      </c>
      <c r="G22" s="5">
        <v>3</v>
      </c>
      <c r="H22" s="5">
        <v>0</v>
      </c>
      <c r="I22" s="5">
        <v>0</v>
      </c>
      <c r="J22" s="5">
        <v>2</v>
      </c>
      <c r="K22" s="5">
        <v>0</v>
      </c>
      <c r="L22" s="5">
        <v>0</v>
      </c>
      <c r="M22" s="6">
        <f t="shared" si="0"/>
        <v>5</v>
      </c>
      <c r="N22" s="5"/>
      <c r="O22" s="15"/>
      <c r="P22" s="7" t="s">
        <v>851</v>
      </c>
    </row>
    <row r="23" spans="1:16" ht="17.25" customHeight="1">
      <c r="A23" s="5">
        <v>7</v>
      </c>
      <c r="B23" s="6">
        <v>902</v>
      </c>
      <c r="C23" s="5" t="s">
        <v>729</v>
      </c>
      <c r="D23" s="5" t="s">
        <v>730</v>
      </c>
      <c r="E23" s="5" t="s">
        <v>731</v>
      </c>
      <c r="F23" s="5" t="s">
        <v>725</v>
      </c>
      <c r="G23" s="5">
        <v>1</v>
      </c>
      <c r="H23" s="5">
        <v>1</v>
      </c>
      <c r="I23" s="5">
        <v>2</v>
      </c>
      <c r="J23" s="5">
        <v>0</v>
      </c>
      <c r="K23" s="5">
        <v>0</v>
      </c>
      <c r="L23" s="5">
        <v>0</v>
      </c>
      <c r="M23" s="6">
        <f t="shared" si="0"/>
        <v>4</v>
      </c>
      <c r="N23" s="5"/>
      <c r="O23" s="15"/>
      <c r="P23" s="7" t="s">
        <v>847</v>
      </c>
    </row>
    <row r="24" spans="1:16" ht="15.75" customHeight="1">
      <c r="A24" s="5">
        <v>8</v>
      </c>
      <c r="B24" s="6">
        <v>909</v>
      </c>
      <c r="C24" s="5" t="s">
        <v>754</v>
      </c>
      <c r="D24" s="5" t="s">
        <v>755</v>
      </c>
      <c r="E24" s="5" t="s">
        <v>756</v>
      </c>
      <c r="F24" s="5" t="s">
        <v>753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6">
        <f t="shared" si="0"/>
        <v>1</v>
      </c>
      <c r="N24" s="5"/>
      <c r="O24" s="15"/>
      <c r="P24" s="7" t="s">
        <v>853</v>
      </c>
    </row>
    <row r="25" spans="1:16" ht="16.5" customHeight="1">
      <c r="A25" s="5">
        <v>8</v>
      </c>
      <c r="B25" s="6">
        <v>910</v>
      </c>
      <c r="C25" s="5" t="s">
        <v>758</v>
      </c>
      <c r="D25" s="5" t="s">
        <v>759</v>
      </c>
      <c r="E25" s="5" t="s">
        <v>760</v>
      </c>
      <c r="F25" s="5" t="s">
        <v>757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0</v>
      </c>
      <c r="M25" s="6">
        <f t="shared" si="0"/>
        <v>1</v>
      </c>
      <c r="N25" s="5"/>
      <c r="O25" s="15"/>
      <c r="P25" s="7" t="s">
        <v>854</v>
      </c>
    </row>
    <row r="26" spans="1:16" ht="15.75" customHeight="1">
      <c r="A26" s="5">
        <v>8</v>
      </c>
      <c r="B26" s="6">
        <v>911</v>
      </c>
      <c r="C26" s="5" t="s">
        <v>762</v>
      </c>
      <c r="D26" s="5" t="s">
        <v>763</v>
      </c>
      <c r="E26" s="5" t="s">
        <v>746</v>
      </c>
      <c r="F26" s="5" t="s">
        <v>761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6">
        <f t="shared" si="0"/>
        <v>1</v>
      </c>
      <c r="N26" s="5"/>
      <c r="O26" s="15"/>
      <c r="P26" s="7" t="s">
        <v>855</v>
      </c>
    </row>
    <row r="27" spans="1:16" ht="15.75" customHeight="1">
      <c r="A27" s="5">
        <v>8</v>
      </c>
      <c r="B27" s="6">
        <v>913</v>
      </c>
      <c r="C27" s="5" t="s">
        <v>768</v>
      </c>
      <c r="D27" s="5" t="s">
        <v>769</v>
      </c>
      <c r="E27" s="5" t="s">
        <v>756</v>
      </c>
      <c r="F27" s="5" t="s">
        <v>767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  <c r="L27" s="5">
        <v>0</v>
      </c>
      <c r="M27" s="6">
        <f t="shared" si="0"/>
        <v>1</v>
      </c>
      <c r="N27" s="5"/>
      <c r="O27" s="15"/>
      <c r="P27" s="7" t="s">
        <v>857</v>
      </c>
    </row>
    <row r="28" spans="1:16" ht="16.5" customHeight="1">
      <c r="A28" s="5">
        <v>8</v>
      </c>
      <c r="B28" s="6">
        <v>914</v>
      </c>
      <c r="C28" s="5" t="s">
        <v>771</v>
      </c>
      <c r="D28" s="5" t="s">
        <v>752</v>
      </c>
      <c r="E28" s="5" t="s">
        <v>731</v>
      </c>
      <c r="F28" s="5" t="s">
        <v>770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6">
        <f t="shared" si="0"/>
        <v>1</v>
      </c>
      <c r="N28" s="5"/>
      <c r="O28" s="15"/>
      <c r="P28" s="7" t="s">
        <v>858</v>
      </c>
    </row>
    <row r="29" spans="1:16" ht="16.5" customHeight="1">
      <c r="A29" s="5">
        <v>8</v>
      </c>
      <c r="B29" s="6">
        <v>916</v>
      </c>
      <c r="C29" s="5" t="s">
        <v>775</v>
      </c>
      <c r="D29" s="5" t="s">
        <v>776</v>
      </c>
      <c r="E29" s="5" t="s">
        <v>777</v>
      </c>
      <c r="F29" s="5" t="s">
        <v>774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6">
        <f t="shared" si="0"/>
        <v>1</v>
      </c>
      <c r="N29" s="5"/>
      <c r="O29" s="15"/>
      <c r="P29" s="7" t="s">
        <v>873</v>
      </c>
    </row>
    <row r="30" spans="1:16" ht="16.5" customHeight="1">
      <c r="A30" s="5">
        <v>14</v>
      </c>
      <c r="B30" s="6">
        <v>907</v>
      </c>
      <c r="C30" s="5" t="s">
        <v>747</v>
      </c>
      <c r="D30" s="5" t="s">
        <v>748</v>
      </c>
      <c r="E30" s="5" t="s">
        <v>749</v>
      </c>
      <c r="F30" s="5" t="s">
        <v>736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6">
        <f t="shared" si="0"/>
        <v>0</v>
      </c>
      <c r="N30" s="5"/>
      <c r="O30" s="15"/>
      <c r="P30" s="7" t="s">
        <v>849</v>
      </c>
    </row>
    <row r="31" spans="1:16" ht="15" customHeight="1">
      <c r="A31" s="5">
        <v>15</v>
      </c>
      <c r="B31" s="6">
        <v>908</v>
      </c>
      <c r="C31" s="5" t="s">
        <v>751</v>
      </c>
      <c r="D31" s="5" t="s">
        <v>752</v>
      </c>
      <c r="E31" s="5" t="s">
        <v>731</v>
      </c>
      <c r="F31" s="5" t="s">
        <v>750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6">
        <f t="shared" si="0"/>
        <v>0</v>
      </c>
      <c r="N31" s="5"/>
      <c r="O31" s="15"/>
      <c r="P31" s="7" t="s">
        <v>852</v>
      </c>
    </row>
    <row r="32" spans="1:16" ht="16.5" customHeight="1">
      <c r="A32" s="5">
        <v>16</v>
      </c>
      <c r="B32" s="6">
        <v>912</v>
      </c>
      <c r="C32" s="5" t="s">
        <v>765</v>
      </c>
      <c r="D32" s="5" t="s">
        <v>748</v>
      </c>
      <c r="E32" s="5" t="s">
        <v>766</v>
      </c>
      <c r="F32" s="5" t="s">
        <v>764</v>
      </c>
      <c r="G32" s="15" t="s">
        <v>879</v>
      </c>
      <c r="H32" s="5"/>
      <c r="I32" s="5"/>
      <c r="J32" s="5"/>
      <c r="K32" s="5"/>
      <c r="L32" s="5"/>
      <c r="M32" s="6">
        <f t="shared" si="0"/>
        <v>0</v>
      </c>
      <c r="N32" s="5"/>
      <c r="O32" s="15"/>
      <c r="P32" s="7" t="s">
        <v>856</v>
      </c>
    </row>
    <row r="33" spans="1:16" ht="15.75" customHeight="1">
      <c r="A33" s="5">
        <v>17</v>
      </c>
      <c r="B33" s="6">
        <v>915</v>
      </c>
      <c r="C33" s="5" t="s">
        <v>772</v>
      </c>
      <c r="D33" s="5" t="s">
        <v>745</v>
      </c>
      <c r="E33" s="5" t="s">
        <v>773</v>
      </c>
      <c r="F33" s="5" t="s">
        <v>753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6">
        <f t="shared" si="0"/>
        <v>0</v>
      </c>
      <c r="N33" s="5"/>
      <c r="O33" s="15"/>
      <c r="P33" s="7" t="s">
        <v>859</v>
      </c>
    </row>
    <row r="34" spans="1:3" ht="15">
      <c r="A34" s="1046" t="s">
        <v>891</v>
      </c>
      <c r="B34" s="1046"/>
      <c r="C34" s="1046"/>
    </row>
    <row r="35" spans="1:16" ht="48" customHeight="1">
      <c r="A35" s="3" t="s">
        <v>781</v>
      </c>
      <c r="B35" s="3" t="s">
        <v>719</v>
      </c>
      <c r="C35" s="8" t="s">
        <v>721</v>
      </c>
      <c r="D35" s="8" t="s">
        <v>722</v>
      </c>
      <c r="E35" s="8" t="s">
        <v>723</v>
      </c>
      <c r="F35" s="8" t="s">
        <v>720</v>
      </c>
      <c r="G35" s="3" t="s">
        <v>783</v>
      </c>
      <c r="H35" s="3" t="s">
        <v>784</v>
      </c>
      <c r="I35" s="3" t="s">
        <v>785</v>
      </c>
      <c r="J35" s="3" t="s">
        <v>786</v>
      </c>
      <c r="K35" s="3" t="s">
        <v>787</v>
      </c>
      <c r="L35" s="3" t="s">
        <v>878</v>
      </c>
      <c r="M35" s="4" t="s">
        <v>788</v>
      </c>
      <c r="N35" s="4" t="s">
        <v>789</v>
      </c>
      <c r="O35" s="4" t="s">
        <v>874</v>
      </c>
      <c r="P35" s="8" t="s">
        <v>724</v>
      </c>
    </row>
    <row r="36" spans="1:16" ht="13.5" customHeight="1">
      <c r="A36" s="9"/>
      <c r="B36" s="3"/>
      <c r="C36" s="8"/>
      <c r="D36" s="8"/>
      <c r="E36" s="8"/>
      <c r="F36" s="8"/>
      <c r="G36" s="22">
        <v>11</v>
      </c>
      <c r="H36" s="22">
        <v>11</v>
      </c>
      <c r="I36" s="22">
        <v>5</v>
      </c>
      <c r="J36" s="22">
        <v>14</v>
      </c>
      <c r="K36" s="22">
        <v>9</v>
      </c>
      <c r="L36" s="22">
        <v>25</v>
      </c>
      <c r="M36" s="22">
        <f aca="true" t="shared" si="1" ref="M36:M49">SUM(G36:L36)</f>
        <v>75</v>
      </c>
      <c r="N36" s="8"/>
      <c r="O36" s="8"/>
      <c r="P36" s="8"/>
    </row>
    <row r="37" spans="1:16" ht="16.5" customHeight="1">
      <c r="A37" s="27">
        <v>1</v>
      </c>
      <c r="B37" s="10">
        <v>1008</v>
      </c>
      <c r="C37" s="11" t="s">
        <v>806</v>
      </c>
      <c r="D37" s="11" t="s">
        <v>752</v>
      </c>
      <c r="E37" s="11" t="s">
        <v>746</v>
      </c>
      <c r="F37" s="11" t="s">
        <v>725</v>
      </c>
      <c r="G37" s="11">
        <v>0</v>
      </c>
      <c r="H37" s="11">
        <v>0</v>
      </c>
      <c r="I37" s="11">
        <v>0</v>
      </c>
      <c r="J37" s="11">
        <v>2</v>
      </c>
      <c r="K37" s="11">
        <v>2</v>
      </c>
      <c r="L37" s="11">
        <v>6</v>
      </c>
      <c r="M37" s="25">
        <f t="shared" si="1"/>
        <v>10</v>
      </c>
      <c r="N37" s="11" t="s">
        <v>861</v>
      </c>
      <c r="O37" s="11"/>
      <c r="P37" s="12" t="s">
        <v>862</v>
      </c>
    </row>
    <row r="38" spans="1:16" ht="16.5" customHeight="1">
      <c r="A38" s="27">
        <v>1</v>
      </c>
      <c r="B38" s="10">
        <v>1012</v>
      </c>
      <c r="C38" s="11" t="s">
        <v>816</v>
      </c>
      <c r="D38" s="11" t="s">
        <v>738</v>
      </c>
      <c r="E38" s="11" t="s">
        <v>817</v>
      </c>
      <c r="F38" s="11" t="s">
        <v>725</v>
      </c>
      <c r="G38" s="11">
        <v>1</v>
      </c>
      <c r="H38" s="11">
        <v>1</v>
      </c>
      <c r="I38" s="11">
        <v>0</v>
      </c>
      <c r="J38" s="11">
        <v>3</v>
      </c>
      <c r="K38" s="11">
        <v>0</v>
      </c>
      <c r="L38" s="11">
        <v>5</v>
      </c>
      <c r="M38" s="25">
        <f t="shared" si="1"/>
        <v>10</v>
      </c>
      <c r="N38" s="11" t="s">
        <v>861</v>
      </c>
      <c r="O38" s="11"/>
      <c r="P38" s="12" t="s">
        <v>847</v>
      </c>
    </row>
    <row r="39" spans="1:16" ht="15">
      <c r="A39" s="27">
        <v>3</v>
      </c>
      <c r="B39" s="10">
        <v>1003</v>
      </c>
      <c r="C39" s="11" t="s">
        <v>795</v>
      </c>
      <c r="D39" s="11" t="s">
        <v>796</v>
      </c>
      <c r="E39" s="11" t="s">
        <v>797</v>
      </c>
      <c r="F39" s="11" t="s">
        <v>725</v>
      </c>
      <c r="G39" s="11">
        <v>0</v>
      </c>
      <c r="H39" s="11">
        <v>1</v>
      </c>
      <c r="I39" s="11">
        <v>1</v>
      </c>
      <c r="J39" s="11">
        <v>2</v>
      </c>
      <c r="K39" s="11">
        <v>0</v>
      </c>
      <c r="L39" s="11">
        <v>0</v>
      </c>
      <c r="M39" s="25">
        <f t="shared" si="1"/>
        <v>4</v>
      </c>
      <c r="N39" s="11"/>
      <c r="O39" s="11"/>
      <c r="P39" s="12" t="s">
        <v>862</v>
      </c>
    </row>
    <row r="40" spans="1:16" ht="15">
      <c r="A40" s="27">
        <v>3</v>
      </c>
      <c r="B40" s="10">
        <v>1009</v>
      </c>
      <c r="C40" s="11" t="s">
        <v>808</v>
      </c>
      <c r="D40" s="11" t="s">
        <v>748</v>
      </c>
      <c r="E40" s="11" t="s">
        <v>809</v>
      </c>
      <c r="F40" s="13" t="s">
        <v>807</v>
      </c>
      <c r="G40" s="11">
        <v>0</v>
      </c>
      <c r="H40" s="11">
        <v>0</v>
      </c>
      <c r="I40" s="11">
        <v>1</v>
      </c>
      <c r="J40" s="11">
        <v>2</v>
      </c>
      <c r="K40" s="11">
        <v>0</v>
      </c>
      <c r="L40" s="11">
        <v>1</v>
      </c>
      <c r="M40" s="25">
        <f t="shared" si="1"/>
        <v>4</v>
      </c>
      <c r="N40" s="11"/>
      <c r="O40" s="11"/>
      <c r="P40" s="12" t="s">
        <v>870</v>
      </c>
    </row>
    <row r="41" spans="1:16" ht="15">
      <c r="A41" s="27">
        <v>5</v>
      </c>
      <c r="B41" s="10">
        <v>1010</v>
      </c>
      <c r="C41" s="11" t="s">
        <v>810</v>
      </c>
      <c r="D41" s="11" t="s">
        <v>811</v>
      </c>
      <c r="E41" s="11" t="s">
        <v>812</v>
      </c>
      <c r="F41" s="11" t="s">
        <v>807</v>
      </c>
      <c r="G41" s="11">
        <v>0</v>
      </c>
      <c r="H41" s="11">
        <v>0</v>
      </c>
      <c r="I41" s="11">
        <v>1</v>
      </c>
      <c r="J41" s="11">
        <v>2.5</v>
      </c>
      <c r="K41" s="11">
        <v>0</v>
      </c>
      <c r="L41" s="11">
        <v>0</v>
      </c>
      <c r="M41" s="25">
        <f t="shared" si="1"/>
        <v>3.5</v>
      </c>
      <c r="N41" s="11"/>
      <c r="O41" s="11"/>
      <c r="P41" s="12" t="s">
        <v>871</v>
      </c>
    </row>
    <row r="42" spans="1:16" ht="15">
      <c r="A42" s="27">
        <v>6</v>
      </c>
      <c r="B42" s="10">
        <v>1014</v>
      </c>
      <c r="C42" s="11" t="s">
        <v>819</v>
      </c>
      <c r="D42" s="11" t="s">
        <v>820</v>
      </c>
      <c r="E42" s="11" t="s">
        <v>797</v>
      </c>
      <c r="F42" s="11" t="s">
        <v>743</v>
      </c>
      <c r="G42" s="11">
        <v>0</v>
      </c>
      <c r="H42" s="11">
        <v>1</v>
      </c>
      <c r="I42" s="11">
        <v>0</v>
      </c>
      <c r="J42" s="11">
        <v>0</v>
      </c>
      <c r="K42" s="11">
        <v>1</v>
      </c>
      <c r="L42" s="11">
        <v>0</v>
      </c>
      <c r="M42" s="25">
        <f t="shared" si="1"/>
        <v>2</v>
      </c>
      <c r="N42" s="11"/>
      <c r="O42" s="11"/>
      <c r="P42" s="12" t="s">
        <v>851</v>
      </c>
    </row>
    <row r="43" spans="1:16" ht="16.5" customHeight="1">
      <c r="A43" s="27">
        <v>7</v>
      </c>
      <c r="B43" s="10">
        <v>1013</v>
      </c>
      <c r="C43" s="11" t="s">
        <v>818</v>
      </c>
      <c r="D43" s="11" t="s">
        <v>776</v>
      </c>
      <c r="E43" s="11" t="s">
        <v>777</v>
      </c>
      <c r="F43" s="11" t="s">
        <v>757</v>
      </c>
      <c r="G43" s="11">
        <v>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25">
        <f t="shared" si="1"/>
        <v>1</v>
      </c>
      <c r="N43" s="11"/>
      <c r="O43" s="11"/>
      <c r="P43" s="12" t="s">
        <v>854</v>
      </c>
    </row>
    <row r="44" spans="1:16" ht="15">
      <c r="A44" s="27">
        <v>8</v>
      </c>
      <c r="B44" s="10">
        <v>1001</v>
      </c>
      <c r="C44" s="11" t="s">
        <v>790</v>
      </c>
      <c r="D44" s="11" t="s">
        <v>791</v>
      </c>
      <c r="E44" s="11" t="s">
        <v>792</v>
      </c>
      <c r="F44" s="11" t="s">
        <v>736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25">
        <f t="shared" si="1"/>
        <v>0</v>
      </c>
      <c r="N44" s="11"/>
      <c r="O44" s="11"/>
      <c r="P44" s="12" t="s">
        <v>849</v>
      </c>
    </row>
    <row r="45" spans="1:16" ht="15">
      <c r="A45" s="27">
        <v>10</v>
      </c>
      <c r="B45" s="10">
        <v>1004</v>
      </c>
      <c r="C45" s="11" t="s">
        <v>799</v>
      </c>
      <c r="D45" s="11" t="s">
        <v>752</v>
      </c>
      <c r="E45" s="11" t="s">
        <v>746</v>
      </c>
      <c r="F45" s="11" t="s">
        <v>798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25">
        <f t="shared" si="1"/>
        <v>0</v>
      </c>
      <c r="N45" s="11"/>
      <c r="O45" s="11"/>
      <c r="P45" s="12" t="s">
        <v>866</v>
      </c>
    </row>
    <row r="46" spans="1:16" ht="15">
      <c r="A46" s="27">
        <v>11</v>
      </c>
      <c r="B46" s="10">
        <v>1005</v>
      </c>
      <c r="C46" s="11" t="s">
        <v>800</v>
      </c>
      <c r="D46" s="11" t="s">
        <v>779</v>
      </c>
      <c r="E46" s="11" t="s">
        <v>728</v>
      </c>
      <c r="F46" s="13" t="s">
        <v>761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25">
        <f t="shared" si="1"/>
        <v>0</v>
      </c>
      <c r="N46" s="11"/>
      <c r="O46" s="11"/>
      <c r="P46" s="12" t="s">
        <v>868</v>
      </c>
    </row>
    <row r="47" spans="1:16" ht="15">
      <c r="A47" s="27">
        <v>12</v>
      </c>
      <c r="B47" s="10">
        <v>1006</v>
      </c>
      <c r="C47" s="11" t="s">
        <v>802</v>
      </c>
      <c r="D47" s="11" t="s">
        <v>803</v>
      </c>
      <c r="E47" s="11" t="s">
        <v>746</v>
      </c>
      <c r="F47" s="11" t="s">
        <v>801</v>
      </c>
      <c r="G47" s="24" t="s">
        <v>879</v>
      </c>
      <c r="H47" s="11"/>
      <c r="I47" s="11"/>
      <c r="J47" s="11"/>
      <c r="K47" s="11"/>
      <c r="L47" s="11"/>
      <c r="M47" s="25">
        <f t="shared" si="1"/>
        <v>0</v>
      </c>
      <c r="N47" s="11"/>
      <c r="O47" s="11"/>
      <c r="P47" s="12" t="s">
        <v>869</v>
      </c>
    </row>
    <row r="48" spans="1:16" ht="15">
      <c r="A48" s="27">
        <v>13</v>
      </c>
      <c r="B48" s="10">
        <v>1007</v>
      </c>
      <c r="C48" s="11" t="s">
        <v>804</v>
      </c>
      <c r="D48" s="11" t="s">
        <v>805</v>
      </c>
      <c r="E48" s="11" t="s">
        <v>760</v>
      </c>
      <c r="F48" s="11" t="s">
        <v>750</v>
      </c>
      <c r="G48" s="24" t="s">
        <v>879</v>
      </c>
      <c r="H48" s="11"/>
      <c r="I48" s="11"/>
      <c r="J48" s="11"/>
      <c r="K48" s="11"/>
      <c r="L48" s="11"/>
      <c r="M48" s="25">
        <f t="shared" si="1"/>
        <v>0</v>
      </c>
      <c r="N48" s="11"/>
      <c r="O48" s="11"/>
      <c r="P48" s="12" t="s">
        <v>852</v>
      </c>
    </row>
    <row r="49" spans="1:16" ht="15">
      <c r="A49" s="27">
        <v>14</v>
      </c>
      <c r="B49" s="10">
        <v>1011</v>
      </c>
      <c r="C49" s="11" t="s">
        <v>813</v>
      </c>
      <c r="D49" s="11" t="s">
        <v>814</v>
      </c>
      <c r="E49" s="11" t="s">
        <v>815</v>
      </c>
      <c r="F49" s="11" t="s">
        <v>798</v>
      </c>
      <c r="G49" s="24" t="s">
        <v>879</v>
      </c>
      <c r="H49" s="11"/>
      <c r="I49" s="11"/>
      <c r="J49" s="11"/>
      <c r="K49" s="11"/>
      <c r="L49" s="11"/>
      <c r="M49" s="25">
        <f t="shared" si="1"/>
        <v>0</v>
      </c>
      <c r="N49" s="11"/>
      <c r="O49" s="11"/>
      <c r="P49" s="12" t="s">
        <v>866</v>
      </c>
    </row>
    <row r="50" spans="1:16" ht="15">
      <c r="A50" s="27">
        <v>9</v>
      </c>
      <c r="B50" s="10">
        <v>1002</v>
      </c>
      <c r="C50" s="11" t="s">
        <v>793</v>
      </c>
      <c r="D50" s="11" t="s">
        <v>794</v>
      </c>
      <c r="E50" s="11" t="s">
        <v>728</v>
      </c>
      <c r="F50" s="11" t="s">
        <v>750</v>
      </c>
      <c r="G50" s="24" t="s">
        <v>879</v>
      </c>
      <c r="H50" s="11"/>
      <c r="I50" s="11"/>
      <c r="J50" s="11"/>
      <c r="K50" s="11"/>
      <c r="L50" s="11"/>
      <c r="M50" s="25">
        <f>SUM(G50:L50)</f>
        <v>0</v>
      </c>
      <c r="N50" s="11"/>
      <c r="O50" s="11"/>
      <c r="P50" s="12" t="s">
        <v>867</v>
      </c>
    </row>
    <row r="51" ht="18" customHeight="1"/>
    <row r="52" spans="1:3" ht="15">
      <c r="A52" s="1101" t="s">
        <v>892</v>
      </c>
      <c r="B52" s="1101"/>
      <c r="C52" s="1101"/>
    </row>
    <row r="53" spans="1:16" ht="46.5">
      <c r="A53" s="3" t="s">
        <v>781</v>
      </c>
      <c r="B53" s="3" t="s">
        <v>719</v>
      </c>
      <c r="C53" s="8" t="s">
        <v>721</v>
      </c>
      <c r="D53" s="8" t="s">
        <v>722</v>
      </c>
      <c r="E53" s="8" t="s">
        <v>723</v>
      </c>
      <c r="F53" s="8" t="s">
        <v>872</v>
      </c>
      <c r="G53" s="3" t="s">
        <v>783</v>
      </c>
      <c r="H53" s="3" t="s">
        <v>784</v>
      </c>
      <c r="I53" s="3" t="s">
        <v>785</v>
      </c>
      <c r="J53" s="3" t="s">
        <v>786</v>
      </c>
      <c r="K53" s="3" t="s">
        <v>787</v>
      </c>
      <c r="L53" s="3" t="s">
        <v>878</v>
      </c>
      <c r="M53" s="4" t="s">
        <v>788</v>
      </c>
      <c r="N53" s="4" t="s">
        <v>789</v>
      </c>
      <c r="O53" s="4" t="s">
        <v>860</v>
      </c>
      <c r="P53" s="8" t="s">
        <v>782</v>
      </c>
    </row>
    <row r="54" spans="1:16" ht="13.5" customHeight="1">
      <c r="A54" s="27"/>
      <c r="B54" s="3"/>
      <c r="C54" s="8"/>
      <c r="D54" s="8"/>
      <c r="E54" s="8"/>
      <c r="F54" s="8"/>
      <c r="G54" s="8">
        <v>15</v>
      </c>
      <c r="H54" s="8">
        <v>12</v>
      </c>
      <c r="I54" s="8">
        <v>10</v>
      </c>
      <c r="J54" s="8">
        <v>6</v>
      </c>
      <c r="K54" s="8">
        <v>7</v>
      </c>
      <c r="L54" s="8">
        <v>25</v>
      </c>
      <c r="M54" s="25">
        <f aca="true" t="shared" si="2" ref="M54:M65">SUM(G54:L54)</f>
        <v>75</v>
      </c>
      <c r="N54" s="8"/>
      <c r="O54" s="8"/>
      <c r="P54" s="8"/>
    </row>
    <row r="55" spans="1:16" ht="15">
      <c r="A55" s="27">
        <v>1</v>
      </c>
      <c r="B55" s="10">
        <v>1102</v>
      </c>
      <c r="C55" s="11" t="s">
        <v>824</v>
      </c>
      <c r="D55" s="11" t="s">
        <v>825</v>
      </c>
      <c r="E55" s="11" t="s">
        <v>728</v>
      </c>
      <c r="F55" s="11" t="s">
        <v>757</v>
      </c>
      <c r="G55" s="11">
        <v>1</v>
      </c>
      <c r="H55" s="11">
        <v>0</v>
      </c>
      <c r="I55" s="11">
        <v>0</v>
      </c>
      <c r="J55" s="11">
        <v>5</v>
      </c>
      <c r="K55" s="11">
        <v>0</v>
      </c>
      <c r="L55" s="11">
        <v>5</v>
      </c>
      <c r="M55" s="25">
        <f t="shared" si="2"/>
        <v>11</v>
      </c>
      <c r="N55" s="11" t="s">
        <v>861</v>
      </c>
      <c r="O55" s="11" t="s">
        <v>861</v>
      </c>
      <c r="P55" s="12" t="s">
        <v>864</v>
      </c>
    </row>
    <row r="56" spans="1:16" ht="15">
      <c r="A56" s="27">
        <v>2</v>
      </c>
      <c r="B56" s="10">
        <v>1107</v>
      </c>
      <c r="C56" s="11" t="s">
        <v>838</v>
      </c>
      <c r="D56" s="11" t="s">
        <v>745</v>
      </c>
      <c r="E56" s="11" t="s">
        <v>777</v>
      </c>
      <c r="F56" s="11" t="s">
        <v>732</v>
      </c>
      <c r="G56" s="11">
        <v>1</v>
      </c>
      <c r="H56" s="11">
        <v>1</v>
      </c>
      <c r="I56" s="11">
        <v>1</v>
      </c>
      <c r="J56" s="11">
        <v>0</v>
      </c>
      <c r="K56" s="11">
        <v>0</v>
      </c>
      <c r="L56" s="11">
        <v>7</v>
      </c>
      <c r="M56" s="25">
        <f t="shared" si="2"/>
        <v>10</v>
      </c>
      <c r="N56" s="11" t="s">
        <v>861</v>
      </c>
      <c r="O56" s="11"/>
      <c r="P56" s="12" t="s">
        <v>848</v>
      </c>
    </row>
    <row r="57" spans="1:16" ht="15">
      <c r="A57" s="27">
        <v>3</v>
      </c>
      <c r="B57" s="10">
        <v>1101</v>
      </c>
      <c r="C57" s="11" t="s">
        <v>821</v>
      </c>
      <c r="D57" s="11" t="s">
        <v>822</v>
      </c>
      <c r="E57" s="11" t="s">
        <v>823</v>
      </c>
      <c r="F57" s="11" t="s">
        <v>725</v>
      </c>
      <c r="G57" s="11">
        <v>0</v>
      </c>
      <c r="H57" s="11">
        <v>1</v>
      </c>
      <c r="I57" s="11">
        <v>0</v>
      </c>
      <c r="J57" s="11">
        <v>0</v>
      </c>
      <c r="K57" s="11">
        <v>0</v>
      </c>
      <c r="L57" s="11">
        <v>1</v>
      </c>
      <c r="M57" s="25">
        <f t="shared" si="2"/>
        <v>2</v>
      </c>
      <c r="N57" s="11"/>
      <c r="O57" s="11" t="s">
        <v>861</v>
      </c>
      <c r="P57" s="12" t="s">
        <v>847</v>
      </c>
    </row>
    <row r="58" spans="1:16" ht="15">
      <c r="A58" s="27">
        <v>3</v>
      </c>
      <c r="B58" s="10">
        <v>1103</v>
      </c>
      <c r="C58" s="11" t="s">
        <v>827</v>
      </c>
      <c r="D58" s="11" t="s">
        <v>828</v>
      </c>
      <c r="E58" s="11" t="s">
        <v>829</v>
      </c>
      <c r="F58" s="11" t="s">
        <v>826</v>
      </c>
      <c r="G58" s="11">
        <v>0</v>
      </c>
      <c r="H58" s="11">
        <v>1</v>
      </c>
      <c r="I58" s="11">
        <v>0</v>
      </c>
      <c r="J58" s="11">
        <v>0</v>
      </c>
      <c r="K58" s="11">
        <v>0</v>
      </c>
      <c r="L58" s="11">
        <v>1</v>
      </c>
      <c r="M58" s="25">
        <f t="shared" si="2"/>
        <v>2</v>
      </c>
      <c r="N58" s="11"/>
      <c r="O58" s="11" t="s">
        <v>861</v>
      </c>
      <c r="P58" s="12" t="s">
        <v>863</v>
      </c>
    </row>
    <row r="59" spans="1:16" ht="15">
      <c r="A59" s="27">
        <v>5</v>
      </c>
      <c r="B59" s="10">
        <v>1104</v>
      </c>
      <c r="C59" s="11" t="s">
        <v>830</v>
      </c>
      <c r="D59" s="11" t="s">
        <v>831</v>
      </c>
      <c r="E59" s="11" t="s">
        <v>832</v>
      </c>
      <c r="F59" s="11" t="s">
        <v>750</v>
      </c>
      <c r="G59" s="11">
        <v>0</v>
      </c>
      <c r="H59" s="11">
        <v>0</v>
      </c>
      <c r="I59" s="11">
        <v>1</v>
      </c>
      <c r="J59" s="11">
        <v>0</v>
      </c>
      <c r="K59" s="11">
        <v>0</v>
      </c>
      <c r="L59" s="11">
        <v>0</v>
      </c>
      <c r="M59" s="25">
        <f t="shared" si="2"/>
        <v>1</v>
      </c>
      <c r="N59" s="11"/>
      <c r="O59" s="11"/>
      <c r="P59" s="12" t="s">
        <v>852</v>
      </c>
    </row>
    <row r="60" spans="1:16" ht="15">
      <c r="A60" s="27">
        <v>5</v>
      </c>
      <c r="B60" s="10">
        <v>1108</v>
      </c>
      <c r="C60" s="11" t="s">
        <v>839</v>
      </c>
      <c r="D60" s="11" t="s">
        <v>805</v>
      </c>
      <c r="E60" s="11" t="s">
        <v>840</v>
      </c>
      <c r="F60" s="13" t="s">
        <v>774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1</v>
      </c>
      <c r="M60" s="25">
        <f t="shared" si="2"/>
        <v>1</v>
      </c>
      <c r="N60" s="11"/>
      <c r="O60" s="11"/>
      <c r="P60" s="12" t="s">
        <v>873</v>
      </c>
    </row>
    <row r="61" spans="1:16" ht="15">
      <c r="A61" s="27">
        <v>5</v>
      </c>
      <c r="B61" s="10">
        <v>1110</v>
      </c>
      <c r="C61" s="11" t="s">
        <v>842</v>
      </c>
      <c r="D61" s="11" t="s">
        <v>843</v>
      </c>
      <c r="E61" s="11" t="s">
        <v>728</v>
      </c>
      <c r="F61" s="11" t="s">
        <v>757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1</v>
      </c>
      <c r="M61" s="25">
        <f t="shared" si="2"/>
        <v>1</v>
      </c>
      <c r="N61" s="11"/>
      <c r="O61" s="11"/>
      <c r="P61" s="12" t="s">
        <v>854</v>
      </c>
    </row>
    <row r="62" spans="1:16" ht="15">
      <c r="A62" s="27">
        <v>5</v>
      </c>
      <c r="B62" s="10">
        <v>1111</v>
      </c>
      <c r="C62" s="11" t="s">
        <v>844</v>
      </c>
      <c r="D62" s="11" t="s">
        <v>794</v>
      </c>
      <c r="E62" s="11" t="s">
        <v>845</v>
      </c>
      <c r="F62" s="11" t="s">
        <v>757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1</v>
      </c>
      <c r="M62" s="25">
        <f t="shared" si="2"/>
        <v>1</v>
      </c>
      <c r="N62" s="11"/>
      <c r="O62" s="11"/>
      <c r="P62" s="12" t="s">
        <v>854</v>
      </c>
    </row>
    <row r="63" spans="1:16" ht="15">
      <c r="A63" s="27">
        <v>9</v>
      </c>
      <c r="B63" s="10">
        <v>1105</v>
      </c>
      <c r="C63" s="11" t="s">
        <v>834</v>
      </c>
      <c r="D63" s="11" t="s">
        <v>835</v>
      </c>
      <c r="E63" s="11" t="s">
        <v>836</v>
      </c>
      <c r="F63" s="11" t="s">
        <v>833</v>
      </c>
      <c r="G63" s="24" t="s">
        <v>879</v>
      </c>
      <c r="H63" s="11"/>
      <c r="I63" s="11"/>
      <c r="J63" s="11"/>
      <c r="K63" s="11"/>
      <c r="L63" s="11"/>
      <c r="M63" s="25">
        <f t="shared" si="2"/>
        <v>0</v>
      </c>
      <c r="N63" s="11"/>
      <c r="O63" s="11"/>
      <c r="P63" s="12" t="s">
        <v>865</v>
      </c>
    </row>
    <row r="64" spans="1:16" ht="15">
      <c r="A64" s="27">
        <v>10</v>
      </c>
      <c r="B64" s="10">
        <v>1106</v>
      </c>
      <c r="C64" s="11" t="s">
        <v>837</v>
      </c>
      <c r="D64" s="11" t="s">
        <v>776</v>
      </c>
      <c r="E64" s="11" t="s">
        <v>728</v>
      </c>
      <c r="F64" s="11" t="s">
        <v>798</v>
      </c>
      <c r="G64" s="24" t="s">
        <v>879</v>
      </c>
      <c r="H64" s="11"/>
      <c r="I64" s="11"/>
      <c r="J64" s="11"/>
      <c r="K64" s="11"/>
      <c r="L64" s="11"/>
      <c r="M64" s="25">
        <f t="shared" si="2"/>
        <v>0</v>
      </c>
      <c r="N64" s="11"/>
      <c r="O64" s="11"/>
      <c r="P64" s="12" t="s">
        <v>866</v>
      </c>
    </row>
    <row r="65" spans="1:16" ht="15">
      <c r="A65" s="27">
        <v>11</v>
      </c>
      <c r="B65" s="10">
        <v>1109</v>
      </c>
      <c r="C65" s="11" t="s">
        <v>841</v>
      </c>
      <c r="D65" s="11" t="s">
        <v>803</v>
      </c>
      <c r="E65" s="11" t="s">
        <v>728</v>
      </c>
      <c r="F65" s="11" t="s">
        <v>761</v>
      </c>
      <c r="G65" s="24" t="s">
        <v>879</v>
      </c>
      <c r="H65" s="11"/>
      <c r="I65" s="11"/>
      <c r="J65" s="11"/>
      <c r="K65" s="11"/>
      <c r="L65" s="11"/>
      <c r="M65" s="25">
        <f t="shared" si="2"/>
        <v>0</v>
      </c>
      <c r="N65" s="11"/>
      <c r="O65" s="11"/>
      <c r="P65" s="12" t="s">
        <v>855</v>
      </c>
    </row>
  </sheetData>
  <sheetProtection/>
  <autoFilter ref="A36:P49">
    <sortState ref="A37:P65">
      <sortCondition descending="1" sortBy="value" ref="M37:M65"/>
    </sortState>
  </autoFilter>
  <mergeCells count="9">
    <mergeCell ref="A34:C34"/>
    <mergeCell ref="A52:C52"/>
    <mergeCell ref="E10:Q10"/>
    <mergeCell ref="A1:P1"/>
    <mergeCell ref="A4:P4"/>
    <mergeCell ref="A8:D8"/>
    <mergeCell ref="A14:C14"/>
    <mergeCell ref="E5:J5"/>
    <mergeCell ref="A2:P2"/>
  </mergeCells>
  <printOptions/>
  <pageMargins left="0" right="0" top="0.15748031496062992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4"/>
  <sheetViews>
    <sheetView zoomScalePageLayoutView="0" workbookViewId="0" topLeftCell="A1">
      <selection activeCell="A1" sqref="A1:P24"/>
    </sheetView>
  </sheetViews>
  <sheetFormatPr defaultColWidth="9.140625" defaultRowHeight="15"/>
  <cols>
    <col min="1" max="1" width="6.7109375" style="0" customWidth="1"/>
    <col min="2" max="2" width="7.140625" style="0" customWidth="1"/>
    <col min="3" max="4" width="12.7109375" style="0" customWidth="1"/>
    <col min="5" max="5" width="23.7109375" style="0" customWidth="1"/>
    <col min="6" max="6" width="15.7109375" style="0" customWidth="1"/>
    <col min="7" max="7" width="8.28125" style="0" customWidth="1"/>
    <col min="8" max="8" width="8.00390625" style="0" customWidth="1"/>
    <col min="9" max="9" width="8.140625" style="0" customWidth="1"/>
    <col min="10" max="11" width="7.7109375" style="0" customWidth="1"/>
    <col min="12" max="12" width="7.421875" style="0" customWidth="1"/>
    <col min="13" max="13" width="10.140625" style="0" customWidth="1"/>
  </cols>
  <sheetData>
    <row r="1" spans="1:16" ht="15">
      <c r="A1" s="1048" t="s">
        <v>653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"/>
      <c r="O1" s="1"/>
      <c r="P1" s="1"/>
    </row>
    <row r="2" spans="1:16" ht="44.25" customHeight="1">
      <c r="A2" s="1049" t="s">
        <v>652</v>
      </c>
      <c r="B2" s="1049"/>
      <c r="C2" s="1049"/>
      <c r="D2" s="1049"/>
      <c r="E2" s="1049"/>
      <c r="F2" s="1049"/>
      <c r="G2" s="1049"/>
      <c r="H2" s="1049"/>
      <c r="I2" s="1049"/>
      <c r="J2" s="1049"/>
      <c r="K2" s="1049"/>
      <c r="L2" s="1049"/>
      <c r="M2" s="1049"/>
      <c r="N2" s="905"/>
      <c r="O2" s="905"/>
      <c r="P2" s="905"/>
    </row>
    <row r="4" spans="1:16" ht="15">
      <c r="A4" s="1048"/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1048"/>
      <c r="O4" s="1048"/>
      <c r="P4" s="1048"/>
    </row>
    <row r="5" spans="1:16" ht="15">
      <c r="A5" s="901"/>
      <c r="B5" s="902" t="s">
        <v>888</v>
      </c>
      <c r="C5" s="901"/>
      <c r="D5" s="901"/>
      <c r="E5" s="901"/>
      <c r="F5" s="901"/>
      <c r="G5" s="901"/>
      <c r="H5" s="901"/>
      <c r="I5" s="869"/>
      <c r="J5" s="869"/>
      <c r="K5" s="869"/>
      <c r="L5" s="869"/>
      <c r="M5" s="869"/>
      <c r="N5" s="869"/>
      <c r="O5" s="869"/>
      <c r="P5" s="869"/>
    </row>
    <row r="6" spans="1:16" ht="15">
      <c r="A6" s="899" t="s">
        <v>636</v>
      </c>
      <c r="B6" s="900"/>
      <c r="C6" s="901"/>
      <c r="D6" s="901"/>
      <c r="E6" s="901"/>
      <c r="F6" s="901"/>
      <c r="G6" s="901"/>
      <c r="H6" s="901"/>
      <c r="I6" s="869"/>
      <c r="J6" s="869"/>
      <c r="K6" s="869"/>
      <c r="L6" s="869"/>
      <c r="M6" s="869"/>
      <c r="N6" s="869"/>
      <c r="O6" s="869"/>
      <c r="P6" s="869"/>
    </row>
    <row r="7" spans="1:16" ht="15">
      <c r="A7" s="899" t="s">
        <v>637</v>
      </c>
      <c r="B7" s="900"/>
      <c r="C7" s="901"/>
      <c r="D7" s="901"/>
      <c r="E7" s="901"/>
      <c r="F7" s="901"/>
      <c r="G7" s="901"/>
      <c r="H7" s="901"/>
      <c r="I7" s="869"/>
      <c r="J7" s="869"/>
      <c r="K7" s="869"/>
      <c r="L7" s="869"/>
      <c r="M7" s="869"/>
      <c r="N7" s="869"/>
      <c r="O7" s="869"/>
      <c r="P7" s="869"/>
    </row>
    <row r="8" spans="1:16" ht="15">
      <c r="A8" s="899" t="s">
        <v>638</v>
      </c>
      <c r="B8" s="900"/>
      <c r="C8" s="901"/>
      <c r="D8" s="901"/>
      <c r="E8" s="901"/>
      <c r="F8" s="901"/>
      <c r="G8" s="901"/>
      <c r="H8" s="901"/>
      <c r="I8" s="869"/>
      <c r="J8" s="869"/>
      <c r="K8" s="869"/>
      <c r="L8" s="869"/>
      <c r="M8" s="869"/>
      <c r="N8" s="869"/>
      <c r="O8" s="869"/>
      <c r="P8" s="869"/>
    </row>
    <row r="9" spans="1:16" ht="15">
      <c r="A9" s="899" t="s">
        <v>639</v>
      </c>
      <c r="B9" s="900"/>
      <c r="C9" s="901"/>
      <c r="D9" s="901"/>
      <c r="E9" s="901"/>
      <c r="F9" s="901"/>
      <c r="G9" s="901"/>
      <c r="H9" s="901"/>
      <c r="I9" s="869"/>
      <c r="J9" s="869"/>
      <c r="K9" s="869"/>
      <c r="L9" s="869"/>
      <c r="M9" s="869"/>
      <c r="N9" s="869"/>
      <c r="O9" s="869"/>
      <c r="P9" s="869"/>
    </row>
    <row r="10" spans="1:16" ht="15">
      <c r="A10" s="899" t="s">
        <v>640</v>
      </c>
      <c r="B10" s="900"/>
      <c r="C10" s="901"/>
      <c r="D10" s="901"/>
      <c r="E10" s="901"/>
      <c r="F10" s="901"/>
      <c r="G10" s="901"/>
      <c r="H10" s="901"/>
      <c r="I10" s="869"/>
      <c r="J10" s="869"/>
      <c r="K10" s="869"/>
      <c r="L10" s="869"/>
      <c r="M10" s="869"/>
      <c r="N10" s="869"/>
      <c r="O10" s="869"/>
      <c r="P10" s="869"/>
    </row>
    <row r="11" spans="1:16" ht="15">
      <c r="A11" s="899" t="s">
        <v>641</v>
      </c>
      <c r="B11" s="900"/>
      <c r="C11" s="901"/>
      <c r="D11" s="901"/>
      <c r="E11" s="901"/>
      <c r="F11" s="901"/>
      <c r="G11" s="901"/>
      <c r="H11" s="901"/>
      <c r="I11" s="869"/>
      <c r="J11" s="869"/>
      <c r="K11" s="869"/>
      <c r="L11" s="869"/>
      <c r="M11" s="869"/>
      <c r="N11" s="869"/>
      <c r="O11" s="869"/>
      <c r="P11" s="869"/>
    </row>
    <row r="12" spans="1:16" ht="15">
      <c r="A12" s="899" t="s">
        <v>642</v>
      </c>
      <c r="B12" s="900"/>
      <c r="C12" s="901"/>
      <c r="D12" s="901"/>
      <c r="E12" s="901"/>
      <c r="F12" s="901"/>
      <c r="G12" s="901"/>
      <c r="H12" s="901"/>
      <c r="I12" s="869"/>
      <c r="J12" s="869"/>
      <c r="K12" s="869"/>
      <c r="L12" s="869"/>
      <c r="M12" s="869"/>
      <c r="N12" s="869"/>
      <c r="O12" s="869"/>
      <c r="P12" s="869"/>
    </row>
    <row r="13" spans="1:16" ht="15">
      <c r="A13" s="899" t="s">
        <v>643</v>
      </c>
      <c r="B13" s="900"/>
      <c r="C13" s="901"/>
      <c r="D13" s="901"/>
      <c r="E13" s="901"/>
      <c r="F13" s="901"/>
      <c r="G13" s="901"/>
      <c r="H13" s="901"/>
      <c r="I13" s="869"/>
      <c r="J13" s="869"/>
      <c r="K13" s="869"/>
      <c r="L13" s="869"/>
      <c r="M13" s="869"/>
      <c r="N13" s="869"/>
      <c r="O13" s="869"/>
      <c r="P13" s="869"/>
    </row>
    <row r="14" spans="1:16" ht="15">
      <c r="A14" s="899" t="s">
        <v>644</v>
      </c>
      <c r="B14" s="900"/>
      <c r="C14" s="901"/>
      <c r="D14" s="901"/>
      <c r="E14" s="901"/>
      <c r="F14" s="901"/>
      <c r="G14" s="901"/>
      <c r="H14" s="901"/>
      <c r="I14" s="869"/>
      <c r="J14" s="869"/>
      <c r="K14" s="869"/>
      <c r="L14" s="869"/>
      <c r="M14" s="869"/>
      <c r="N14" s="869"/>
      <c r="O14" s="869"/>
      <c r="P14" s="869"/>
    </row>
    <row r="15" spans="1:16" ht="15">
      <c r="A15" s="899" t="s">
        <v>645</v>
      </c>
      <c r="B15" s="900"/>
      <c r="C15" s="901"/>
      <c r="D15" s="901"/>
      <c r="E15" s="901"/>
      <c r="F15" s="901"/>
      <c r="G15" s="901"/>
      <c r="H15" s="901"/>
      <c r="I15" s="869"/>
      <c r="J15" s="869"/>
      <c r="K15" s="869"/>
      <c r="L15" s="869"/>
      <c r="M15" s="869"/>
      <c r="N15" s="869"/>
      <c r="O15" s="869"/>
      <c r="P15" s="869"/>
    </row>
    <row r="16" spans="1:16" ht="15">
      <c r="A16" s="899" t="s">
        <v>646</v>
      </c>
      <c r="B16" s="900"/>
      <c r="C16" s="901"/>
      <c r="D16" s="901"/>
      <c r="E16" s="901"/>
      <c r="F16" s="901"/>
      <c r="G16" s="901"/>
      <c r="H16" s="901"/>
      <c r="I16" s="869"/>
      <c r="J16" s="869"/>
      <c r="K16" s="869"/>
      <c r="L16" s="869"/>
      <c r="M16" s="869"/>
      <c r="N16" s="869"/>
      <c r="O16" s="869"/>
      <c r="P16" s="869"/>
    </row>
    <row r="17" spans="1:16" ht="15">
      <c r="A17" s="899" t="s">
        <v>647</v>
      </c>
      <c r="B17" s="900"/>
      <c r="C17" s="901"/>
      <c r="D17" s="901"/>
      <c r="E17" s="901"/>
      <c r="F17" s="901"/>
      <c r="G17" s="901"/>
      <c r="H17" s="901"/>
      <c r="I17" s="869"/>
      <c r="J17" s="869"/>
      <c r="K17" s="869"/>
      <c r="L17" s="869"/>
      <c r="M17" s="869"/>
      <c r="N17" s="869"/>
      <c r="O17" s="869"/>
      <c r="P17" s="869"/>
    </row>
    <row r="18" spans="1:16" ht="15">
      <c r="A18" s="899" t="s">
        <v>648</v>
      </c>
      <c r="B18" s="900"/>
      <c r="C18" s="901"/>
      <c r="D18" s="901"/>
      <c r="E18" s="901"/>
      <c r="F18" s="901"/>
      <c r="G18" s="901"/>
      <c r="H18" s="901"/>
      <c r="I18" s="869"/>
      <c r="J18" s="869"/>
      <c r="K18" s="869"/>
      <c r="L18" s="869"/>
      <c r="M18" s="869"/>
      <c r="N18" s="869"/>
      <c r="O18" s="869"/>
      <c r="P18" s="869"/>
    </row>
    <row r="19" spans="1:16" ht="15">
      <c r="A19" s="899" t="s">
        <v>649</v>
      </c>
      <c r="B19" s="900"/>
      <c r="C19" s="901"/>
      <c r="D19" s="901"/>
      <c r="E19" s="901"/>
      <c r="F19" s="901"/>
      <c r="G19" s="901"/>
      <c r="H19" s="901"/>
      <c r="I19" s="869"/>
      <c r="J19" s="869"/>
      <c r="K19" s="869"/>
      <c r="L19" s="869"/>
      <c r="M19" s="869"/>
      <c r="N19" s="869"/>
      <c r="O19" s="869"/>
      <c r="P19" s="869"/>
    </row>
    <row r="20" spans="1:16" ht="15">
      <c r="A20" s="899" t="s">
        <v>650</v>
      </c>
      <c r="B20" s="900"/>
      <c r="C20" s="901"/>
      <c r="D20" s="901"/>
      <c r="E20" s="901"/>
      <c r="F20" s="901"/>
      <c r="G20" s="901"/>
      <c r="H20" s="901"/>
      <c r="I20" s="869"/>
      <c r="J20" s="869"/>
      <c r="K20" s="869"/>
      <c r="L20" s="869"/>
      <c r="M20" s="869"/>
      <c r="N20" s="869"/>
      <c r="O20" s="869"/>
      <c r="P20" s="869"/>
    </row>
    <row r="21" spans="1:16" ht="15">
      <c r="A21" s="899" t="s">
        <v>651</v>
      </c>
      <c r="B21" s="900"/>
      <c r="C21" s="901"/>
      <c r="D21" s="901"/>
      <c r="E21" s="901"/>
      <c r="F21" s="901"/>
      <c r="G21" s="901"/>
      <c r="H21" s="901"/>
      <c r="I21" s="869"/>
      <c r="J21" s="869"/>
      <c r="K21" s="869"/>
      <c r="L21" s="869"/>
      <c r="M21" s="869"/>
      <c r="N21" s="869"/>
      <c r="O21" s="869"/>
      <c r="P21" s="869"/>
    </row>
    <row r="22" spans="1:16" ht="15">
      <c r="A22" s="899"/>
      <c r="B22" s="900"/>
      <c r="C22" s="901"/>
      <c r="D22" s="901"/>
      <c r="E22" s="901"/>
      <c r="F22" s="901"/>
      <c r="G22" s="901"/>
      <c r="H22" s="901"/>
      <c r="I22" s="869"/>
      <c r="J22" s="869"/>
      <c r="K22" s="869"/>
      <c r="L22" s="869"/>
      <c r="M22" s="869"/>
      <c r="N22" s="869"/>
      <c r="O22" s="869"/>
      <c r="P22" s="869"/>
    </row>
    <row r="23" spans="1:16" ht="15">
      <c r="A23" s="1050" t="s">
        <v>889</v>
      </c>
      <c r="B23" s="1050"/>
      <c r="C23" s="1050"/>
      <c r="D23" s="1050"/>
      <c r="E23" s="19" t="s">
        <v>884</v>
      </c>
      <c r="F23" s="19"/>
      <c r="G23" s="19"/>
      <c r="H23" s="19"/>
      <c r="I23" s="19"/>
      <c r="J23" s="19"/>
      <c r="K23" s="19"/>
      <c r="L23" s="20"/>
      <c r="M23" s="20"/>
      <c r="N23" s="20"/>
      <c r="O23" s="20"/>
      <c r="P23" s="21"/>
    </row>
    <row r="24" spans="5:16" ht="15">
      <c r="E24" s="19" t="s">
        <v>885</v>
      </c>
      <c r="F24" s="19"/>
      <c r="G24" s="19"/>
      <c r="H24" s="19"/>
      <c r="I24" s="19"/>
      <c r="J24" s="19"/>
      <c r="K24" s="19"/>
      <c r="L24" s="19"/>
      <c r="M24" s="20"/>
      <c r="N24" s="20"/>
      <c r="O24" s="20"/>
      <c r="P24" s="21"/>
    </row>
    <row r="26" spans="1:13" ht="50.25">
      <c r="A26" s="39" t="s">
        <v>781</v>
      </c>
      <c r="B26" s="39" t="s">
        <v>911</v>
      </c>
      <c r="C26" s="8" t="s">
        <v>721</v>
      </c>
      <c r="D26" s="8" t="s">
        <v>722</v>
      </c>
      <c r="E26" s="8" t="s">
        <v>846</v>
      </c>
      <c r="F26" s="8" t="s">
        <v>782</v>
      </c>
      <c r="G26" s="39" t="s">
        <v>433</v>
      </c>
      <c r="H26" s="39" t="s">
        <v>434</v>
      </c>
      <c r="I26" s="39" t="s">
        <v>435</v>
      </c>
      <c r="J26" s="39" t="s">
        <v>436</v>
      </c>
      <c r="K26" s="39" t="s">
        <v>437</v>
      </c>
      <c r="L26" s="8" t="s">
        <v>916</v>
      </c>
      <c r="M26" s="8" t="s">
        <v>438</v>
      </c>
    </row>
    <row r="27" spans="1:13" ht="15">
      <c r="A27" s="870"/>
      <c r="B27" s="39"/>
      <c r="C27" s="8"/>
      <c r="D27" s="8"/>
      <c r="E27" s="8"/>
      <c r="F27" s="8"/>
      <c r="G27" s="25">
        <v>7</v>
      </c>
      <c r="H27" s="25">
        <v>7</v>
      </c>
      <c r="I27" s="25">
        <v>7</v>
      </c>
      <c r="J27" s="25">
        <v>7</v>
      </c>
      <c r="K27" s="25">
        <v>7</v>
      </c>
      <c r="L27" s="8">
        <f aca="true" t="shared" si="0" ref="L27:L46">SUM(G27:K27)</f>
        <v>35</v>
      </c>
      <c r="M27" s="577"/>
    </row>
    <row r="28" spans="1:13" ht="18" customHeight="1">
      <c r="A28" s="878">
        <v>1</v>
      </c>
      <c r="B28" s="879">
        <v>502</v>
      </c>
      <c r="C28" s="880" t="s">
        <v>439</v>
      </c>
      <c r="D28" s="880" t="s">
        <v>1889</v>
      </c>
      <c r="E28" s="881" t="s">
        <v>770</v>
      </c>
      <c r="F28" s="882" t="s">
        <v>440</v>
      </c>
      <c r="G28" s="880">
        <v>3</v>
      </c>
      <c r="H28" s="880">
        <v>7</v>
      </c>
      <c r="I28" s="880">
        <v>0</v>
      </c>
      <c r="J28" s="880">
        <v>7</v>
      </c>
      <c r="K28" s="880">
        <v>7</v>
      </c>
      <c r="L28" s="883">
        <f t="shared" si="0"/>
        <v>24</v>
      </c>
      <c r="M28" s="884" t="s">
        <v>920</v>
      </c>
    </row>
    <row r="29" spans="1:13" ht="18" customHeight="1">
      <c r="A29" s="878">
        <v>2</v>
      </c>
      <c r="B29" s="879">
        <v>511</v>
      </c>
      <c r="C29" s="880" t="s">
        <v>441</v>
      </c>
      <c r="D29" s="880" t="s">
        <v>993</v>
      </c>
      <c r="E29" s="881" t="s">
        <v>764</v>
      </c>
      <c r="F29" s="882" t="s">
        <v>442</v>
      </c>
      <c r="G29" s="880">
        <v>3</v>
      </c>
      <c r="H29" s="880">
        <v>7</v>
      </c>
      <c r="I29" s="880">
        <v>3</v>
      </c>
      <c r="J29" s="880">
        <v>2</v>
      </c>
      <c r="K29" s="880">
        <v>3</v>
      </c>
      <c r="L29" s="883">
        <f t="shared" si="0"/>
        <v>18</v>
      </c>
      <c r="M29" s="884" t="s">
        <v>1103</v>
      </c>
    </row>
    <row r="30" spans="1:13" ht="18" customHeight="1">
      <c r="A30" s="878">
        <v>3</v>
      </c>
      <c r="B30" s="879">
        <v>513</v>
      </c>
      <c r="C30" s="880" t="s">
        <v>443</v>
      </c>
      <c r="D30" s="880" t="s">
        <v>1614</v>
      </c>
      <c r="E30" s="881" t="s">
        <v>1991</v>
      </c>
      <c r="F30" s="882" t="s">
        <v>444</v>
      </c>
      <c r="G30" s="880">
        <v>7</v>
      </c>
      <c r="H30" s="880">
        <v>0</v>
      </c>
      <c r="I30" s="880">
        <v>7</v>
      </c>
      <c r="J30" s="880">
        <v>2</v>
      </c>
      <c r="K30" s="880">
        <v>0</v>
      </c>
      <c r="L30" s="883">
        <f t="shared" si="0"/>
        <v>16</v>
      </c>
      <c r="M30" s="884" t="s">
        <v>1103</v>
      </c>
    </row>
    <row r="31" spans="1:13" ht="18" customHeight="1">
      <c r="A31" s="878">
        <v>4</v>
      </c>
      <c r="B31" s="879">
        <v>519</v>
      </c>
      <c r="C31" s="880" t="s">
        <v>461</v>
      </c>
      <c r="D31" s="880" t="s">
        <v>1600</v>
      </c>
      <c r="E31" s="881" t="s">
        <v>725</v>
      </c>
      <c r="F31" s="882" t="s">
        <v>462</v>
      </c>
      <c r="G31" s="880">
        <v>0</v>
      </c>
      <c r="H31" s="880">
        <v>7</v>
      </c>
      <c r="I31" s="880">
        <v>7</v>
      </c>
      <c r="J31" s="880">
        <v>2</v>
      </c>
      <c r="K31" s="880">
        <v>0</v>
      </c>
      <c r="L31" s="883">
        <f t="shared" si="0"/>
        <v>16</v>
      </c>
      <c r="M31" s="884" t="s">
        <v>1103</v>
      </c>
    </row>
    <row r="32" spans="1:13" ht="18" customHeight="1">
      <c r="A32" s="878">
        <v>5</v>
      </c>
      <c r="B32" s="879">
        <v>508</v>
      </c>
      <c r="C32" s="880" t="s">
        <v>445</v>
      </c>
      <c r="D32" s="880" t="s">
        <v>763</v>
      </c>
      <c r="E32" s="881" t="s">
        <v>750</v>
      </c>
      <c r="F32" s="882" t="s">
        <v>446</v>
      </c>
      <c r="G32" s="880">
        <v>3</v>
      </c>
      <c r="H32" s="880">
        <v>7</v>
      </c>
      <c r="I32" s="880">
        <v>4</v>
      </c>
      <c r="J32" s="880">
        <v>1</v>
      </c>
      <c r="K32" s="880">
        <v>0</v>
      </c>
      <c r="L32" s="883">
        <f t="shared" si="0"/>
        <v>15</v>
      </c>
      <c r="M32" s="884" t="s">
        <v>1103</v>
      </c>
    </row>
    <row r="33" spans="1:13" ht="18" customHeight="1">
      <c r="A33" s="878">
        <v>6</v>
      </c>
      <c r="B33" s="879">
        <v>514</v>
      </c>
      <c r="C33" s="880" t="s">
        <v>447</v>
      </c>
      <c r="D33" s="880" t="s">
        <v>1685</v>
      </c>
      <c r="E33" s="881" t="s">
        <v>994</v>
      </c>
      <c r="F33" s="882" t="s">
        <v>448</v>
      </c>
      <c r="G33" s="880">
        <v>0</v>
      </c>
      <c r="H33" s="880">
        <v>7</v>
      </c>
      <c r="I33" s="880">
        <v>7</v>
      </c>
      <c r="J33" s="880">
        <v>1</v>
      </c>
      <c r="K33" s="880">
        <v>0</v>
      </c>
      <c r="L33" s="883">
        <f t="shared" si="0"/>
        <v>15</v>
      </c>
      <c r="M33" s="884" t="s">
        <v>1103</v>
      </c>
    </row>
    <row r="34" spans="1:13" ht="18" customHeight="1">
      <c r="A34" s="903">
        <v>7</v>
      </c>
      <c r="B34" s="871">
        <v>505</v>
      </c>
      <c r="C34" s="872" t="s">
        <v>449</v>
      </c>
      <c r="D34" s="872" t="s">
        <v>1025</v>
      </c>
      <c r="E34" s="873" t="s">
        <v>1076</v>
      </c>
      <c r="F34" s="874" t="s">
        <v>450</v>
      </c>
      <c r="G34" s="872">
        <v>0</v>
      </c>
      <c r="H34" s="872">
        <v>7</v>
      </c>
      <c r="I34" s="872">
        <v>7</v>
      </c>
      <c r="J34" s="872">
        <v>0</v>
      </c>
      <c r="K34" s="872">
        <v>0</v>
      </c>
      <c r="L34" s="8">
        <f t="shared" si="0"/>
        <v>14</v>
      </c>
      <c r="M34" s="577"/>
    </row>
    <row r="35" spans="1:13" ht="18" customHeight="1">
      <c r="A35" s="903">
        <v>8</v>
      </c>
      <c r="B35" s="871">
        <v>506</v>
      </c>
      <c r="C35" s="872" t="s">
        <v>451</v>
      </c>
      <c r="D35" s="872" t="s">
        <v>748</v>
      </c>
      <c r="E35" s="873" t="s">
        <v>732</v>
      </c>
      <c r="F35" s="874" t="s">
        <v>452</v>
      </c>
      <c r="G35" s="872">
        <v>0</v>
      </c>
      <c r="H35" s="872">
        <v>7</v>
      </c>
      <c r="I35" s="872">
        <v>5</v>
      </c>
      <c r="J35" s="872">
        <v>2</v>
      </c>
      <c r="K35" s="872">
        <v>0</v>
      </c>
      <c r="L35" s="8">
        <f t="shared" si="0"/>
        <v>14</v>
      </c>
      <c r="M35" s="577"/>
    </row>
    <row r="36" spans="1:13" ht="18" customHeight="1">
      <c r="A36" s="903">
        <v>9</v>
      </c>
      <c r="B36" s="871">
        <v>512</v>
      </c>
      <c r="C36" s="872" t="s">
        <v>453</v>
      </c>
      <c r="D36" s="872" t="s">
        <v>738</v>
      </c>
      <c r="E36" s="873" t="s">
        <v>753</v>
      </c>
      <c r="F36" s="874" t="s">
        <v>454</v>
      </c>
      <c r="G36" s="872">
        <v>3</v>
      </c>
      <c r="H36" s="872">
        <v>7</v>
      </c>
      <c r="I36" s="872">
        <v>0</v>
      </c>
      <c r="J36" s="872">
        <v>2</v>
      </c>
      <c r="K36" s="872">
        <v>2</v>
      </c>
      <c r="L36" s="8">
        <f t="shared" si="0"/>
        <v>14</v>
      </c>
      <c r="M36" s="577"/>
    </row>
    <row r="37" spans="1:13" ht="18" customHeight="1">
      <c r="A37" s="903">
        <v>10</v>
      </c>
      <c r="B37" s="871">
        <v>503</v>
      </c>
      <c r="C37" s="872" t="s">
        <v>455</v>
      </c>
      <c r="D37" s="872" t="s">
        <v>456</v>
      </c>
      <c r="E37" s="873" t="s">
        <v>1076</v>
      </c>
      <c r="F37" s="874" t="s">
        <v>457</v>
      </c>
      <c r="G37" s="872">
        <v>7</v>
      </c>
      <c r="H37" s="872">
        <v>0</v>
      </c>
      <c r="I37" s="872">
        <v>0</v>
      </c>
      <c r="J37" s="872">
        <v>7</v>
      </c>
      <c r="K37" s="872">
        <v>0</v>
      </c>
      <c r="L37" s="8">
        <f t="shared" si="0"/>
        <v>14</v>
      </c>
      <c r="M37" s="577"/>
    </row>
    <row r="38" spans="1:13" ht="18" customHeight="1">
      <c r="A38" s="903">
        <v>11</v>
      </c>
      <c r="B38" s="871">
        <v>510</v>
      </c>
      <c r="C38" s="872" t="s">
        <v>1535</v>
      </c>
      <c r="D38" s="872" t="s">
        <v>1995</v>
      </c>
      <c r="E38" s="873" t="s">
        <v>764</v>
      </c>
      <c r="F38" s="874" t="s">
        <v>442</v>
      </c>
      <c r="G38" s="872">
        <v>3</v>
      </c>
      <c r="H38" s="872">
        <v>0</v>
      </c>
      <c r="I38" s="872">
        <v>7</v>
      </c>
      <c r="J38" s="872">
        <v>1</v>
      </c>
      <c r="K38" s="872">
        <v>0</v>
      </c>
      <c r="L38" s="8">
        <f t="shared" si="0"/>
        <v>11</v>
      </c>
      <c r="M38" s="577"/>
    </row>
    <row r="39" spans="1:13" ht="18" customHeight="1">
      <c r="A39" s="903">
        <v>12</v>
      </c>
      <c r="B39" s="871">
        <v>509</v>
      </c>
      <c r="C39" s="872" t="s">
        <v>54</v>
      </c>
      <c r="D39" s="872" t="s">
        <v>1295</v>
      </c>
      <c r="E39" s="873" t="s">
        <v>965</v>
      </c>
      <c r="F39" s="874" t="s">
        <v>458</v>
      </c>
      <c r="G39" s="872">
        <v>0</v>
      </c>
      <c r="H39" s="872">
        <v>0</v>
      </c>
      <c r="I39" s="872">
        <v>7</v>
      </c>
      <c r="J39" s="872">
        <v>2</v>
      </c>
      <c r="K39" s="872">
        <v>1</v>
      </c>
      <c r="L39" s="8">
        <f t="shared" si="0"/>
        <v>10</v>
      </c>
      <c r="M39" s="577"/>
    </row>
    <row r="40" spans="1:13" ht="18" customHeight="1">
      <c r="A40" s="903">
        <v>13</v>
      </c>
      <c r="B40" s="871">
        <v>504</v>
      </c>
      <c r="C40" s="872" t="s">
        <v>1206</v>
      </c>
      <c r="D40" s="872" t="s">
        <v>1038</v>
      </c>
      <c r="E40" s="873" t="s">
        <v>1076</v>
      </c>
      <c r="F40" s="874" t="s">
        <v>457</v>
      </c>
      <c r="G40" s="872">
        <v>0</v>
      </c>
      <c r="H40" s="872">
        <v>0</v>
      </c>
      <c r="I40" s="872">
        <v>7</v>
      </c>
      <c r="J40" s="872">
        <v>0</v>
      </c>
      <c r="K40" s="872">
        <v>2</v>
      </c>
      <c r="L40" s="8">
        <f t="shared" si="0"/>
        <v>9</v>
      </c>
      <c r="M40" s="577"/>
    </row>
    <row r="41" spans="1:13" ht="18" customHeight="1">
      <c r="A41" s="903">
        <v>14</v>
      </c>
      <c r="B41" s="871">
        <v>515</v>
      </c>
      <c r="C41" s="872" t="s">
        <v>459</v>
      </c>
      <c r="D41" s="872" t="s">
        <v>752</v>
      </c>
      <c r="E41" s="873" t="s">
        <v>736</v>
      </c>
      <c r="F41" s="874" t="s">
        <v>460</v>
      </c>
      <c r="G41" s="872">
        <v>0</v>
      </c>
      <c r="H41" s="872">
        <v>7</v>
      </c>
      <c r="I41" s="872">
        <v>0</v>
      </c>
      <c r="J41" s="872">
        <v>0</v>
      </c>
      <c r="K41" s="872">
        <v>0</v>
      </c>
      <c r="L41" s="8">
        <f t="shared" si="0"/>
        <v>7</v>
      </c>
      <c r="M41" s="577"/>
    </row>
    <row r="42" spans="1:13" ht="18" customHeight="1">
      <c r="A42" s="903">
        <v>15</v>
      </c>
      <c r="B42" s="871">
        <v>501</v>
      </c>
      <c r="C42" s="872" t="s">
        <v>463</v>
      </c>
      <c r="D42" s="872" t="s">
        <v>948</v>
      </c>
      <c r="E42" s="873" t="s">
        <v>767</v>
      </c>
      <c r="F42" s="874" t="s">
        <v>464</v>
      </c>
      <c r="G42" s="872">
        <v>0</v>
      </c>
      <c r="H42" s="872">
        <v>2</v>
      </c>
      <c r="I42" s="872">
        <v>0</v>
      </c>
      <c r="J42" s="872">
        <v>5</v>
      </c>
      <c r="K42" s="872">
        <v>0</v>
      </c>
      <c r="L42" s="8">
        <f t="shared" si="0"/>
        <v>7</v>
      </c>
      <c r="M42" s="577"/>
    </row>
    <row r="43" spans="1:13" ht="18" customHeight="1">
      <c r="A43" s="903">
        <v>16</v>
      </c>
      <c r="B43" s="871">
        <v>507</v>
      </c>
      <c r="C43" s="872" t="s">
        <v>465</v>
      </c>
      <c r="D43" s="872" t="s">
        <v>1273</v>
      </c>
      <c r="E43" s="873" t="s">
        <v>1459</v>
      </c>
      <c r="F43" s="874" t="s">
        <v>466</v>
      </c>
      <c r="G43" s="872">
        <v>0</v>
      </c>
      <c r="H43" s="872">
        <v>0</v>
      </c>
      <c r="I43" s="872">
        <v>0</v>
      </c>
      <c r="J43" s="872">
        <v>2</v>
      </c>
      <c r="K43" s="872">
        <v>1</v>
      </c>
      <c r="L43" s="8">
        <f t="shared" si="0"/>
        <v>3</v>
      </c>
      <c r="M43" s="577"/>
    </row>
    <row r="44" spans="1:13" ht="18" customHeight="1">
      <c r="A44" s="903">
        <v>17</v>
      </c>
      <c r="B44" s="871">
        <v>520</v>
      </c>
      <c r="C44" s="872" t="s">
        <v>467</v>
      </c>
      <c r="D44" s="872" t="s">
        <v>755</v>
      </c>
      <c r="E44" s="873" t="s">
        <v>1039</v>
      </c>
      <c r="F44" s="874" t="s">
        <v>468</v>
      </c>
      <c r="G44" s="872">
        <v>0</v>
      </c>
      <c r="H44" s="872">
        <v>0</v>
      </c>
      <c r="I44" s="872">
        <v>0</v>
      </c>
      <c r="J44" s="872">
        <v>2</v>
      </c>
      <c r="K44" s="872">
        <v>0</v>
      </c>
      <c r="L44" s="8">
        <f t="shared" si="0"/>
        <v>2</v>
      </c>
      <c r="M44" s="577"/>
    </row>
    <row r="45" spans="1:13" ht="18" customHeight="1">
      <c r="A45" s="903">
        <v>18</v>
      </c>
      <c r="B45" s="871">
        <v>516</v>
      </c>
      <c r="C45" s="872" t="s">
        <v>469</v>
      </c>
      <c r="D45" s="872" t="s">
        <v>1430</v>
      </c>
      <c r="E45" s="873" t="s">
        <v>1578</v>
      </c>
      <c r="F45" s="874" t="s">
        <v>470</v>
      </c>
      <c r="G45" s="872">
        <v>0</v>
      </c>
      <c r="H45" s="872">
        <v>0</v>
      </c>
      <c r="I45" s="872">
        <v>0</v>
      </c>
      <c r="J45" s="872">
        <v>0</v>
      </c>
      <c r="K45" s="872">
        <v>0</v>
      </c>
      <c r="L45" s="8">
        <f t="shared" si="0"/>
        <v>0</v>
      </c>
      <c r="M45" s="577"/>
    </row>
    <row r="46" spans="1:13" ht="18" customHeight="1">
      <c r="A46" s="903">
        <v>19</v>
      </c>
      <c r="B46" s="871">
        <v>517</v>
      </c>
      <c r="C46" s="872" t="s">
        <v>471</v>
      </c>
      <c r="D46" s="872" t="s">
        <v>1273</v>
      </c>
      <c r="E46" s="873" t="s">
        <v>953</v>
      </c>
      <c r="F46" s="874" t="s">
        <v>472</v>
      </c>
      <c r="G46" s="872">
        <v>0</v>
      </c>
      <c r="H46" s="872">
        <v>0</v>
      </c>
      <c r="I46" s="872">
        <v>0</v>
      </c>
      <c r="J46" s="872">
        <v>0</v>
      </c>
      <c r="K46" s="872">
        <v>0</v>
      </c>
      <c r="L46" s="8">
        <f t="shared" si="0"/>
        <v>0</v>
      </c>
      <c r="M46" s="577"/>
    </row>
    <row r="47" spans="1:13" ht="18" customHeight="1">
      <c r="A47" s="577"/>
      <c r="B47" s="871">
        <v>518</v>
      </c>
      <c r="C47" s="872" t="s">
        <v>473</v>
      </c>
      <c r="D47" s="872" t="s">
        <v>805</v>
      </c>
      <c r="E47" s="873" t="s">
        <v>833</v>
      </c>
      <c r="F47" s="874" t="s">
        <v>474</v>
      </c>
      <c r="G47" s="872" t="s">
        <v>879</v>
      </c>
      <c r="H47" s="872">
        <v>0</v>
      </c>
      <c r="I47" s="872">
        <v>0</v>
      </c>
      <c r="J47" s="872">
        <v>0</v>
      </c>
      <c r="K47" s="872">
        <v>0</v>
      </c>
      <c r="L47" s="8"/>
      <c r="M47" s="577"/>
    </row>
    <row r="49" spans="1:13" ht="15">
      <c r="A49" s="885">
        <v>1</v>
      </c>
      <c r="B49" s="886">
        <v>603</v>
      </c>
      <c r="C49" s="880" t="s">
        <v>475</v>
      </c>
      <c r="D49" s="880" t="s">
        <v>805</v>
      </c>
      <c r="E49" s="881" t="s">
        <v>1459</v>
      </c>
      <c r="F49" s="882" t="s">
        <v>476</v>
      </c>
      <c r="G49" s="880">
        <v>7</v>
      </c>
      <c r="H49" s="880">
        <v>7</v>
      </c>
      <c r="I49" s="880">
        <v>7</v>
      </c>
      <c r="J49" s="880">
        <v>3</v>
      </c>
      <c r="K49" s="880">
        <v>7</v>
      </c>
      <c r="L49" s="883">
        <f aca="true" t="shared" si="1" ref="L49:L71">SUM(G49:K49)</f>
        <v>31</v>
      </c>
      <c r="M49" s="887" t="s">
        <v>280</v>
      </c>
    </row>
    <row r="50" spans="1:13" ht="15">
      <c r="A50" s="885">
        <v>2</v>
      </c>
      <c r="B50" s="886">
        <v>620</v>
      </c>
      <c r="C50" s="880" t="s">
        <v>477</v>
      </c>
      <c r="D50" s="880" t="s">
        <v>960</v>
      </c>
      <c r="E50" s="881" t="s">
        <v>743</v>
      </c>
      <c r="F50" s="882" t="s">
        <v>478</v>
      </c>
      <c r="G50" s="880">
        <v>7</v>
      </c>
      <c r="H50" s="880">
        <v>7</v>
      </c>
      <c r="I50" s="880">
        <v>0</v>
      </c>
      <c r="J50" s="880">
        <v>1</v>
      </c>
      <c r="K50" s="880">
        <v>0</v>
      </c>
      <c r="L50" s="883">
        <f t="shared" si="1"/>
        <v>15</v>
      </c>
      <c r="M50" s="887" t="s">
        <v>1103</v>
      </c>
    </row>
    <row r="51" spans="1:13" ht="15">
      <c r="A51" s="885">
        <v>3</v>
      </c>
      <c r="B51" s="886">
        <v>608</v>
      </c>
      <c r="C51" s="880" t="s">
        <v>479</v>
      </c>
      <c r="D51" s="880" t="s">
        <v>480</v>
      </c>
      <c r="E51" s="881" t="s">
        <v>774</v>
      </c>
      <c r="F51" s="882" t="s">
        <v>481</v>
      </c>
      <c r="G51" s="880">
        <v>7</v>
      </c>
      <c r="H51" s="880">
        <v>0</v>
      </c>
      <c r="I51" s="880">
        <v>0</v>
      </c>
      <c r="J51" s="880">
        <v>0</v>
      </c>
      <c r="K51" s="880">
        <v>7</v>
      </c>
      <c r="L51" s="883">
        <f t="shared" si="1"/>
        <v>14</v>
      </c>
      <c r="M51" s="887" t="s">
        <v>1103</v>
      </c>
    </row>
    <row r="52" spans="1:13" ht="15">
      <c r="A52" s="885">
        <v>3</v>
      </c>
      <c r="B52" s="886">
        <v>611</v>
      </c>
      <c r="C52" s="880" t="s">
        <v>482</v>
      </c>
      <c r="D52" s="880" t="s">
        <v>805</v>
      </c>
      <c r="E52" s="881" t="s">
        <v>753</v>
      </c>
      <c r="F52" s="882" t="s">
        <v>483</v>
      </c>
      <c r="G52" s="880">
        <v>7</v>
      </c>
      <c r="H52" s="880">
        <v>7</v>
      </c>
      <c r="I52" s="880">
        <v>0</v>
      </c>
      <c r="J52" s="880">
        <v>0</v>
      </c>
      <c r="K52" s="880">
        <v>0</v>
      </c>
      <c r="L52" s="883">
        <f t="shared" si="1"/>
        <v>14</v>
      </c>
      <c r="M52" s="887" t="s">
        <v>1103</v>
      </c>
    </row>
    <row r="53" spans="1:13" ht="15">
      <c r="A53" s="885">
        <v>5</v>
      </c>
      <c r="B53" s="886">
        <v>602</v>
      </c>
      <c r="C53" s="880" t="s">
        <v>484</v>
      </c>
      <c r="D53" s="880" t="s">
        <v>745</v>
      </c>
      <c r="E53" s="881" t="s">
        <v>725</v>
      </c>
      <c r="F53" s="882" t="s">
        <v>485</v>
      </c>
      <c r="G53" s="880">
        <v>7</v>
      </c>
      <c r="H53" s="880">
        <v>0</v>
      </c>
      <c r="I53" s="880">
        <v>2</v>
      </c>
      <c r="J53" s="880">
        <v>1</v>
      </c>
      <c r="K53" s="880">
        <v>0</v>
      </c>
      <c r="L53" s="883">
        <f t="shared" si="1"/>
        <v>10</v>
      </c>
      <c r="M53" s="887" t="s">
        <v>1103</v>
      </c>
    </row>
    <row r="54" spans="1:13" ht="15">
      <c r="A54" s="885">
        <v>5</v>
      </c>
      <c r="B54" s="886">
        <v>623</v>
      </c>
      <c r="C54" s="880" t="s">
        <v>486</v>
      </c>
      <c r="D54" s="880" t="s">
        <v>2072</v>
      </c>
      <c r="E54" s="881" t="s">
        <v>1118</v>
      </c>
      <c r="F54" s="882" t="s">
        <v>487</v>
      </c>
      <c r="G54" s="880">
        <v>7</v>
      </c>
      <c r="H54" s="880">
        <v>0</v>
      </c>
      <c r="I54" s="880">
        <v>0</v>
      </c>
      <c r="J54" s="880">
        <v>1</v>
      </c>
      <c r="K54" s="880">
        <v>2</v>
      </c>
      <c r="L54" s="883">
        <f t="shared" si="1"/>
        <v>10</v>
      </c>
      <c r="M54" s="887" t="s">
        <v>1103</v>
      </c>
    </row>
    <row r="55" spans="1:13" ht="15">
      <c r="A55" s="769">
        <v>7</v>
      </c>
      <c r="B55" s="22">
        <v>622</v>
      </c>
      <c r="C55" s="872" t="s">
        <v>488</v>
      </c>
      <c r="D55" s="872" t="s">
        <v>794</v>
      </c>
      <c r="E55" s="873" t="s">
        <v>826</v>
      </c>
      <c r="F55" s="874" t="s">
        <v>489</v>
      </c>
      <c r="G55" s="872">
        <v>7</v>
      </c>
      <c r="H55" s="872">
        <v>2</v>
      </c>
      <c r="I55" s="872">
        <v>0</v>
      </c>
      <c r="J55" s="872">
        <v>0</v>
      </c>
      <c r="K55" s="872">
        <v>0</v>
      </c>
      <c r="L55" s="8">
        <f t="shared" si="1"/>
        <v>9</v>
      </c>
      <c r="M55" s="875"/>
    </row>
    <row r="56" spans="1:13" ht="15">
      <c r="A56" s="769">
        <v>8</v>
      </c>
      <c r="B56" s="22">
        <v>607</v>
      </c>
      <c r="C56" s="872" t="s">
        <v>800</v>
      </c>
      <c r="D56" s="872" t="s">
        <v>1018</v>
      </c>
      <c r="E56" s="873" t="s">
        <v>774</v>
      </c>
      <c r="F56" s="874" t="s">
        <v>481</v>
      </c>
      <c r="G56" s="872">
        <v>0</v>
      </c>
      <c r="H56" s="872">
        <v>7</v>
      </c>
      <c r="I56" s="872">
        <v>0</v>
      </c>
      <c r="J56" s="872">
        <v>1</v>
      </c>
      <c r="K56" s="872">
        <v>0</v>
      </c>
      <c r="L56" s="8">
        <f t="shared" si="1"/>
        <v>8</v>
      </c>
      <c r="M56" s="875"/>
    </row>
    <row r="57" spans="1:13" ht="15">
      <c r="A57" s="769">
        <v>8</v>
      </c>
      <c r="B57" s="22">
        <v>610</v>
      </c>
      <c r="C57" s="872" t="s">
        <v>490</v>
      </c>
      <c r="D57" s="872" t="s">
        <v>791</v>
      </c>
      <c r="E57" s="873" t="s">
        <v>969</v>
      </c>
      <c r="F57" s="874" t="s">
        <v>491</v>
      </c>
      <c r="G57" s="872">
        <v>7</v>
      </c>
      <c r="H57" s="872">
        <v>0</v>
      </c>
      <c r="I57" s="872">
        <v>0</v>
      </c>
      <c r="J57" s="872">
        <v>1</v>
      </c>
      <c r="K57" s="872">
        <v>0</v>
      </c>
      <c r="L57" s="8">
        <f t="shared" si="1"/>
        <v>8</v>
      </c>
      <c r="M57" s="875"/>
    </row>
    <row r="58" spans="1:13" ht="15">
      <c r="A58" s="769">
        <v>8</v>
      </c>
      <c r="B58" s="22">
        <v>618</v>
      </c>
      <c r="C58" s="872" t="s">
        <v>492</v>
      </c>
      <c r="D58" s="872" t="s">
        <v>769</v>
      </c>
      <c r="E58" s="873" t="s">
        <v>962</v>
      </c>
      <c r="F58" s="874" t="s">
        <v>493</v>
      </c>
      <c r="G58" s="872">
        <v>7</v>
      </c>
      <c r="H58" s="872">
        <v>0</v>
      </c>
      <c r="I58" s="872">
        <v>0</v>
      </c>
      <c r="J58" s="872">
        <v>1</v>
      </c>
      <c r="K58" s="872">
        <v>0</v>
      </c>
      <c r="L58" s="8">
        <f t="shared" si="1"/>
        <v>8</v>
      </c>
      <c r="M58" s="875"/>
    </row>
    <row r="59" spans="1:13" ht="15">
      <c r="A59" s="769">
        <v>11</v>
      </c>
      <c r="B59" s="22">
        <v>604</v>
      </c>
      <c r="C59" s="872" t="s">
        <v>494</v>
      </c>
      <c r="D59" s="872" t="s">
        <v>1143</v>
      </c>
      <c r="E59" s="873" t="s">
        <v>833</v>
      </c>
      <c r="F59" s="874" t="s">
        <v>495</v>
      </c>
      <c r="G59" s="872">
        <v>7</v>
      </c>
      <c r="H59" s="872">
        <v>0</v>
      </c>
      <c r="I59" s="872">
        <v>0</v>
      </c>
      <c r="J59" s="872">
        <v>0</v>
      </c>
      <c r="K59" s="872">
        <v>0</v>
      </c>
      <c r="L59" s="8">
        <f t="shared" si="1"/>
        <v>7</v>
      </c>
      <c r="M59" s="875"/>
    </row>
    <row r="60" spans="1:13" ht="15">
      <c r="A60" s="769">
        <v>11</v>
      </c>
      <c r="B60" s="22">
        <v>605</v>
      </c>
      <c r="C60" s="872" t="s">
        <v>496</v>
      </c>
      <c r="D60" s="872" t="s">
        <v>948</v>
      </c>
      <c r="E60" s="873" t="s">
        <v>957</v>
      </c>
      <c r="F60" s="874" t="s">
        <v>497</v>
      </c>
      <c r="G60" s="872">
        <v>7</v>
      </c>
      <c r="H60" s="872">
        <v>0</v>
      </c>
      <c r="I60" s="872">
        <v>0</v>
      </c>
      <c r="J60" s="872">
        <v>0</v>
      </c>
      <c r="K60" s="872">
        <v>0</v>
      </c>
      <c r="L60" s="8">
        <f t="shared" si="1"/>
        <v>7</v>
      </c>
      <c r="M60" s="875"/>
    </row>
    <row r="61" spans="1:13" ht="15">
      <c r="A61" s="769">
        <v>11</v>
      </c>
      <c r="B61" s="22">
        <v>612</v>
      </c>
      <c r="C61" s="872" t="s">
        <v>925</v>
      </c>
      <c r="D61" s="872" t="s">
        <v>1366</v>
      </c>
      <c r="E61" s="873" t="s">
        <v>732</v>
      </c>
      <c r="F61" s="874" t="s">
        <v>498</v>
      </c>
      <c r="G61" s="872">
        <v>7</v>
      </c>
      <c r="H61" s="872">
        <v>0</v>
      </c>
      <c r="I61" s="872">
        <v>0</v>
      </c>
      <c r="J61" s="872">
        <v>0</v>
      </c>
      <c r="K61" s="872">
        <v>0</v>
      </c>
      <c r="L61" s="8">
        <f t="shared" si="1"/>
        <v>7</v>
      </c>
      <c r="M61" s="875"/>
    </row>
    <row r="62" spans="1:13" ht="15">
      <c r="A62" s="769">
        <v>11</v>
      </c>
      <c r="B62" s="22">
        <v>613</v>
      </c>
      <c r="C62" s="872" t="s">
        <v>499</v>
      </c>
      <c r="D62" s="872" t="s">
        <v>1025</v>
      </c>
      <c r="E62" s="873" t="s">
        <v>736</v>
      </c>
      <c r="F62" s="874" t="s">
        <v>460</v>
      </c>
      <c r="G62" s="872">
        <v>7</v>
      </c>
      <c r="H62" s="872">
        <v>0</v>
      </c>
      <c r="I62" s="872">
        <v>0</v>
      </c>
      <c r="J62" s="872">
        <v>0</v>
      </c>
      <c r="K62" s="872">
        <v>0</v>
      </c>
      <c r="L62" s="8">
        <f t="shared" si="1"/>
        <v>7</v>
      </c>
      <c r="M62" s="875"/>
    </row>
    <row r="63" spans="1:13" ht="15">
      <c r="A63" s="769">
        <v>11</v>
      </c>
      <c r="B63" s="22">
        <v>614</v>
      </c>
      <c r="C63" s="872" t="s">
        <v>500</v>
      </c>
      <c r="D63" s="872" t="s">
        <v>1237</v>
      </c>
      <c r="E63" s="873" t="s">
        <v>1076</v>
      </c>
      <c r="F63" s="874" t="s">
        <v>457</v>
      </c>
      <c r="G63" s="872">
        <v>7</v>
      </c>
      <c r="H63" s="872">
        <v>0</v>
      </c>
      <c r="I63" s="872">
        <v>0</v>
      </c>
      <c r="J63" s="872">
        <v>0</v>
      </c>
      <c r="K63" s="872">
        <v>0</v>
      </c>
      <c r="L63" s="8">
        <f t="shared" si="1"/>
        <v>7</v>
      </c>
      <c r="M63" s="875"/>
    </row>
    <row r="64" spans="1:13" ht="15">
      <c r="A64" s="769">
        <v>11</v>
      </c>
      <c r="B64" s="22">
        <v>615</v>
      </c>
      <c r="C64" s="872" t="s">
        <v>501</v>
      </c>
      <c r="D64" s="872" t="s">
        <v>752</v>
      </c>
      <c r="E64" s="873" t="s">
        <v>965</v>
      </c>
      <c r="F64" s="874" t="s">
        <v>502</v>
      </c>
      <c r="G64" s="872">
        <v>7</v>
      </c>
      <c r="H64" s="872">
        <v>0</v>
      </c>
      <c r="I64" s="872">
        <v>0</v>
      </c>
      <c r="J64" s="872">
        <v>0</v>
      </c>
      <c r="K64" s="872">
        <v>0</v>
      </c>
      <c r="L64" s="8">
        <f t="shared" si="1"/>
        <v>7</v>
      </c>
      <c r="M64" s="875"/>
    </row>
    <row r="65" spans="1:13" ht="15">
      <c r="A65" s="769">
        <v>17</v>
      </c>
      <c r="B65" s="22">
        <v>619</v>
      </c>
      <c r="C65" s="872" t="s">
        <v>775</v>
      </c>
      <c r="D65" s="872" t="s">
        <v>763</v>
      </c>
      <c r="E65" s="873" t="s">
        <v>923</v>
      </c>
      <c r="F65" s="874" t="s">
        <v>503</v>
      </c>
      <c r="G65" s="872">
        <v>0</v>
      </c>
      <c r="H65" s="872">
        <v>0</v>
      </c>
      <c r="I65" s="872">
        <v>2</v>
      </c>
      <c r="J65" s="872">
        <v>1</v>
      </c>
      <c r="K65" s="872">
        <v>2</v>
      </c>
      <c r="L65" s="8">
        <f t="shared" si="1"/>
        <v>5</v>
      </c>
      <c r="M65" s="875"/>
    </row>
    <row r="66" spans="1:13" ht="15">
      <c r="A66" s="769">
        <v>18</v>
      </c>
      <c r="B66" s="22">
        <v>601</v>
      </c>
      <c r="C66" s="872" t="s">
        <v>504</v>
      </c>
      <c r="D66" s="872" t="s">
        <v>1067</v>
      </c>
      <c r="E66" s="873" t="s">
        <v>770</v>
      </c>
      <c r="F66" s="874" t="s">
        <v>505</v>
      </c>
      <c r="G66" s="872">
        <v>0</v>
      </c>
      <c r="H66" s="872">
        <v>2</v>
      </c>
      <c r="I66" s="872">
        <v>0</v>
      </c>
      <c r="J66" s="872">
        <v>0</v>
      </c>
      <c r="K66" s="872">
        <v>0</v>
      </c>
      <c r="L66" s="8">
        <f t="shared" si="1"/>
        <v>2</v>
      </c>
      <c r="M66" s="875"/>
    </row>
    <row r="67" spans="1:13" ht="15">
      <c r="A67" s="769">
        <v>18</v>
      </c>
      <c r="B67" s="22">
        <v>617</v>
      </c>
      <c r="C67" s="872" t="s">
        <v>2097</v>
      </c>
      <c r="D67" s="872" t="s">
        <v>941</v>
      </c>
      <c r="E67" s="873" t="s">
        <v>962</v>
      </c>
      <c r="F67" s="874" t="s">
        <v>493</v>
      </c>
      <c r="G67" s="872">
        <v>0</v>
      </c>
      <c r="H67" s="872">
        <v>2</v>
      </c>
      <c r="I67" s="872">
        <v>0</v>
      </c>
      <c r="J67" s="872">
        <v>0</v>
      </c>
      <c r="K67" s="872">
        <v>0</v>
      </c>
      <c r="L67" s="8">
        <f t="shared" si="1"/>
        <v>2</v>
      </c>
      <c r="M67" s="875"/>
    </row>
    <row r="68" spans="1:13" ht="15">
      <c r="A68" s="769">
        <v>18</v>
      </c>
      <c r="B68" s="22">
        <v>621</v>
      </c>
      <c r="C68" s="872" t="s">
        <v>506</v>
      </c>
      <c r="D68" s="872" t="s">
        <v>763</v>
      </c>
      <c r="E68" s="873" t="s">
        <v>750</v>
      </c>
      <c r="F68" s="874" t="s">
        <v>446</v>
      </c>
      <c r="G68" s="872">
        <v>0</v>
      </c>
      <c r="H68" s="872">
        <v>2</v>
      </c>
      <c r="I68" s="872">
        <v>0</v>
      </c>
      <c r="J68" s="872">
        <v>0</v>
      </c>
      <c r="K68" s="872">
        <v>0</v>
      </c>
      <c r="L68" s="8">
        <f t="shared" si="1"/>
        <v>2</v>
      </c>
      <c r="M68" s="875"/>
    </row>
    <row r="69" spans="1:13" ht="15">
      <c r="A69" s="769">
        <v>18</v>
      </c>
      <c r="B69" s="22">
        <v>624</v>
      </c>
      <c r="C69" s="872" t="s">
        <v>507</v>
      </c>
      <c r="D69" s="872" t="s">
        <v>508</v>
      </c>
      <c r="E69" s="873" t="s">
        <v>953</v>
      </c>
      <c r="F69" s="874" t="s">
        <v>472</v>
      </c>
      <c r="G69" s="872">
        <v>0</v>
      </c>
      <c r="H69" s="872">
        <v>0</v>
      </c>
      <c r="I69" s="872">
        <v>0</v>
      </c>
      <c r="J69" s="872">
        <v>0</v>
      </c>
      <c r="K69" s="872">
        <v>2</v>
      </c>
      <c r="L69" s="8">
        <f t="shared" si="1"/>
        <v>2</v>
      </c>
      <c r="M69" s="875"/>
    </row>
    <row r="70" spans="1:13" ht="15">
      <c r="A70" s="769">
        <v>18</v>
      </c>
      <c r="B70" s="22">
        <v>625</v>
      </c>
      <c r="C70" s="872" t="s">
        <v>509</v>
      </c>
      <c r="D70" s="872" t="s">
        <v>1097</v>
      </c>
      <c r="E70" s="873" t="s">
        <v>1578</v>
      </c>
      <c r="F70" s="874" t="s">
        <v>510</v>
      </c>
      <c r="G70" s="872">
        <v>0</v>
      </c>
      <c r="H70" s="872">
        <v>2</v>
      </c>
      <c r="I70" s="872">
        <v>0</v>
      </c>
      <c r="J70" s="872">
        <v>0</v>
      </c>
      <c r="K70" s="872">
        <v>0</v>
      </c>
      <c r="L70" s="8">
        <f t="shared" si="1"/>
        <v>2</v>
      </c>
      <c r="M70" s="875"/>
    </row>
    <row r="71" spans="1:13" ht="15">
      <c r="A71" s="769">
        <v>23</v>
      </c>
      <c r="B71" s="22">
        <v>606</v>
      </c>
      <c r="C71" s="872" t="s">
        <v>511</v>
      </c>
      <c r="D71" s="872" t="s">
        <v>822</v>
      </c>
      <c r="E71" s="873" t="s">
        <v>807</v>
      </c>
      <c r="F71" s="874" t="s">
        <v>512</v>
      </c>
      <c r="G71" s="872">
        <v>0</v>
      </c>
      <c r="H71" s="872">
        <v>0</v>
      </c>
      <c r="I71" s="872">
        <v>0</v>
      </c>
      <c r="J71" s="872">
        <v>0</v>
      </c>
      <c r="K71" s="872">
        <v>0</v>
      </c>
      <c r="L71" s="8">
        <f t="shared" si="1"/>
        <v>0</v>
      </c>
      <c r="M71" s="875"/>
    </row>
    <row r="72" spans="1:13" ht="15">
      <c r="A72" s="769"/>
      <c r="B72" s="22">
        <v>609</v>
      </c>
      <c r="C72" s="872" t="s">
        <v>513</v>
      </c>
      <c r="D72" s="872" t="s">
        <v>1038</v>
      </c>
      <c r="E72" s="873" t="s">
        <v>764</v>
      </c>
      <c r="F72" s="874" t="s">
        <v>514</v>
      </c>
      <c r="G72" s="872" t="s">
        <v>879</v>
      </c>
      <c r="H72" s="872"/>
      <c r="I72" s="872"/>
      <c r="J72" s="872"/>
      <c r="K72" s="872"/>
      <c r="L72" s="8"/>
      <c r="M72" s="875"/>
    </row>
    <row r="73" spans="1:13" ht="15">
      <c r="A73" s="769"/>
      <c r="B73" s="22">
        <v>616</v>
      </c>
      <c r="C73" s="872" t="s">
        <v>515</v>
      </c>
      <c r="D73" s="872" t="s">
        <v>730</v>
      </c>
      <c r="E73" s="873" t="s">
        <v>1128</v>
      </c>
      <c r="F73" s="874" t="s">
        <v>516</v>
      </c>
      <c r="G73" s="872" t="s">
        <v>879</v>
      </c>
      <c r="H73" s="872"/>
      <c r="I73" s="872"/>
      <c r="J73" s="872"/>
      <c r="K73" s="872"/>
      <c r="L73" s="8"/>
      <c r="M73" s="875"/>
    </row>
    <row r="75" spans="1:13" ht="15">
      <c r="A75" s="888">
        <v>1</v>
      </c>
      <c r="B75" s="879">
        <v>704</v>
      </c>
      <c r="C75" s="880" t="s">
        <v>517</v>
      </c>
      <c r="D75" s="880" t="s">
        <v>1237</v>
      </c>
      <c r="E75" s="881" t="s">
        <v>969</v>
      </c>
      <c r="F75" s="889" t="s">
        <v>518</v>
      </c>
      <c r="G75" s="881">
        <v>7</v>
      </c>
      <c r="H75" s="881">
        <v>3</v>
      </c>
      <c r="I75" s="881">
        <v>7</v>
      </c>
      <c r="J75" s="881">
        <v>0</v>
      </c>
      <c r="K75" s="881">
        <v>7</v>
      </c>
      <c r="L75" s="883">
        <f aca="true" t="shared" si="2" ref="L75:L99">SUM(G75:K75)</f>
        <v>24</v>
      </c>
      <c r="M75" s="890" t="s">
        <v>280</v>
      </c>
    </row>
    <row r="76" spans="1:13" ht="15">
      <c r="A76" s="888">
        <v>2</v>
      </c>
      <c r="B76" s="879">
        <v>707</v>
      </c>
      <c r="C76" s="880" t="s">
        <v>519</v>
      </c>
      <c r="D76" s="880" t="s">
        <v>1067</v>
      </c>
      <c r="E76" s="881" t="s">
        <v>1076</v>
      </c>
      <c r="F76" s="889" t="s">
        <v>520</v>
      </c>
      <c r="G76" s="881">
        <v>5</v>
      </c>
      <c r="H76" s="881">
        <v>6</v>
      </c>
      <c r="I76" s="881">
        <v>0</v>
      </c>
      <c r="J76" s="881">
        <v>3</v>
      </c>
      <c r="K76" s="881">
        <v>7</v>
      </c>
      <c r="L76" s="883">
        <f t="shared" si="2"/>
        <v>21</v>
      </c>
      <c r="M76" s="890" t="s">
        <v>1103</v>
      </c>
    </row>
    <row r="77" spans="1:13" ht="15">
      <c r="A77" s="888">
        <v>3</v>
      </c>
      <c r="B77" s="879">
        <v>705</v>
      </c>
      <c r="C77" s="880" t="s">
        <v>1137</v>
      </c>
      <c r="D77" s="880" t="s">
        <v>1138</v>
      </c>
      <c r="E77" s="881" t="s">
        <v>743</v>
      </c>
      <c r="F77" s="889" t="s">
        <v>521</v>
      </c>
      <c r="G77" s="881">
        <v>7</v>
      </c>
      <c r="H77" s="881">
        <v>6</v>
      </c>
      <c r="I77" s="881">
        <v>1</v>
      </c>
      <c r="J77" s="881">
        <v>3</v>
      </c>
      <c r="K77" s="881">
        <v>0</v>
      </c>
      <c r="L77" s="883">
        <f t="shared" si="2"/>
        <v>17</v>
      </c>
      <c r="M77" s="890" t="s">
        <v>1103</v>
      </c>
    </row>
    <row r="78" spans="1:13" ht="25.5">
      <c r="A78" s="888">
        <v>4</v>
      </c>
      <c r="B78" s="879">
        <v>711</v>
      </c>
      <c r="C78" s="880" t="s">
        <v>821</v>
      </c>
      <c r="D78" s="880" t="s">
        <v>820</v>
      </c>
      <c r="E78" s="881" t="s">
        <v>736</v>
      </c>
      <c r="F78" s="889" t="s">
        <v>522</v>
      </c>
      <c r="G78" s="881">
        <v>7</v>
      </c>
      <c r="H78" s="881">
        <v>0</v>
      </c>
      <c r="I78" s="881">
        <v>7</v>
      </c>
      <c r="J78" s="881">
        <v>2</v>
      </c>
      <c r="K78" s="881">
        <v>0</v>
      </c>
      <c r="L78" s="883">
        <f t="shared" si="2"/>
        <v>16</v>
      </c>
      <c r="M78" s="890" t="s">
        <v>1103</v>
      </c>
    </row>
    <row r="79" spans="1:13" ht="15">
      <c r="A79" s="888">
        <v>5</v>
      </c>
      <c r="B79" s="879">
        <v>718</v>
      </c>
      <c r="C79" s="880" t="s">
        <v>523</v>
      </c>
      <c r="D79" s="880" t="s">
        <v>1138</v>
      </c>
      <c r="E79" s="881" t="s">
        <v>524</v>
      </c>
      <c r="F79" s="889" t="s">
        <v>525</v>
      </c>
      <c r="G79" s="881">
        <v>7</v>
      </c>
      <c r="H79" s="881">
        <v>0</v>
      </c>
      <c r="I79" s="881">
        <v>0</v>
      </c>
      <c r="J79" s="881">
        <v>2</v>
      </c>
      <c r="K79" s="881">
        <v>5</v>
      </c>
      <c r="L79" s="883">
        <f t="shared" si="2"/>
        <v>14</v>
      </c>
      <c r="M79" s="890" t="s">
        <v>1103</v>
      </c>
    </row>
    <row r="80" spans="1:13" ht="15">
      <c r="A80" s="888">
        <v>5</v>
      </c>
      <c r="B80" s="879">
        <v>723</v>
      </c>
      <c r="C80" s="880" t="s">
        <v>526</v>
      </c>
      <c r="D80" s="880" t="s">
        <v>1197</v>
      </c>
      <c r="E80" s="881" t="s">
        <v>732</v>
      </c>
      <c r="F80" s="889" t="s">
        <v>527</v>
      </c>
      <c r="G80" s="881">
        <v>7</v>
      </c>
      <c r="H80" s="881">
        <v>0</v>
      </c>
      <c r="I80" s="881">
        <v>7</v>
      </c>
      <c r="J80" s="881">
        <v>0</v>
      </c>
      <c r="K80" s="881">
        <v>0</v>
      </c>
      <c r="L80" s="883">
        <f t="shared" si="2"/>
        <v>14</v>
      </c>
      <c r="M80" s="890" t="s">
        <v>1103</v>
      </c>
    </row>
    <row r="81" spans="1:13" ht="15">
      <c r="A81" s="876">
        <v>7</v>
      </c>
      <c r="B81" s="871">
        <v>725</v>
      </c>
      <c r="C81" s="872" t="s">
        <v>971</v>
      </c>
      <c r="D81" s="872" t="s">
        <v>825</v>
      </c>
      <c r="E81" s="872" t="s">
        <v>743</v>
      </c>
      <c r="F81" s="877" t="s">
        <v>521</v>
      </c>
      <c r="G81" s="43">
        <v>7</v>
      </c>
      <c r="H81" s="43">
        <v>3</v>
      </c>
      <c r="I81" s="43">
        <v>0</v>
      </c>
      <c r="J81" s="43">
        <v>3</v>
      </c>
      <c r="K81" s="43">
        <v>0</v>
      </c>
      <c r="L81" s="8">
        <f t="shared" si="2"/>
        <v>13</v>
      </c>
      <c r="M81" s="872"/>
    </row>
    <row r="82" spans="1:13" ht="15">
      <c r="A82" s="876">
        <v>8</v>
      </c>
      <c r="B82" s="871">
        <v>701</v>
      </c>
      <c r="C82" s="872" t="s">
        <v>2058</v>
      </c>
      <c r="D82" s="872" t="s">
        <v>769</v>
      </c>
      <c r="E82" s="873" t="s">
        <v>965</v>
      </c>
      <c r="F82" s="877" t="s">
        <v>502</v>
      </c>
      <c r="G82" s="43">
        <v>7</v>
      </c>
      <c r="H82" s="43">
        <v>0</v>
      </c>
      <c r="I82" s="43">
        <v>3</v>
      </c>
      <c r="J82" s="43">
        <v>2</v>
      </c>
      <c r="K82" s="43">
        <v>0</v>
      </c>
      <c r="L82" s="8">
        <f t="shared" si="2"/>
        <v>12</v>
      </c>
      <c r="M82" s="81"/>
    </row>
    <row r="83" spans="1:13" ht="15">
      <c r="A83" s="876">
        <v>8</v>
      </c>
      <c r="B83" s="871">
        <v>722</v>
      </c>
      <c r="C83" s="872" t="s">
        <v>1781</v>
      </c>
      <c r="D83" s="872" t="s">
        <v>1138</v>
      </c>
      <c r="E83" s="873" t="s">
        <v>732</v>
      </c>
      <c r="F83" s="877" t="s">
        <v>528</v>
      </c>
      <c r="G83" s="43">
        <v>7</v>
      </c>
      <c r="H83" s="43">
        <v>3</v>
      </c>
      <c r="I83" s="43">
        <v>0</v>
      </c>
      <c r="J83" s="43">
        <v>2</v>
      </c>
      <c r="K83" s="43">
        <v>0</v>
      </c>
      <c r="L83" s="8">
        <f t="shared" si="2"/>
        <v>12</v>
      </c>
      <c r="M83" s="81"/>
    </row>
    <row r="84" spans="1:13" ht="15">
      <c r="A84" s="876">
        <v>10</v>
      </c>
      <c r="B84" s="871">
        <v>702</v>
      </c>
      <c r="C84" s="872" t="s">
        <v>925</v>
      </c>
      <c r="D84" s="872" t="s">
        <v>926</v>
      </c>
      <c r="E84" s="873" t="s">
        <v>725</v>
      </c>
      <c r="F84" s="877" t="s">
        <v>529</v>
      </c>
      <c r="G84" s="43">
        <v>0</v>
      </c>
      <c r="H84" s="43">
        <v>3</v>
      </c>
      <c r="I84" s="43">
        <v>7</v>
      </c>
      <c r="J84" s="43">
        <v>0</v>
      </c>
      <c r="K84" s="43">
        <v>0</v>
      </c>
      <c r="L84" s="8">
        <f t="shared" si="2"/>
        <v>10</v>
      </c>
      <c r="M84" s="81"/>
    </row>
    <row r="85" spans="1:13" ht="15">
      <c r="A85" s="876">
        <v>10</v>
      </c>
      <c r="B85" s="871">
        <v>710</v>
      </c>
      <c r="C85" s="872" t="s">
        <v>530</v>
      </c>
      <c r="D85" s="872" t="s">
        <v>1954</v>
      </c>
      <c r="E85" s="873" t="s">
        <v>774</v>
      </c>
      <c r="F85" s="877" t="s">
        <v>531</v>
      </c>
      <c r="G85" s="43">
        <v>7</v>
      </c>
      <c r="H85" s="43">
        <v>0</v>
      </c>
      <c r="I85" s="43">
        <v>3</v>
      </c>
      <c r="J85" s="43">
        <v>0</v>
      </c>
      <c r="K85" s="43">
        <v>0</v>
      </c>
      <c r="L85" s="8">
        <f t="shared" si="2"/>
        <v>10</v>
      </c>
      <c r="M85" s="81"/>
    </row>
    <row r="86" spans="1:13" ht="15">
      <c r="A86" s="876">
        <v>10</v>
      </c>
      <c r="B86" s="871">
        <v>712</v>
      </c>
      <c r="C86" s="872" t="s">
        <v>532</v>
      </c>
      <c r="D86" s="872" t="s">
        <v>1143</v>
      </c>
      <c r="E86" s="873" t="s">
        <v>770</v>
      </c>
      <c r="F86" s="877" t="s">
        <v>533</v>
      </c>
      <c r="G86" s="43">
        <v>5</v>
      </c>
      <c r="H86" s="43">
        <v>3</v>
      </c>
      <c r="I86" s="43">
        <v>0</v>
      </c>
      <c r="J86" s="43">
        <v>2</v>
      </c>
      <c r="K86" s="43">
        <v>0</v>
      </c>
      <c r="L86" s="8">
        <f t="shared" si="2"/>
        <v>10</v>
      </c>
      <c r="M86" s="81"/>
    </row>
    <row r="87" spans="1:13" ht="15">
      <c r="A87" s="876">
        <v>10</v>
      </c>
      <c r="B87" s="871">
        <v>713</v>
      </c>
      <c r="C87" s="872" t="s">
        <v>534</v>
      </c>
      <c r="D87" s="872" t="s">
        <v>990</v>
      </c>
      <c r="E87" s="873" t="s">
        <v>1459</v>
      </c>
      <c r="F87" s="877" t="s">
        <v>535</v>
      </c>
      <c r="G87" s="43">
        <v>0</v>
      </c>
      <c r="H87" s="43">
        <v>0</v>
      </c>
      <c r="I87" s="43">
        <v>7</v>
      </c>
      <c r="J87" s="43">
        <v>3</v>
      </c>
      <c r="K87" s="43">
        <v>0</v>
      </c>
      <c r="L87" s="8">
        <f t="shared" si="2"/>
        <v>10</v>
      </c>
      <c r="M87" s="81"/>
    </row>
    <row r="88" spans="1:13" ht="15">
      <c r="A88" s="876">
        <v>10</v>
      </c>
      <c r="B88" s="871">
        <v>720</v>
      </c>
      <c r="C88" s="872" t="s">
        <v>536</v>
      </c>
      <c r="D88" s="872" t="s">
        <v>745</v>
      </c>
      <c r="E88" s="873" t="s">
        <v>826</v>
      </c>
      <c r="F88" s="877" t="s">
        <v>537</v>
      </c>
      <c r="G88" s="43">
        <v>7</v>
      </c>
      <c r="H88" s="43">
        <v>0</v>
      </c>
      <c r="I88" s="43">
        <v>0</v>
      </c>
      <c r="J88" s="43">
        <v>3</v>
      </c>
      <c r="K88" s="43">
        <v>0</v>
      </c>
      <c r="L88" s="8">
        <f t="shared" si="2"/>
        <v>10</v>
      </c>
      <c r="M88" s="81"/>
    </row>
    <row r="89" spans="1:13" ht="15">
      <c r="A89" s="876">
        <v>15</v>
      </c>
      <c r="B89" s="871">
        <v>703</v>
      </c>
      <c r="C89" s="872" t="s">
        <v>1660</v>
      </c>
      <c r="D89" s="872" t="s">
        <v>1018</v>
      </c>
      <c r="E89" s="873" t="s">
        <v>725</v>
      </c>
      <c r="F89" s="877" t="s">
        <v>529</v>
      </c>
      <c r="G89" s="43">
        <v>7</v>
      </c>
      <c r="H89" s="43">
        <v>0</v>
      </c>
      <c r="I89" s="43">
        <v>0</v>
      </c>
      <c r="J89" s="43">
        <v>2</v>
      </c>
      <c r="K89" s="43">
        <v>0</v>
      </c>
      <c r="L89" s="8">
        <f t="shared" si="2"/>
        <v>9</v>
      </c>
      <c r="M89" s="81"/>
    </row>
    <row r="90" spans="1:13" ht="15">
      <c r="A90" s="876">
        <v>15</v>
      </c>
      <c r="B90" s="871">
        <v>721</v>
      </c>
      <c r="C90" s="872" t="s">
        <v>936</v>
      </c>
      <c r="D90" s="872" t="s">
        <v>933</v>
      </c>
      <c r="E90" s="873" t="s">
        <v>938</v>
      </c>
      <c r="F90" s="877" t="s">
        <v>538</v>
      </c>
      <c r="G90" s="43">
        <v>7</v>
      </c>
      <c r="H90" s="43">
        <v>0</v>
      </c>
      <c r="I90" s="43">
        <v>0</v>
      </c>
      <c r="J90" s="43">
        <v>2</v>
      </c>
      <c r="K90" s="43">
        <v>0</v>
      </c>
      <c r="L90" s="8">
        <f t="shared" si="2"/>
        <v>9</v>
      </c>
      <c r="M90" s="81"/>
    </row>
    <row r="91" spans="1:13" ht="15">
      <c r="A91" s="876">
        <v>17</v>
      </c>
      <c r="B91" s="871">
        <v>714</v>
      </c>
      <c r="C91" s="872" t="s">
        <v>539</v>
      </c>
      <c r="D91" s="872" t="s">
        <v>738</v>
      </c>
      <c r="E91" s="873" t="s">
        <v>753</v>
      </c>
      <c r="F91" s="877" t="s">
        <v>483</v>
      </c>
      <c r="G91" s="43">
        <v>7</v>
      </c>
      <c r="H91" s="43">
        <v>0</v>
      </c>
      <c r="I91" s="43">
        <v>0</v>
      </c>
      <c r="J91" s="43">
        <v>0</v>
      </c>
      <c r="K91" s="43">
        <v>0</v>
      </c>
      <c r="L91" s="8">
        <f t="shared" si="2"/>
        <v>7</v>
      </c>
      <c r="M91" s="81"/>
    </row>
    <row r="92" spans="1:13" ht="15">
      <c r="A92" s="876">
        <v>17</v>
      </c>
      <c r="B92" s="871">
        <v>716</v>
      </c>
      <c r="C92" s="872" t="s">
        <v>540</v>
      </c>
      <c r="D92" s="872" t="s">
        <v>1864</v>
      </c>
      <c r="E92" s="873" t="s">
        <v>750</v>
      </c>
      <c r="F92" s="877" t="s">
        <v>446</v>
      </c>
      <c r="G92" s="43">
        <v>7</v>
      </c>
      <c r="H92" s="43">
        <v>0</v>
      </c>
      <c r="I92" s="43">
        <v>0</v>
      </c>
      <c r="J92" s="43">
        <v>0</v>
      </c>
      <c r="K92" s="43">
        <v>0</v>
      </c>
      <c r="L92" s="8">
        <f t="shared" si="2"/>
        <v>7</v>
      </c>
      <c r="M92" s="81"/>
    </row>
    <row r="93" spans="1:13" ht="15">
      <c r="A93" s="876">
        <v>17</v>
      </c>
      <c r="B93" s="871">
        <v>719</v>
      </c>
      <c r="C93" s="872" t="s">
        <v>541</v>
      </c>
      <c r="D93" s="872" t="s">
        <v>825</v>
      </c>
      <c r="E93" s="873" t="s">
        <v>1169</v>
      </c>
      <c r="F93" s="877" t="s">
        <v>542</v>
      </c>
      <c r="G93" s="43">
        <v>7</v>
      </c>
      <c r="H93" s="43">
        <v>0</v>
      </c>
      <c r="I93" s="43">
        <v>0</v>
      </c>
      <c r="J93" s="43">
        <v>0</v>
      </c>
      <c r="K93" s="43">
        <v>0</v>
      </c>
      <c r="L93" s="8">
        <f t="shared" si="2"/>
        <v>7</v>
      </c>
      <c r="M93" s="81"/>
    </row>
    <row r="94" spans="1:13" ht="15">
      <c r="A94" s="876">
        <v>20</v>
      </c>
      <c r="B94" s="871">
        <v>717</v>
      </c>
      <c r="C94" s="872" t="s">
        <v>543</v>
      </c>
      <c r="D94" s="872" t="s">
        <v>730</v>
      </c>
      <c r="E94" s="873" t="s">
        <v>1118</v>
      </c>
      <c r="F94" s="877" t="s">
        <v>487</v>
      </c>
      <c r="G94" s="43">
        <v>0</v>
      </c>
      <c r="H94" s="43">
        <v>3</v>
      </c>
      <c r="I94" s="43">
        <v>0</v>
      </c>
      <c r="J94" s="43">
        <v>3</v>
      </c>
      <c r="K94" s="43">
        <v>0</v>
      </c>
      <c r="L94" s="8">
        <f t="shared" si="2"/>
        <v>6</v>
      </c>
      <c r="M94" s="81"/>
    </row>
    <row r="95" spans="1:13" ht="15">
      <c r="A95" s="876">
        <v>21</v>
      </c>
      <c r="B95" s="871">
        <v>715</v>
      </c>
      <c r="C95" s="872" t="s">
        <v>544</v>
      </c>
      <c r="D95" s="872" t="s">
        <v>820</v>
      </c>
      <c r="E95" s="873" t="s">
        <v>957</v>
      </c>
      <c r="F95" s="877" t="s">
        <v>545</v>
      </c>
      <c r="G95" s="43">
        <v>0</v>
      </c>
      <c r="H95" s="43">
        <v>0</v>
      </c>
      <c r="I95" s="43">
        <v>1</v>
      </c>
      <c r="J95" s="43">
        <v>0</v>
      </c>
      <c r="K95" s="43">
        <v>0</v>
      </c>
      <c r="L95" s="8">
        <f t="shared" si="2"/>
        <v>1</v>
      </c>
      <c r="M95" s="81"/>
    </row>
    <row r="96" spans="1:13" ht="15">
      <c r="A96" s="876">
        <v>25</v>
      </c>
      <c r="B96" s="871">
        <v>706</v>
      </c>
      <c r="C96" s="872" t="s">
        <v>2059</v>
      </c>
      <c r="D96" s="872" t="s">
        <v>1097</v>
      </c>
      <c r="E96" s="873" t="s">
        <v>807</v>
      </c>
      <c r="F96" s="877" t="s">
        <v>512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8">
        <f t="shared" si="2"/>
        <v>0</v>
      </c>
      <c r="M96" s="81"/>
    </row>
    <row r="97" spans="1:13" ht="15">
      <c r="A97" s="876">
        <v>25</v>
      </c>
      <c r="B97" s="871">
        <v>708</v>
      </c>
      <c r="C97" s="872" t="s">
        <v>1702</v>
      </c>
      <c r="D97" s="872" t="s">
        <v>1153</v>
      </c>
      <c r="E97" s="873" t="s">
        <v>767</v>
      </c>
      <c r="F97" s="877" t="s">
        <v>464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8">
        <f t="shared" si="2"/>
        <v>0</v>
      </c>
      <c r="M97" s="81"/>
    </row>
    <row r="98" spans="1:13" ht="15">
      <c r="A98" s="876">
        <v>25</v>
      </c>
      <c r="B98" s="871">
        <v>709</v>
      </c>
      <c r="C98" s="872" t="s">
        <v>546</v>
      </c>
      <c r="D98" s="872" t="s">
        <v>730</v>
      </c>
      <c r="E98" s="873" t="s">
        <v>1128</v>
      </c>
      <c r="F98" s="877" t="s">
        <v>547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8">
        <f t="shared" si="2"/>
        <v>0</v>
      </c>
      <c r="M98" s="81"/>
    </row>
    <row r="99" spans="1:13" ht="15">
      <c r="A99" s="876">
        <v>25</v>
      </c>
      <c r="B99" s="871">
        <v>724</v>
      </c>
      <c r="C99" s="872" t="s">
        <v>921</v>
      </c>
      <c r="D99" s="872" t="s">
        <v>814</v>
      </c>
      <c r="E99" s="873" t="s">
        <v>548</v>
      </c>
      <c r="F99" s="877" t="s">
        <v>549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8">
        <f t="shared" si="2"/>
        <v>0</v>
      </c>
      <c r="M99" s="81"/>
    </row>
    <row r="101" spans="1:13" ht="15">
      <c r="A101" s="878">
        <v>1</v>
      </c>
      <c r="B101" s="879">
        <v>805</v>
      </c>
      <c r="C101" s="880" t="s">
        <v>1846</v>
      </c>
      <c r="D101" s="880" t="s">
        <v>825</v>
      </c>
      <c r="E101" s="881" t="s">
        <v>1076</v>
      </c>
      <c r="F101" s="889" t="s">
        <v>550</v>
      </c>
      <c r="G101" s="881">
        <v>7</v>
      </c>
      <c r="H101" s="881">
        <v>0</v>
      </c>
      <c r="I101" s="881">
        <v>7</v>
      </c>
      <c r="J101" s="881">
        <v>3</v>
      </c>
      <c r="K101" s="881">
        <v>2</v>
      </c>
      <c r="L101" s="883">
        <f aca="true" t="shared" si="3" ref="L101:L120">SUM(G101:K101)</f>
        <v>19</v>
      </c>
      <c r="M101" s="887" t="s">
        <v>280</v>
      </c>
    </row>
    <row r="102" spans="1:13" ht="15">
      <c r="A102" s="878">
        <v>2</v>
      </c>
      <c r="B102" s="879">
        <v>810</v>
      </c>
      <c r="C102" s="880" t="s">
        <v>551</v>
      </c>
      <c r="D102" s="880" t="s">
        <v>993</v>
      </c>
      <c r="E102" s="881" t="s">
        <v>774</v>
      </c>
      <c r="F102" s="889" t="s">
        <v>552</v>
      </c>
      <c r="G102" s="881">
        <v>7</v>
      </c>
      <c r="H102" s="881">
        <v>0</v>
      </c>
      <c r="I102" s="881">
        <v>7</v>
      </c>
      <c r="J102" s="881">
        <v>3</v>
      </c>
      <c r="K102" s="881">
        <v>0</v>
      </c>
      <c r="L102" s="883">
        <f t="shared" si="3"/>
        <v>17</v>
      </c>
      <c r="M102" s="887" t="s">
        <v>1103</v>
      </c>
    </row>
    <row r="103" spans="1:13" ht="15">
      <c r="A103" s="878">
        <v>3</v>
      </c>
      <c r="B103" s="879">
        <v>806</v>
      </c>
      <c r="C103" s="880" t="s">
        <v>751</v>
      </c>
      <c r="D103" s="880" t="s">
        <v>993</v>
      </c>
      <c r="E103" s="881" t="s">
        <v>770</v>
      </c>
      <c r="F103" s="889" t="s">
        <v>553</v>
      </c>
      <c r="G103" s="881">
        <v>7</v>
      </c>
      <c r="H103" s="881">
        <v>0</v>
      </c>
      <c r="I103" s="881">
        <v>0</v>
      </c>
      <c r="J103" s="881">
        <v>4</v>
      </c>
      <c r="K103" s="881">
        <v>0</v>
      </c>
      <c r="L103" s="883">
        <f t="shared" si="3"/>
        <v>11</v>
      </c>
      <c r="M103" s="887" t="s">
        <v>1103</v>
      </c>
    </row>
    <row r="104" spans="1:13" ht="15">
      <c r="A104" s="878">
        <v>4</v>
      </c>
      <c r="B104" s="879">
        <v>801</v>
      </c>
      <c r="C104" s="880" t="s">
        <v>2080</v>
      </c>
      <c r="D104" s="880" t="s">
        <v>1562</v>
      </c>
      <c r="E104" s="881" t="s">
        <v>725</v>
      </c>
      <c r="F104" s="889" t="s">
        <v>554</v>
      </c>
      <c r="G104" s="881">
        <v>4</v>
      </c>
      <c r="H104" s="881">
        <v>0</v>
      </c>
      <c r="I104" s="881">
        <v>0</v>
      </c>
      <c r="J104" s="881">
        <v>4</v>
      </c>
      <c r="K104" s="881">
        <v>0</v>
      </c>
      <c r="L104" s="883">
        <f t="shared" si="3"/>
        <v>8</v>
      </c>
      <c r="M104" s="887" t="s">
        <v>1103</v>
      </c>
    </row>
    <row r="105" spans="1:13" ht="15">
      <c r="A105" s="577">
        <v>5</v>
      </c>
      <c r="B105" s="871">
        <v>803</v>
      </c>
      <c r="C105" s="872" t="s">
        <v>555</v>
      </c>
      <c r="D105" s="872" t="s">
        <v>556</v>
      </c>
      <c r="E105" s="873" t="s">
        <v>757</v>
      </c>
      <c r="F105" s="877" t="s">
        <v>557</v>
      </c>
      <c r="G105" s="43">
        <v>0</v>
      </c>
      <c r="H105" s="43">
        <v>0</v>
      </c>
      <c r="I105" s="43">
        <v>3</v>
      </c>
      <c r="J105" s="43">
        <v>1</v>
      </c>
      <c r="K105" s="43">
        <v>0</v>
      </c>
      <c r="L105" s="8">
        <f t="shared" si="3"/>
        <v>4</v>
      </c>
      <c r="M105" s="875"/>
    </row>
    <row r="106" spans="1:13" ht="15">
      <c r="A106" s="577">
        <v>5</v>
      </c>
      <c r="B106" s="871">
        <v>814</v>
      </c>
      <c r="C106" s="872" t="s">
        <v>1186</v>
      </c>
      <c r="D106" s="872" t="s">
        <v>794</v>
      </c>
      <c r="E106" s="873" t="s">
        <v>736</v>
      </c>
      <c r="F106" s="877" t="s">
        <v>558</v>
      </c>
      <c r="G106" s="43">
        <v>0</v>
      </c>
      <c r="H106" s="43">
        <v>0</v>
      </c>
      <c r="I106" s="43">
        <v>3</v>
      </c>
      <c r="J106" s="43">
        <v>1</v>
      </c>
      <c r="K106" s="43">
        <v>0</v>
      </c>
      <c r="L106" s="8">
        <f t="shared" si="3"/>
        <v>4</v>
      </c>
      <c r="M106" s="875"/>
    </row>
    <row r="107" spans="1:13" ht="15">
      <c r="A107" s="577">
        <v>5</v>
      </c>
      <c r="B107" s="871">
        <v>817</v>
      </c>
      <c r="C107" s="872" t="s">
        <v>1936</v>
      </c>
      <c r="D107" s="872" t="s">
        <v>748</v>
      </c>
      <c r="E107" s="873" t="s">
        <v>1002</v>
      </c>
      <c r="F107" s="877" t="s">
        <v>559</v>
      </c>
      <c r="G107" s="43">
        <v>4</v>
      </c>
      <c r="H107" s="43">
        <v>0</v>
      </c>
      <c r="I107" s="43">
        <v>0</v>
      </c>
      <c r="J107" s="43">
        <v>0</v>
      </c>
      <c r="K107" s="43">
        <v>0</v>
      </c>
      <c r="L107" s="8">
        <f t="shared" si="3"/>
        <v>4</v>
      </c>
      <c r="M107" s="875"/>
    </row>
    <row r="108" spans="1:13" ht="15">
      <c r="A108" s="577">
        <v>8</v>
      </c>
      <c r="B108" s="871">
        <v>812</v>
      </c>
      <c r="C108" s="872" t="s">
        <v>560</v>
      </c>
      <c r="D108" s="872" t="s">
        <v>738</v>
      </c>
      <c r="E108" s="873" t="s">
        <v>807</v>
      </c>
      <c r="F108" s="877" t="s">
        <v>512</v>
      </c>
      <c r="G108" s="43">
        <v>0</v>
      </c>
      <c r="H108" s="43">
        <v>0</v>
      </c>
      <c r="I108" s="43">
        <v>2</v>
      </c>
      <c r="J108" s="43">
        <v>1</v>
      </c>
      <c r="K108" s="43">
        <v>0</v>
      </c>
      <c r="L108" s="8">
        <f t="shared" si="3"/>
        <v>3</v>
      </c>
      <c r="M108" s="875"/>
    </row>
    <row r="109" spans="1:13" ht="15">
      <c r="A109" s="577">
        <v>9</v>
      </c>
      <c r="B109" s="871">
        <v>802</v>
      </c>
      <c r="C109" s="872" t="s">
        <v>1697</v>
      </c>
      <c r="D109" s="872" t="s">
        <v>941</v>
      </c>
      <c r="E109" s="873" t="s">
        <v>969</v>
      </c>
      <c r="F109" s="877" t="s">
        <v>518</v>
      </c>
      <c r="G109" s="43">
        <v>0</v>
      </c>
      <c r="H109" s="43">
        <v>0</v>
      </c>
      <c r="I109" s="43">
        <v>1</v>
      </c>
      <c r="J109" s="43">
        <v>1</v>
      </c>
      <c r="K109" s="43">
        <v>0</v>
      </c>
      <c r="L109" s="8">
        <f t="shared" si="3"/>
        <v>2</v>
      </c>
      <c r="M109" s="875"/>
    </row>
    <row r="110" spans="1:13" ht="15">
      <c r="A110" s="577">
        <v>9</v>
      </c>
      <c r="B110" s="871">
        <v>809</v>
      </c>
      <c r="C110" s="872" t="s">
        <v>987</v>
      </c>
      <c r="D110" s="872" t="s">
        <v>988</v>
      </c>
      <c r="E110" s="873" t="s">
        <v>761</v>
      </c>
      <c r="F110" s="877" t="s">
        <v>561</v>
      </c>
      <c r="G110" s="43">
        <v>0</v>
      </c>
      <c r="H110" s="43">
        <v>0</v>
      </c>
      <c r="I110" s="43">
        <v>0</v>
      </c>
      <c r="J110" s="43">
        <v>1</v>
      </c>
      <c r="K110" s="43">
        <v>1</v>
      </c>
      <c r="L110" s="8">
        <f t="shared" si="3"/>
        <v>2</v>
      </c>
      <c r="M110" s="875"/>
    </row>
    <row r="111" spans="1:13" ht="25.5">
      <c r="A111" s="577">
        <v>9</v>
      </c>
      <c r="B111" s="871">
        <v>815</v>
      </c>
      <c r="C111" s="872" t="s">
        <v>1604</v>
      </c>
      <c r="D111" s="872" t="s">
        <v>843</v>
      </c>
      <c r="E111" s="873" t="s">
        <v>743</v>
      </c>
      <c r="F111" s="877" t="s">
        <v>562</v>
      </c>
      <c r="G111" s="43">
        <v>0</v>
      </c>
      <c r="H111" s="43">
        <v>0</v>
      </c>
      <c r="I111" s="43">
        <v>0</v>
      </c>
      <c r="J111" s="43">
        <v>1</v>
      </c>
      <c r="K111" s="43">
        <v>1</v>
      </c>
      <c r="L111" s="8">
        <f t="shared" si="3"/>
        <v>2</v>
      </c>
      <c r="M111" s="875"/>
    </row>
    <row r="112" spans="1:13" ht="15">
      <c r="A112" s="577">
        <v>9</v>
      </c>
      <c r="B112" s="871">
        <v>821</v>
      </c>
      <c r="C112" s="872" t="s">
        <v>563</v>
      </c>
      <c r="D112" s="872" t="s">
        <v>730</v>
      </c>
      <c r="E112" s="873" t="s">
        <v>1169</v>
      </c>
      <c r="F112" s="877" t="s">
        <v>564</v>
      </c>
      <c r="G112" s="43">
        <v>0</v>
      </c>
      <c r="H112" s="43">
        <v>0</v>
      </c>
      <c r="I112" s="43">
        <v>1</v>
      </c>
      <c r="J112" s="43">
        <v>1</v>
      </c>
      <c r="K112" s="43">
        <v>0</v>
      </c>
      <c r="L112" s="8">
        <f t="shared" si="3"/>
        <v>2</v>
      </c>
      <c r="M112" s="875"/>
    </row>
    <row r="113" spans="1:13" ht="15">
      <c r="A113" s="577">
        <v>9</v>
      </c>
      <c r="B113" s="871">
        <v>823</v>
      </c>
      <c r="C113" s="872" t="s">
        <v>992</v>
      </c>
      <c r="D113" s="872" t="s">
        <v>993</v>
      </c>
      <c r="E113" s="873" t="s">
        <v>994</v>
      </c>
      <c r="F113" s="877" t="s">
        <v>565</v>
      </c>
      <c r="G113" s="43">
        <v>0</v>
      </c>
      <c r="H113" s="43">
        <v>0</v>
      </c>
      <c r="I113" s="43">
        <v>0</v>
      </c>
      <c r="J113" s="43">
        <v>1</v>
      </c>
      <c r="K113" s="43">
        <v>1</v>
      </c>
      <c r="L113" s="8">
        <f t="shared" si="3"/>
        <v>2</v>
      </c>
      <c r="M113" s="875"/>
    </row>
    <row r="114" spans="1:13" ht="15">
      <c r="A114" s="577">
        <v>14</v>
      </c>
      <c r="B114" s="871">
        <v>804</v>
      </c>
      <c r="C114" s="872" t="s">
        <v>566</v>
      </c>
      <c r="D114" s="872" t="s">
        <v>776</v>
      </c>
      <c r="E114" s="873" t="s">
        <v>1128</v>
      </c>
      <c r="F114" s="877" t="s">
        <v>567</v>
      </c>
      <c r="G114" s="43">
        <v>0</v>
      </c>
      <c r="H114" s="43">
        <v>0</v>
      </c>
      <c r="I114" s="43">
        <v>1</v>
      </c>
      <c r="J114" s="43">
        <v>0</v>
      </c>
      <c r="K114" s="43">
        <v>0</v>
      </c>
      <c r="L114" s="8">
        <f t="shared" si="3"/>
        <v>1</v>
      </c>
      <c r="M114" s="875"/>
    </row>
    <row r="115" spans="1:13" ht="15">
      <c r="A115" s="577">
        <v>14</v>
      </c>
      <c r="B115" s="871">
        <v>807</v>
      </c>
      <c r="C115" s="872" t="s">
        <v>1189</v>
      </c>
      <c r="D115" s="872" t="s">
        <v>1190</v>
      </c>
      <c r="E115" s="873" t="s">
        <v>833</v>
      </c>
      <c r="F115" s="877" t="s">
        <v>495</v>
      </c>
      <c r="G115" s="43">
        <v>0</v>
      </c>
      <c r="H115" s="43">
        <v>0</v>
      </c>
      <c r="I115" s="43">
        <v>0</v>
      </c>
      <c r="J115" s="43">
        <v>1</v>
      </c>
      <c r="K115" s="43">
        <v>0</v>
      </c>
      <c r="L115" s="8">
        <f t="shared" si="3"/>
        <v>1</v>
      </c>
      <c r="M115" s="875"/>
    </row>
    <row r="116" spans="1:13" ht="15">
      <c r="A116" s="577">
        <v>14</v>
      </c>
      <c r="B116" s="871">
        <v>808</v>
      </c>
      <c r="C116" s="872" t="s">
        <v>1827</v>
      </c>
      <c r="D116" s="872" t="s">
        <v>755</v>
      </c>
      <c r="E116" s="873" t="s">
        <v>750</v>
      </c>
      <c r="F116" s="877" t="s">
        <v>446</v>
      </c>
      <c r="G116" s="43">
        <v>0</v>
      </c>
      <c r="H116" s="43">
        <v>0</v>
      </c>
      <c r="I116" s="43">
        <v>1</v>
      </c>
      <c r="J116" s="43">
        <v>0</v>
      </c>
      <c r="K116" s="43">
        <v>0</v>
      </c>
      <c r="L116" s="8">
        <f t="shared" si="3"/>
        <v>1</v>
      </c>
      <c r="M116" s="875"/>
    </row>
    <row r="117" spans="1:13" ht="15">
      <c r="A117" s="577">
        <v>20</v>
      </c>
      <c r="B117" s="871">
        <v>811</v>
      </c>
      <c r="C117" s="872" t="s">
        <v>1341</v>
      </c>
      <c r="D117" s="872" t="s">
        <v>568</v>
      </c>
      <c r="E117" s="873" t="s">
        <v>764</v>
      </c>
      <c r="F117" s="877" t="s">
        <v>569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8">
        <f t="shared" si="3"/>
        <v>0</v>
      </c>
      <c r="M117" s="875"/>
    </row>
    <row r="118" spans="1:13" ht="15">
      <c r="A118" s="577">
        <v>20</v>
      </c>
      <c r="B118" s="871">
        <v>816</v>
      </c>
      <c r="C118" s="872" t="s">
        <v>570</v>
      </c>
      <c r="D118" s="872" t="s">
        <v>1067</v>
      </c>
      <c r="E118" s="873" t="s">
        <v>767</v>
      </c>
      <c r="F118" s="877" t="s">
        <v>464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8">
        <f t="shared" si="3"/>
        <v>0</v>
      </c>
      <c r="M118" s="875"/>
    </row>
    <row r="119" spans="1:13" ht="15">
      <c r="A119" s="577">
        <v>20</v>
      </c>
      <c r="B119" s="871">
        <v>819</v>
      </c>
      <c r="C119" s="872" t="s">
        <v>1613</v>
      </c>
      <c r="D119" s="872" t="s">
        <v>1614</v>
      </c>
      <c r="E119" s="873" t="s">
        <v>1039</v>
      </c>
      <c r="F119" s="877" t="s">
        <v>571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8">
        <f t="shared" si="3"/>
        <v>0</v>
      </c>
      <c r="M119" s="875"/>
    </row>
    <row r="120" spans="1:13" ht="15">
      <c r="A120" s="577">
        <v>20</v>
      </c>
      <c r="B120" s="871">
        <v>820</v>
      </c>
      <c r="C120" s="872" t="s">
        <v>572</v>
      </c>
      <c r="D120" s="872" t="s">
        <v>1138</v>
      </c>
      <c r="E120" s="873" t="s">
        <v>826</v>
      </c>
      <c r="F120" s="877" t="s">
        <v>573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8">
        <f t="shared" si="3"/>
        <v>0</v>
      </c>
      <c r="M120" s="875"/>
    </row>
    <row r="121" spans="1:13" ht="15">
      <c r="A121" s="891"/>
      <c r="B121" s="871">
        <v>813</v>
      </c>
      <c r="C121" s="872" t="s">
        <v>574</v>
      </c>
      <c r="D121" s="872" t="s">
        <v>575</v>
      </c>
      <c r="E121" s="873" t="s">
        <v>732</v>
      </c>
      <c r="F121" s="877" t="s">
        <v>576</v>
      </c>
      <c r="G121" s="43" t="s">
        <v>879</v>
      </c>
      <c r="H121" s="43"/>
      <c r="I121" s="43"/>
      <c r="J121" s="43"/>
      <c r="K121" s="43"/>
      <c r="L121" s="8"/>
      <c r="M121" s="875"/>
    </row>
    <row r="122" spans="1:13" ht="15">
      <c r="A122" s="891"/>
      <c r="B122" s="871">
        <v>818</v>
      </c>
      <c r="C122" s="872" t="s">
        <v>577</v>
      </c>
      <c r="D122" s="872" t="s">
        <v>803</v>
      </c>
      <c r="E122" s="873" t="s">
        <v>1118</v>
      </c>
      <c r="F122" s="877" t="s">
        <v>487</v>
      </c>
      <c r="G122" s="43" t="s">
        <v>879</v>
      </c>
      <c r="H122" s="43"/>
      <c r="I122" s="43"/>
      <c r="J122" s="43"/>
      <c r="K122" s="43"/>
      <c r="L122" s="8"/>
      <c r="M122" s="875"/>
    </row>
    <row r="123" spans="1:13" ht="15">
      <c r="A123" s="891"/>
      <c r="B123" s="871">
        <v>822</v>
      </c>
      <c r="C123" s="872" t="s">
        <v>1206</v>
      </c>
      <c r="D123" s="872" t="s">
        <v>933</v>
      </c>
      <c r="E123" s="873" t="s">
        <v>1166</v>
      </c>
      <c r="F123" s="877" t="s">
        <v>578</v>
      </c>
      <c r="G123" s="43" t="s">
        <v>879</v>
      </c>
      <c r="H123" s="43"/>
      <c r="I123" s="43"/>
      <c r="J123" s="43"/>
      <c r="K123" s="43"/>
      <c r="L123" s="8"/>
      <c r="M123" s="875"/>
    </row>
    <row r="125" spans="1:13" ht="15">
      <c r="A125" s="893">
        <v>1</v>
      </c>
      <c r="B125" s="894">
        <v>906</v>
      </c>
      <c r="C125" s="880" t="s">
        <v>579</v>
      </c>
      <c r="D125" s="880" t="s">
        <v>575</v>
      </c>
      <c r="E125" s="881" t="s">
        <v>1076</v>
      </c>
      <c r="F125" s="889" t="s">
        <v>457</v>
      </c>
      <c r="G125" s="881">
        <v>7</v>
      </c>
      <c r="H125" s="881">
        <v>7</v>
      </c>
      <c r="I125" s="881">
        <v>0</v>
      </c>
      <c r="J125" s="881">
        <v>7</v>
      </c>
      <c r="K125" s="881">
        <v>7</v>
      </c>
      <c r="L125" s="883">
        <f aca="true" t="shared" si="4" ref="L125:L147">SUM(G125:K125)</f>
        <v>28</v>
      </c>
      <c r="M125" s="878" t="s">
        <v>580</v>
      </c>
    </row>
    <row r="126" spans="1:13" ht="15">
      <c r="A126" s="893">
        <v>1</v>
      </c>
      <c r="B126" s="894">
        <v>910</v>
      </c>
      <c r="C126" s="880" t="s">
        <v>737</v>
      </c>
      <c r="D126" s="880" t="s">
        <v>738</v>
      </c>
      <c r="E126" s="881" t="s">
        <v>736</v>
      </c>
      <c r="F126" s="889" t="s">
        <v>581</v>
      </c>
      <c r="G126" s="881">
        <v>7</v>
      </c>
      <c r="H126" s="881">
        <v>7</v>
      </c>
      <c r="I126" s="881">
        <v>7</v>
      </c>
      <c r="J126" s="881">
        <v>0</v>
      </c>
      <c r="K126" s="881">
        <v>7</v>
      </c>
      <c r="L126" s="883">
        <f t="shared" si="4"/>
        <v>28</v>
      </c>
      <c r="M126" s="878" t="s">
        <v>280</v>
      </c>
    </row>
    <row r="127" spans="1:13" ht="15">
      <c r="A127" s="893">
        <v>3</v>
      </c>
      <c r="B127" s="894">
        <v>925</v>
      </c>
      <c r="C127" s="880" t="s">
        <v>733</v>
      </c>
      <c r="D127" s="880" t="s">
        <v>734</v>
      </c>
      <c r="E127" s="881" t="s">
        <v>732</v>
      </c>
      <c r="F127" s="889" t="s">
        <v>576</v>
      </c>
      <c r="G127" s="881">
        <v>4</v>
      </c>
      <c r="H127" s="881">
        <v>7</v>
      </c>
      <c r="I127" s="881">
        <v>7</v>
      </c>
      <c r="J127" s="881">
        <v>6</v>
      </c>
      <c r="K127" s="881">
        <v>3</v>
      </c>
      <c r="L127" s="883">
        <f t="shared" si="4"/>
        <v>27</v>
      </c>
      <c r="M127" s="878" t="s">
        <v>1103</v>
      </c>
    </row>
    <row r="128" spans="1:13" ht="15">
      <c r="A128" s="893">
        <v>4</v>
      </c>
      <c r="B128" s="894">
        <v>903</v>
      </c>
      <c r="C128" s="880" t="s">
        <v>740</v>
      </c>
      <c r="D128" s="880" t="s">
        <v>741</v>
      </c>
      <c r="E128" s="881" t="s">
        <v>732</v>
      </c>
      <c r="F128" s="889" t="s">
        <v>582</v>
      </c>
      <c r="G128" s="881">
        <v>7</v>
      </c>
      <c r="H128" s="881">
        <v>7</v>
      </c>
      <c r="I128" s="881">
        <v>2</v>
      </c>
      <c r="J128" s="881">
        <v>6</v>
      </c>
      <c r="K128" s="881">
        <v>4</v>
      </c>
      <c r="L128" s="883">
        <f t="shared" si="4"/>
        <v>26</v>
      </c>
      <c r="M128" s="878" t="s">
        <v>1103</v>
      </c>
    </row>
    <row r="129" spans="1:13" ht="15">
      <c r="A129" s="893">
        <v>5</v>
      </c>
      <c r="B129" s="894">
        <v>917</v>
      </c>
      <c r="C129" s="880" t="s">
        <v>583</v>
      </c>
      <c r="D129" s="880" t="s">
        <v>1153</v>
      </c>
      <c r="E129" s="881" t="s">
        <v>750</v>
      </c>
      <c r="F129" s="889" t="s">
        <v>584</v>
      </c>
      <c r="G129" s="881">
        <v>0</v>
      </c>
      <c r="H129" s="881">
        <v>7</v>
      </c>
      <c r="I129" s="881">
        <v>0</v>
      </c>
      <c r="J129" s="881">
        <v>7</v>
      </c>
      <c r="K129" s="881">
        <v>6</v>
      </c>
      <c r="L129" s="883">
        <f t="shared" si="4"/>
        <v>20</v>
      </c>
      <c r="M129" s="878" t="s">
        <v>1103</v>
      </c>
    </row>
    <row r="130" spans="1:13" ht="15">
      <c r="A130" s="891">
        <v>6</v>
      </c>
      <c r="B130" s="892">
        <v>926</v>
      </c>
      <c r="C130" s="872" t="s">
        <v>90</v>
      </c>
      <c r="D130" s="872" t="s">
        <v>822</v>
      </c>
      <c r="E130" s="873" t="s">
        <v>732</v>
      </c>
      <c r="F130" s="877" t="s">
        <v>582</v>
      </c>
      <c r="G130" s="43">
        <v>7</v>
      </c>
      <c r="H130" s="43">
        <v>7</v>
      </c>
      <c r="I130" s="43">
        <v>0</v>
      </c>
      <c r="J130" s="43">
        <v>0</v>
      </c>
      <c r="K130" s="43">
        <v>3</v>
      </c>
      <c r="L130" s="8">
        <f t="shared" si="4"/>
        <v>17</v>
      </c>
      <c r="M130" s="577"/>
    </row>
    <row r="131" spans="1:13" ht="15">
      <c r="A131" s="891">
        <v>7</v>
      </c>
      <c r="B131" s="892">
        <v>901</v>
      </c>
      <c r="C131" s="872" t="s">
        <v>729</v>
      </c>
      <c r="D131" s="872" t="s">
        <v>730</v>
      </c>
      <c r="E131" s="873" t="s">
        <v>725</v>
      </c>
      <c r="F131" s="877" t="s">
        <v>485</v>
      </c>
      <c r="G131" s="43">
        <v>7</v>
      </c>
      <c r="H131" s="43">
        <v>0</v>
      </c>
      <c r="I131" s="43">
        <v>0</v>
      </c>
      <c r="J131" s="43">
        <v>7</v>
      </c>
      <c r="K131" s="43">
        <v>2</v>
      </c>
      <c r="L131" s="8">
        <f t="shared" si="4"/>
        <v>16</v>
      </c>
      <c r="M131" s="577"/>
    </row>
    <row r="132" spans="1:13" ht="15">
      <c r="A132" s="891">
        <v>8</v>
      </c>
      <c r="B132" s="892">
        <v>909</v>
      </c>
      <c r="C132" s="872" t="s">
        <v>585</v>
      </c>
      <c r="D132" s="872" t="s">
        <v>745</v>
      </c>
      <c r="E132" s="873" t="s">
        <v>833</v>
      </c>
      <c r="F132" s="877" t="s">
        <v>495</v>
      </c>
      <c r="G132" s="43">
        <v>7</v>
      </c>
      <c r="H132" s="43">
        <v>1</v>
      </c>
      <c r="I132" s="43">
        <v>0</v>
      </c>
      <c r="J132" s="43">
        <v>0</v>
      </c>
      <c r="K132" s="43">
        <v>6</v>
      </c>
      <c r="L132" s="8">
        <f t="shared" si="4"/>
        <v>14</v>
      </c>
      <c r="M132" s="577"/>
    </row>
    <row r="133" spans="1:13" ht="15">
      <c r="A133" s="891">
        <v>9</v>
      </c>
      <c r="B133" s="892">
        <v>902</v>
      </c>
      <c r="C133" s="872" t="s">
        <v>1504</v>
      </c>
      <c r="D133" s="872" t="s">
        <v>1505</v>
      </c>
      <c r="E133" s="873" t="s">
        <v>725</v>
      </c>
      <c r="F133" s="877" t="s">
        <v>554</v>
      </c>
      <c r="G133" s="43">
        <v>0</v>
      </c>
      <c r="H133" s="43">
        <v>6</v>
      </c>
      <c r="I133" s="43">
        <v>0</v>
      </c>
      <c r="J133" s="43">
        <v>0</v>
      </c>
      <c r="K133" s="43">
        <v>6</v>
      </c>
      <c r="L133" s="8">
        <f t="shared" si="4"/>
        <v>12</v>
      </c>
      <c r="M133" s="577"/>
    </row>
    <row r="134" spans="1:13" ht="15">
      <c r="A134" s="891">
        <v>10</v>
      </c>
      <c r="B134" s="892">
        <v>921</v>
      </c>
      <c r="C134" s="872" t="s">
        <v>586</v>
      </c>
      <c r="D134" s="872" t="s">
        <v>741</v>
      </c>
      <c r="E134" s="873" t="s">
        <v>826</v>
      </c>
      <c r="F134" s="877" t="s">
        <v>587</v>
      </c>
      <c r="G134" s="43">
        <v>7</v>
      </c>
      <c r="H134" s="43">
        <v>2</v>
      </c>
      <c r="I134" s="43">
        <v>0</v>
      </c>
      <c r="J134" s="43">
        <v>0</v>
      </c>
      <c r="K134" s="43">
        <v>2</v>
      </c>
      <c r="L134" s="8">
        <f t="shared" si="4"/>
        <v>11</v>
      </c>
      <c r="M134" s="577"/>
    </row>
    <row r="135" spans="1:13" ht="15">
      <c r="A135" s="891">
        <v>11</v>
      </c>
      <c r="B135" s="892">
        <v>905</v>
      </c>
      <c r="C135" s="872" t="s">
        <v>588</v>
      </c>
      <c r="D135" s="872" t="s">
        <v>1018</v>
      </c>
      <c r="E135" s="873" t="s">
        <v>770</v>
      </c>
      <c r="F135" s="877" t="s">
        <v>589</v>
      </c>
      <c r="G135" s="43">
        <v>7</v>
      </c>
      <c r="H135" s="43">
        <v>2</v>
      </c>
      <c r="I135" s="43">
        <v>0</v>
      </c>
      <c r="J135" s="43">
        <v>0</v>
      </c>
      <c r="K135" s="43">
        <v>0</v>
      </c>
      <c r="L135" s="8">
        <f t="shared" si="4"/>
        <v>9</v>
      </c>
      <c r="M135" s="577"/>
    </row>
    <row r="136" spans="1:13" ht="15">
      <c r="A136" s="891">
        <v>12</v>
      </c>
      <c r="B136" s="892">
        <v>920</v>
      </c>
      <c r="C136" s="872" t="s">
        <v>1586</v>
      </c>
      <c r="D136" s="872" t="s">
        <v>590</v>
      </c>
      <c r="E136" s="873" t="s">
        <v>591</v>
      </c>
      <c r="F136" s="877" t="s">
        <v>592</v>
      </c>
      <c r="G136" s="43">
        <v>3</v>
      </c>
      <c r="H136" s="43">
        <v>0</v>
      </c>
      <c r="I136" s="43">
        <v>0</v>
      </c>
      <c r="J136" s="43">
        <v>6</v>
      </c>
      <c r="K136" s="43">
        <v>0</v>
      </c>
      <c r="L136" s="8">
        <f t="shared" si="4"/>
        <v>9</v>
      </c>
      <c r="M136" s="577"/>
    </row>
    <row r="137" spans="1:13" ht="15">
      <c r="A137" s="891">
        <v>13</v>
      </c>
      <c r="B137" s="892">
        <v>908</v>
      </c>
      <c r="C137" s="872" t="s">
        <v>593</v>
      </c>
      <c r="D137" s="872" t="s">
        <v>594</v>
      </c>
      <c r="E137" s="873" t="s">
        <v>774</v>
      </c>
      <c r="F137" s="877" t="s">
        <v>595</v>
      </c>
      <c r="G137" s="43">
        <v>0</v>
      </c>
      <c r="H137" s="43">
        <v>0</v>
      </c>
      <c r="I137" s="43">
        <v>0</v>
      </c>
      <c r="J137" s="43">
        <v>3</v>
      </c>
      <c r="K137" s="43">
        <v>4</v>
      </c>
      <c r="L137" s="8">
        <f t="shared" si="4"/>
        <v>7</v>
      </c>
      <c r="M137" s="577"/>
    </row>
    <row r="138" spans="1:13" ht="15">
      <c r="A138" s="891">
        <v>14</v>
      </c>
      <c r="B138" s="892">
        <v>911</v>
      </c>
      <c r="C138" s="872" t="s">
        <v>596</v>
      </c>
      <c r="D138" s="872" t="s">
        <v>738</v>
      </c>
      <c r="E138" s="873" t="s">
        <v>957</v>
      </c>
      <c r="F138" s="877" t="s">
        <v>597</v>
      </c>
      <c r="G138" s="43">
        <v>0</v>
      </c>
      <c r="H138" s="43">
        <v>2</v>
      </c>
      <c r="I138" s="43">
        <v>0</v>
      </c>
      <c r="J138" s="43">
        <v>3</v>
      </c>
      <c r="K138" s="43">
        <v>1</v>
      </c>
      <c r="L138" s="8">
        <f t="shared" si="4"/>
        <v>6</v>
      </c>
      <c r="M138" s="577"/>
    </row>
    <row r="139" spans="1:13" ht="15">
      <c r="A139" s="891">
        <v>15</v>
      </c>
      <c r="B139" s="892">
        <v>915</v>
      </c>
      <c r="C139" s="872" t="s">
        <v>315</v>
      </c>
      <c r="D139" s="872" t="s">
        <v>805</v>
      </c>
      <c r="E139" s="873" t="s">
        <v>807</v>
      </c>
      <c r="F139" s="877" t="s">
        <v>598</v>
      </c>
      <c r="G139" s="43">
        <v>4</v>
      </c>
      <c r="H139" s="43">
        <v>2</v>
      </c>
      <c r="I139" s="43">
        <v>0</v>
      </c>
      <c r="J139" s="43">
        <v>0</v>
      </c>
      <c r="K139" s="43">
        <v>0</v>
      </c>
      <c r="L139" s="8">
        <f t="shared" si="4"/>
        <v>6</v>
      </c>
      <c r="M139" s="577"/>
    </row>
    <row r="140" spans="1:13" ht="15">
      <c r="A140" s="891">
        <v>16</v>
      </c>
      <c r="B140" s="892">
        <v>918</v>
      </c>
      <c r="C140" s="872" t="s">
        <v>762</v>
      </c>
      <c r="D140" s="872" t="s">
        <v>763</v>
      </c>
      <c r="E140" s="873" t="s">
        <v>761</v>
      </c>
      <c r="F140" s="877" t="s">
        <v>599</v>
      </c>
      <c r="G140" s="43">
        <v>3</v>
      </c>
      <c r="H140" s="43">
        <v>0</v>
      </c>
      <c r="I140" s="43">
        <v>0</v>
      </c>
      <c r="J140" s="43">
        <v>0</v>
      </c>
      <c r="K140" s="43">
        <v>2</v>
      </c>
      <c r="L140" s="8">
        <f t="shared" si="4"/>
        <v>5</v>
      </c>
      <c r="M140" s="577"/>
    </row>
    <row r="141" spans="1:13" ht="15">
      <c r="A141" s="891">
        <v>17</v>
      </c>
      <c r="B141" s="892">
        <v>922</v>
      </c>
      <c r="C141" s="872" t="s">
        <v>72</v>
      </c>
      <c r="D141" s="872" t="s">
        <v>769</v>
      </c>
      <c r="E141" s="873" t="s">
        <v>1166</v>
      </c>
      <c r="F141" s="877" t="s">
        <v>600</v>
      </c>
      <c r="G141" s="43">
        <v>4</v>
      </c>
      <c r="H141" s="43">
        <v>1</v>
      </c>
      <c r="I141" s="43">
        <v>0</v>
      </c>
      <c r="J141" s="43">
        <v>0</v>
      </c>
      <c r="K141" s="43">
        <v>0</v>
      </c>
      <c r="L141" s="8">
        <f t="shared" si="4"/>
        <v>5</v>
      </c>
      <c r="M141" s="577"/>
    </row>
    <row r="142" spans="1:13" ht="15">
      <c r="A142" s="891">
        <v>18</v>
      </c>
      <c r="B142" s="892">
        <v>914</v>
      </c>
      <c r="C142" s="872" t="s">
        <v>601</v>
      </c>
      <c r="D142" s="872" t="s">
        <v>1402</v>
      </c>
      <c r="E142" s="873" t="s">
        <v>757</v>
      </c>
      <c r="F142" s="877" t="s">
        <v>602</v>
      </c>
      <c r="G142" s="43">
        <v>0</v>
      </c>
      <c r="H142" s="43">
        <v>0</v>
      </c>
      <c r="I142" s="43">
        <v>0</v>
      </c>
      <c r="J142" s="43">
        <v>3</v>
      </c>
      <c r="K142" s="43">
        <v>1</v>
      </c>
      <c r="L142" s="8">
        <f t="shared" si="4"/>
        <v>4</v>
      </c>
      <c r="M142" s="577"/>
    </row>
    <row r="143" spans="1:13" ht="15">
      <c r="A143" s="891">
        <v>19</v>
      </c>
      <c r="B143" s="892">
        <v>912</v>
      </c>
      <c r="C143" s="872" t="s">
        <v>200</v>
      </c>
      <c r="D143" s="872" t="s">
        <v>1177</v>
      </c>
      <c r="E143" s="873" t="s">
        <v>753</v>
      </c>
      <c r="F143" s="877" t="s">
        <v>454</v>
      </c>
      <c r="G143" s="43">
        <v>3</v>
      </c>
      <c r="H143" s="43">
        <v>0</v>
      </c>
      <c r="I143" s="43">
        <v>0</v>
      </c>
      <c r="J143" s="43">
        <v>0</v>
      </c>
      <c r="K143" s="43">
        <v>0</v>
      </c>
      <c r="L143" s="8">
        <f t="shared" si="4"/>
        <v>3</v>
      </c>
      <c r="M143" s="577"/>
    </row>
    <row r="144" spans="1:13" ht="15">
      <c r="A144" s="891">
        <v>20</v>
      </c>
      <c r="B144" s="892">
        <v>916</v>
      </c>
      <c r="C144" s="872" t="s">
        <v>1223</v>
      </c>
      <c r="D144" s="872" t="s">
        <v>990</v>
      </c>
      <c r="E144" s="873" t="s">
        <v>965</v>
      </c>
      <c r="F144" s="877" t="s">
        <v>458</v>
      </c>
      <c r="G144" s="43">
        <v>0</v>
      </c>
      <c r="H144" s="43">
        <v>2</v>
      </c>
      <c r="I144" s="43">
        <v>0</v>
      </c>
      <c r="J144" s="43">
        <v>0</v>
      </c>
      <c r="K144" s="43">
        <v>0</v>
      </c>
      <c r="L144" s="8">
        <f t="shared" si="4"/>
        <v>2</v>
      </c>
      <c r="M144" s="577"/>
    </row>
    <row r="145" spans="1:13" ht="15">
      <c r="A145" s="891">
        <v>21</v>
      </c>
      <c r="B145" s="892">
        <v>923</v>
      </c>
      <c r="C145" s="872" t="s">
        <v>603</v>
      </c>
      <c r="D145" s="872" t="s">
        <v>1097</v>
      </c>
      <c r="E145" s="873" t="s">
        <v>994</v>
      </c>
      <c r="F145" s="877" t="s">
        <v>565</v>
      </c>
      <c r="G145" s="43">
        <v>0</v>
      </c>
      <c r="H145" s="43">
        <v>2</v>
      </c>
      <c r="I145" s="43">
        <v>0</v>
      </c>
      <c r="J145" s="43">
        <v>0</v>
      </c>
      <c r="K145" s="43">
        <v>0</v>
      </c>
      <c r="L145" s="8">
        <f t="shared" si="4"/>
        <v>2</v>
      </c>
      <c r="M145" s="577"/>
    </row>
    <row r="146" spans="1:13" ht="15">
      <c r="A146" s="891">
        <v>22</v>
      </c>
      <c r="B146" s="892">
        <v>907</v>
      </c>
      <c r="C146" s="872" t="s">
        <v>604</v>
      </c>
      <c r="D146" s="872" t="s">
        <v>727</v>
      </c>
      <c r="E146" s="873" t="s">
        <v>1459</v>
      </c>
      <c r="F146" s="877" t="s">
        <v>605</v>
      </c>
      <c r="G146" s="43">
        <v>0</v>
      </c>
      <c r="H146" s="43">
        <v>0</v>
      </c>
      <c r="I146" s="43">
        <v>0</v>
      </c>
      <c r="J146" s="43">
        <v>0</v>
      </c>
      <c r="K146" s="43">
        <v>1</v>
      </c>
      <c r="L146" s="8">
        <f t="shared" si="4"/>
        <v>1</v>
      </c>
      <c r="M146" s="577"/>
    </row>
    <row r="147" spans="1:13" ht="15">
      <c r="A147" s="891">
        <v>23</v>
      </c>
      <c r="B147" s="892">
        <v>924</v>
      </c>
      <c r="C147" s="872" t="s">
        <v>572</v>
      </c>
      <c r="D147" s="872" t="s">
        <v>1067</v>
      </c>
      <c r="E147" s="873" t="s">
        <v>1039</v>
      </c>
      <c r="F147" s="877" t="s">
        <v>468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8">
        <f t="shared" si="4"/>
        <v>0</v>
      </c>
      <c r="M147" s="577"/>
    </row>
    <row r="148" spans="1:13" ht="15">
      <c r="A148" s="891"/>
      <c r="B148" s="892">
        <v>904</v>
      </c>
      <c r="C148" s="872" t="s">
        <v>606</v>
      </c>
      <c r="D148" s="872" t="s">
        <v>1491</v>
      </c>
      <c r="E148" s="873" t="s">
        <v>1128</v>
      </c>
      <c r="F148" s="877" t="s">
        <v>567</v>
      </c>
      <c r="G148" s="43" t="s">
        <v>879</v>
      </c>
      <c r="H148" s="43"/>
      <c r="I148" s="43"/>
      <c r="J148" s="43"/>
      <c r="K148" s="43"/>
      <c r="L148" s="8"/>
      <c r="M148" s="577"/>
    </row>
    <row r="149" spans="1:13" ht="15">
      <c r="A149" s="891"/>
      <c r="B149" s="892">
        <v>913</v>
      </c>
      <c r="C149" s="872" t="s">
        <v>744</v>
      </c>
      <c r="D149" s="872" t="s">
        <v>745</v>
      </c>
      <c r="E149" s="873" t="s">
        <v>743</v>
      </c>
      <c r="F149" s="877" t="s">
        <v>607</v>
      </c>
      <c r="G149" s="43" t="s">
        <v>879</v>
      </c>
      <c r="H149" s="43"/>
      <c r="I149" s="43"/>
      <c r="J149" s="43"/>
      <c r="K149" s="43"/>
      <c r="L149" s="8"/>
      <c r="M149" s="577"/>
    </row>
    <row r="150" spans="1:13" ht="15">
      <c r="A150" s="891"/>
      <c r="B150" s="892">
        <v>919</v>
      </c>
      <c r="C150" s="872" t="s">
        <v>608</v>
      </c>
      <c r="D150" s="872" t="s">
        <v>730</v>
      </c>
      <c r="E150" s="873" t="s">
        <v>962</v>
      </c>
      <c r="F150" s="877" t="s">
        <v>609</v>
      </c>
      <c r="G150" s="43" t="s">
        <v>879</v>
      </c>
      <c r="H150" s="43"/>
      <c r="I150" s="43"/>
      <c r="J150" s="43"/>
      <c r="K150" s="43"/>
      <c r="L150" s="8"/>
      <c r="M150" s="577"/>
    </row>
    <row r="152" spans="1:14" ht="15">
      <c r="A152" s="893">
        <v>1</v>
      </c>
      <c r="B152" s="879">
        <v>1010</v>
      </c>
      <c r="C152" s="880" t="s">
        <v>610</v>
      </c>
      <c r="D152" s="880" t="s">
        <v>794</v>
      </c>
      <c r="E152" s="881" t="s">
        <v>1076</v>
      </c>
      <c r="F152" s="889" t="s">
        <v>611</v>
      </c>
      <c r="G152" s="881">
        <v>7</v>
      </c>
      <c r="H152" s="881">
        <v>2</v>
      </c>
      <c r="I152" s="881">
        <v>3</v>
      </c>
      <c r="J152" s="881">
        <v>0</v>
      </c>
      <c r="K152" s="881">
        <v>0</v>
      </c>
      <c r="L152" s="883">
        <f aca="true" t="shared" si="5" ref="L152:L164">+SUM(G152:K152)</f>
        <v>12</v>
      </c>
      <c r="M152" s="878" t="s">
        <v>1103</v>
      </c>
      <c r="N152" s="126"/>
    </row>
    <row r="153" spans="1:13" ht="15">
      <c r="A153" s="898">
        <v>2</v>
      </c>
      <c r="B153" s="904">
        <v>1001</v>
      </c>
      <c r="C153" s="559" t="s">
        <v>806</v>
      </c>
      <c r="D153" s="559" t="s">
        <v>752</v>
      </c>
      <c r="E153" s="52" t="s">
        <v>725</v>
      </c>
      <c r="F153" s="560" t="s">
        <v>485</v>
      </c>
      <c r="G153" s="52">
        <v>2</v>
      </c>
      <c r="H153" s="52">
        <v>4</v>
      </c>
      <c r="I153" s="52">
        <v>0</v>
      </c>
      <c r="J153" s="52">
        <v>0</v>
      </c>
      <c r="K153" s="52">
        <v>0</v>
      </c>
      <c r="L153" s="42">
        <f t="shared" si="5"/>
        <v>6</v>
      </c>
      <c r="M153" s="903"/>
    </row>
    <row r="154" spans="1:13" ht="15">
      <c r="A154" s="898">
        <v>3</v>
      </c>
      <c r="B154" s="871">
        <v>1008</v>
      </c>
      <c r="C154" s="872" t="s">
        <v>1068</v>
      </c>
      <c r="D154" s="872" t="s">
        <v>575</v>
      </c>
      <c r="E154" s="873" t="s">
        <v>732</v>
      </c>
      <c r="F154" s="877" t="s">
        <v>612</v>
      </c>
      <c r="G154" s="43">
        <v>0</v>
      </c>
      <c r="H154" s="43">
        <v>0</v>
      </c>
      <c r="I154" s="43">
        <v>3</v>
      </c>
      <c r="J154" s="43">
        <v>0</v>
      </c>
      <c r="K154" s="43">
        <v>0</v>
      </c>
      <c r="L154" s="8">
        <f t="shared" si="5"/>
        <v>3</v>
      </c>
      <c r="M154" s="577"/>
    </row>
    <row r="155" spans="1:13" ht="15">
      <c r="A155" s="898">
        <v>4</v>
      </c>
      <c r="B155" s="871">
        <v>1012</v>
      </c>
      <c r="C155" s="872" t="s">
        <v>1540</v>
      </c>
      <c r="D155" s="872" t="s">
        <v>948</v>
      </c>
      <c r="E155" s="873" t="s">
        <v>743</v>
      </c>
      <c r="F155" s="877" t="s">
        <v>478</v>
      </c>
      <c r="G155" s="43">
        <v>0</v>
      </c>
      <c r="H155" s="43">
        <v>0</v>
      </c>
      <c r="I155" s="43">
        <v>0</v>
      </c>
      <c r="J155" s="43">
        <v>3</v>
      </c>
      <c r="K155" s="43">
        <v>0</v>
      </c>
      <c r="L155" s="8">
        <f t="shared" si="5"/>
        <v>3</v>
      </c>
      <c r="M155" s="577"/>
    </row>
    <row r="156" spans="1:13" ht="25.5">
      <c r="A156" s="898">
        <v>5</v>
      </c>
      <c r="B156" s="871">
        <v>1009</v>
      </c>
      <c r="C156" s="872" t="s">
        <v>790</v>
      </c>
      <c r="D156" s="872" t="s">
        <v>613</v>
      </c>
      <c r="E156" s="873" t="s">
        <v>736</v>
      </c>
      <c r="F156" s="877" t="s">
        <v>522</v>
      </c>
      <c r="G156" s="43">
        <v>0</v>
      </c>
      <c r="H156" s="43">
        <v>2</v>
      </c>
      <c r="I156" s="43">
        <v>0</v>
      </c>
      <c r="J156" s="43">
        <v>0</v>
      </c>
      <c r="K156" s="43">
        <v>0</v>
      </c>
      <c r="L156" s="8">
        <f t="shared" si="5"/>
        <v>2</v>
      </c>
      <c r="M156" s="577"/>
    </row>
    <row r="157" spans="1:13" ht="15">
      <c r="A157" s="898">
        <v>6</v>
      </c>
      <c r="B157" s="871">
        <v>1015</v>
      </c>
      <c r="C157" s="872" t="s">
        <v>614</v>
      </c>
      <c r="D157" s="872" t="s">
        <v>1067</v>
      </c>
      <c r="E157" s="873" t="s">
        <v>732</v>
      </c>
      <c r="F157" s="877" t="s">
        <v>612</v>
      </c>
      <c r="G157" s="43">
        <v>0</v>
      </c>
      <c r="H157" s="43">
        <v>2</v>
      </c>
      <c r="I157" s="43">
        <v>0</v>
      </c>
      <c r="J157" s="43">
        <v>0</v>
      </c>
      <c r="K157" s="43">
        <v>0</v>
      </c>
      <c r="L157" s="8">
        <f t="shared" si="5"/>
        <v>2</v>
      </c>
      <c r="M157" s="577"/>
    </row>
    <row r="158" spans="1:13" ht="15">
      <c r="A158" s="898">
        <v>7</v>
      </c>
      <c r="B158" s="871">
        <v>1002</v>
      </c>
      <c r="C158" s="872" t="s">
        <v>615</v>
      </c>
      <c r="D158" s="872" t="s">
        <v>843</v>
      </c>
      <c r="E158" s="873" t="s">
        <v>770</v>
      </c>
      <c r="F158" s="877" t="s">
        <v>616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8">
        <f t="shared" si="5"/>
        <v>0</v>
      </c>
      <c r="M158" s="577"/>
    </row>
    <row r="159" spans="1:13" ht="15">
      <c r="A159" s="898">
        <v>8</v>
      </c>
      <c r="B159" s="871">
        <v>1003</v>
      </c>
      <c r="C159" s="872" t="s">
        <v>54</v>
      </c>
      <c r="D159" s="872" t="s">
        <v>1562</v>
      </c>
      <c r="E159" s="873" t="s">
        <v>938</v>
      </c>
      <c r="F159" s="877" t="s">
        <v>617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8">
        <f t="shared" si="5"/>
        <v>0</v>
      </c>
      <c r="M159" s="577"/>
    </row>
    <row r="160" spans="1:13" ht="15">
      <c r="A160" s="898">
        <v>9</v>
      </c>
      <c r="B160" s="871">
        <v>1005</v>
      </c>
      <c r="C160" s="872" t="s">
        <v>813</v>
      </c>
      <c r="D160" s="872" t="s">
        <v>814</v>
      </c>
      <c r="E160" s="873" t="s">
        <v>1459</v>
      </c>
      <c r="F160" s="877" t="s">
        <v>466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8">
        <f t="shared" si="5"/>
        <v>0</v>
      </c>
      <c r="M160" s="577"/>
    </row>
    <row r="161" spans="1:13" ht="15">
      <c r="A161" s="898">
        <v>10</v>
      </c>
      <c r="B161" s="871">
        <v>1006</v>
      </c>
      <c r="C161" s="872" t="s">
        <v>1877</v>
      </c>
      <c r="D161" s="872" t="s">
        <v>825</v>
      </c>
      <c r="E161" s="873" t="s">
        <v>774</v>
      </c>
      <c r="F161" s="877" t="s">
        <v>618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8">
        <f t="shared" si="5"/>
        <v>0</v>
      </c>
      <c r="M161" s="577"/>
    </row>
    <row r="162" spans="1:13" ht="15">
      <c r="A162" s="898">
        <v>11</v>
      </c>
      <c r="B162" s="871">
        <v>1011</v>
      </c>
      <c r="C162" s="872" t="s">
        <v>619</v>
      </c>
      <c r="D162" s="872" t="s">
        <v>1138</v>
      </c>
      <c r="E162" s="873" t="s">
        <v>743</v>
      </c>
      <c r="F162" s="877" t="s">
        <v>478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8">
        <f t="shared" si="5"/>
        <v>0</v>
      </c>
      <c r="M162" s="577"/>
    </row>
    <row r="163" spans="1:13" ht="15">
      <c r="A163" s="898">
        <v>12</v>
      </c>
      <c r="B163" s="871">
        <v>1013</v>
      </c>
      <c r="C163" s="872" t="s">
        <v>620</v>
      </c>
      <c r="D163" s="872" t="s">
        <v>791</v>
      </c>
      <c r="E163" s="873" t="s">
        <v>953</v>
      </c>
      <c r="F163" s="877" t="s">
        <v>472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8">
        <f t="shared" si="5"/>
        <v>0</v>
      </c>
      <c r="M163" s="577"/>
    </row>
    <row r="164" spans="1:13" ht="15">
      <c r="A164" s="898">
        <v>13</v>
      </c>
      <c r="B164" s="871">
        <v>1014</v>
      </c>
      <c r="C164" s="872" t="s">
        <v>1748</v>
      </c>
      <c r="D164" s="872" t="s">
        <v>730</v>
      </c>
      <c r="E164" s="873" t="s">
        <v>524</v>
      </c>
      <c r="F164" s="877" t="s">
        <v>621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8">
        <f t="shared" si="5"/>
        <v>0</v>
      </c>
      <c r="M164" s="577"/>
    </row>
    <row r="165" spans="1:13" ht="15">
      <c r="A165" s="898"/>
      <c r="B165" s="871">
        <v>1004</v>
      </c>
      <c r="C165" s="872" t="s">
        <v>1535</v>
      </c>
      <c r="D165" s="872" t="s">
        <v>822</v>
      </c>
      <c r="E165" s="873" t="s">
        <v>764</v>
      </c>
      <c r="F165" s="877" t="s">
        <v>569</v>
      </c>
      <c r="G165" s="43" t="s">
        <v>879</v>
      </c>
      <c r="H165" s="43"/>
      <c r="I165" s="43"/>
      <c r="J165" s="43"/>
      <c r="K165" s="43"/>
      <c r="L165" s="8"/>
      <c r="M165" s="577"/>
    </row>
    <row r="166" spans="1:13" ht="15">
      <c r="A166" s="898"/>
      <c r="B166" s="871">
        <v>1007</v>
      </c>
      <c r="C166" s="872" t="s">
        <v>622</v>
      </c>
      <c r="D166" s="872" t="s">
        <v>948</v>
      </c>
      <c r="E166" s="873" t="s">
        <v>833</v>
      </c>
      <c r="F166" s="877" t="s">
        <v>495</v>
      </c>
      <c r="G166" s="43" t="s">
        <v>879</v>
      </c>
      <c r="H166" s="43"/>
      <c r="I166" s="43"/>
      <c r="J166" s="43"/>
      <c r="K166" s="43"/>
      <c r="L166" s="8"/>
      <c r="M166" s="577"/>
    </row>
    <row r="168" spans="1:13" ht="15">
      <c r="A168" s="896">
        <v>1</v>
      </c>
      <c r="B168" s="879">
        <v>1117</v>
      </c>
      <c r="C168" s="880" t="s">
        <v>314</v>
      </c>
      <c r="D168" s="880" t="s">
        <v>738</v>
      </c>
      <c r="E168" s="881" t="s">
        <v>725</v>
      </c>
      <c r="F168" s="889" t="s">
        <v>623</v>
      </c>
      <c r="G168" s="881">
        <v>3</v>
      </c>
      <c r="H168" s="881">
        <v>1</v>
      </c>
      <c r="I168" s="881">
        <v>7</v>
      </c>
      <c r="J168" s="881">
        <v>0</v>
      </c>
      <c r="K168" s="881">
        <v>3</v>
      </c>
      <c r="L168" s="883">
        <f aca="true" t="shared" si="6" ref="L168:L184">+SUM(G168:K168)</f>
        <v>14</v>
      </c>
      <c r="M168" s="897" t="s">
        <v>1103</v>
      </c>
    </row>
    <row r="169" spans="1:13" ht="15">
      <c r="A169" s="896">
        <v>2</v>
      </c>
      <c r="B169" s="879">
        <v>1116</v>
      </c>
      <c r="C169" s="880" t="s">
        <v>816</v>
      </c>
      <c r="D169" s="880" t="s">
        <v>805</v>
      </c>
      <c r="E169" s="881" t="s">
        <v>732</v>
      </c>
      <c r="F169" s="889" t="s">
        <v>624</v>
      </c>
      <c r="G169" s="881">
        <v>0</v>
      </c>
      <c r="H169" s="881">
        <v>0</v>
      </c>
      <c r="I169" s="881">
        <v>5</v>
      </c>
      <c r="J169" s="881">
        <v>7</v>
      </c>
      <c r="K169" s="881">
        <v>0</v>
      </c>
      <c r="L169" s="883">
        <f t="shared" si="6"/>
        <v>12</v>
      </c>
      <c r="M169" s="897" t="s">
        <v>1103</v>
      </c>
    </row>
    <row r="170" spans="1:13" ht="15">
      <c r="A170" s="895">
        <v>3</v>
      </c>
      <c r="B170" s="871">
        <v>1103</v>
      </c>
      <c r="C170" s="872" t="s">
        <v>1296</v>
      </c>
      <c r="D170" s="872" t="s">
        <v>960</v>
      </c>
      <c r="E170" s="873" t="s">
        <v>807</v>
      </c>
      <c r="F170" s="877" t="s">
        <v>512</v>
      </c>
      <c r="G170" s="43">
        <v>5</v>
      </c>
      <c r="H170" s="43">
        <v>0</v>
      </c>
      <c r="I170" s="43">
        <v>5</v>
      </c>
      <c r="J170" s="43">
        <v>0</v>
      </c>
      <c r="K170" s="43">
        <v>0</v>
      </c>
      <c r="L170" s="8">
        <f t="shared" si="6"/>
        <v>10</v>
      </c>
      <c r="M170" s="875"/>
    </row>
    <row r="171" spans="1:13" ht="15">
      <c r="A171" s="895">
        <v>4</v>
      </c>
      <c r="B171" s="871">
        <v>1110</v>
      </c>
      <c r="C171" s="872" t="s">
        <v>625</v>
      </c>
      <c r="D171" s="872" t="s">
        <v>1153</v>
      </c>
      <c r="E171" s="873" t="s">
        <v>774</v>
      </c>
      <c r="F171" s="877" t="s">
        <v>626</v>
      </c>
      <c r="G171" s="43">
        <v>0</v>
      </c>
      <c r="H171" s="43">
        <v>4</v>
      </c>
      <c r="I171" s="43">
        <v>5</v>
      </c>
      <c r="J171" s="43">
        <v>0</v>
      </c>
      <c r="K171" s="43">
        <v>1</v>
      </c>
      <c r="L171" s="8">
        <f t="shared" si="6"/>
        <v>10</v>
      </c>
      <c r="M171" s="875"/>
    </row>
    <row r="172" spans="1:13" ht="15">
      <c r="A172" s="895">
        <v>5</v>
      </c>
      <c r="B172" s="871">
        <v>1114</v>
      </c>
      <c r="C172" s="872" t="s">
        <v>1591</v>
      </c>
      <c r="D172" s="872" t="s">
        <v>769</v>
      </c>
      <c r="E172" s="873" t="s">
        <v>826</v>
      </c>
      <c r="F172" s="877" t="s">
        <v>587</v>
      </c>
      <c r="G172" s="43">
        <v>5</v>
      </c>
      <c r="H172" s="43">
        <v>1</v>
      </c>
      <c r="I172" s="43">
        <v>3</v>
      </c>
      <c r="J172" s="43">
        <v>0</v>
      </c>
      <c r="K172" s="43">
        <v>0</v>
      </c>
      <c r="L172" s="8">
        <f t="shared" si="6"/>
        <v>9</v>
      </c>
      <c r="M172" s="875"/>
    </row>
    <row r="173" spans="1:13" ht="15">
      <c r="A173" s="895">
        <v>6</v>
      </c>
      <c r="B173" s="871">
        <v>1106</v>
      </c>
      <c r="C173" s="872" t="s">
        <v>223</v>
      </c>
      <c r="D173" s="872" t="s">
        <v>2006</v>
      </c>
      <c r="E173" s="873" t="s">
        <v>1076</v>
      </c>
      <c r="F173" s="877" t="s">
        <v>627</v>
      </c>
      <c r="G173" s="43">
        <v>0</v>
      </c>
      <c r="H173" s="43">
        <v>1</v>
      </c>
      <c r="I173" s="43">
        <v>7</v>
      </c>
      <c r="J173" s="43">
        <v>0</v>
      </c>
      <c r="K173" s="43">
        <v>0</v>
      </c>
      <c r="L173" s="8">
        <f t="shared" si="6"/>
        <v>8</v>
      </c>
      <c r="M173" s="875"/>
    </row>
    <row r="174" spans="1:13" ht="15">
      <c r="A174" s="895">
        <v>7</v>
      </c>
      <c r="B174" s="871">
        <v>1107</v>
      </c>
      <c r="C174" s="872" t="s">
        <v>628</v>
      </c>
      <c r="D174" s="872" t="s">
        <v>629</v>
      </c>
      <c r="E174" s="873" t="s">
        <v>732</v>
      </c>
      <c r="F174" s="877" t="s">
        <v>630</v>
      </c>
      <c r="G174" s="43">
        <v>3</v>
      </c>
      <c r="H174" s="43">
        <v>0</v>
      </c>
      <c r="I174" s="43">
        <v>5</v>
      </c>
      <c r="J174" s="43">
        <v>0</v>
      </c>
      <c r="K174" s="43">
        <v>0</v>
      </c>
      <c r="L174" s="8">
        <f t="shared" si="6"/>
        <v>8</v>
      </c>
      <c r="M174" s="875"/>
    </row>
    <row r="175" spans="1:13" ht="15">
      <c r="A175" s="895">
        <v>8</v>
      </c>
      <c r="B175" s="871">
        <v>1102</v>
      </c>
      <c r="C175" s="872" t="s">
        <v>1090</v>
      </c>
      <c r="D175" s="872" t="s">
        <v>941</v>
      </c>
      <c r="E175" s="873" t="s">
        <v>770</v>
      </c>
      <c r="F175" s="877" t="s">
        <v>533</v>
      </c>
      <c r="G175" s="43">
        <v>0</v>
      </c>
      <c r="H175" s="43">
        <v>1</v>
      </c>
      <c r="I175" s="43">
        <v>5</v>
      </c>
      <c r="J175" s="43">
        <v>0</v>
      </c>
      <c r="K175" s="43">
        <v>0</v>
      </c>
      <c r="L175" s="8">
        <f t="shared" si="6"/>
        <v>6</v>
      </c>
      <c r="M175" s="875"/>
    </row>
    <row r="176" spans="1:13" ht="15">
      <c r="A176" s="895">
        <v>9</v>
      </c>
      <c r="B176" s="871">
        <v>1115</v>
      </c>
      <c r="C176" s="872" t="s">
        <v>827</v>
      </c>
      <c r="D176" s="872" t="s">
        <v>828</v>
      </c>
      <c r="E176" s="873" t="s">
        <v>826</v>
      </c>
      <c r="F176" s="877" t="s">
        <v>587</v>
      </c>
      <c r="G176" s="43">
        <v>0</v>
      </c>
      <c r="H176" s="43">
        <v>0</v>
      </c>
      <c r="I176" s="43">
        <v>5</v>
      </c>
      <c r="J176" s="43">
        <v>0</v>
      </c>
      <c r="K176" s="43">
        <v>1</v>
      </c>
      <c r="L176" s="8">
        <f t="shared" si="6"/>
        <v>6</v>
      </c>
      <c r="M176" s="875"/>
    </row>
    <row r="177" spans="1:13" ht="15">
      <c r="A177" s="895">
        <v>10</v>
      </c>
      <c r="B177" s="871">
        <v>1101</v>
      </c>
      <c r="C177" s="872" t="s">
        <v>1619</v>
      </c>
      <c r="D177" s="872" t="s">
        <v>730</v>
      </c>
      <c r="E177" s="873" t="s">
        <v>1128</v>
      </c>
      <c r="F177" s="877" t="s">
        <v>631</v>
      </c>
      <c r="G177" s="43">
        <v>0</v>
      </c>
      <c r="H177" s="43">
        <v>0</v>
      </c>
      <c r="I177" s="43">
        <v>5</v>
      </c>
      <c r="J177" s="43">
        <v>0</v>
      </c>
      <c r="K177" s="43">
        <v>0</v>
      </c>
      <c r="L177" s="8">
        <f t="shared" si="6"/>
        <v>5</v>
      </c>
      <c r="M177" s="875"/>
    </row>
    <row r="178" spans="1:13" ht="15">
      <c r="A178" s="895">
        <v>11</v>
      </c>
      <c r="B178" s="871">
        <v>1104</v>
      </c>
      <c r="C178" s="872" t="s">
        <v>320</v>
      </c>
      <c r="D178" s="872" t="s">
        <v>1523</v>
      </c>
      <c r="E178" s="873" t="s">
        <v>938</v>
      </c>
      <c r="F178" s="877" t="s">
        <v>538</v>
      </c>
      <c r="G178" s="43">
        <v>0</v>
      </c>
      <c r="H178" s="43">
        <v>0</v>
      </c>
      <c r="I178" s="43">
        <v>5</v>
      </c>
      <c r="J178" s="43">
        <v>0</v>
      </c>
      <c r="K178" s="43">
        <v>0</v>
      </c>
      <c r="L178" s="8">
        <f t="shared" si="6"/>
        <v>5</v>
      </c>
      <c r="M178" s="875"/>
    </row>
    <row r="179" spans="1:13" ht="15">
      <c r="A179" s="895">
        <v>12</v>
      </c>
      <c r="B179" s="871">
        <v>1109</v>
      </c>
      <c r="C179" s="872" t="s">
        <v>2074</v>
      </c>
      <c r="D179" s="872" t="s">
        <v>831</v>
      </c>
      <c r="E179" s="873" t="s">
        <v>750</v>
      </c>
      <c r="F179" s="877" t="s">
        <v>584</v>
      </c>
      <c r="G179" s="43">
        <v>0</v>
      </c>
      <c r="H179" s="43">
        <v>0</v>
      </c>
      <c r="I179" s="43">
        <v>5</v>
      </c>
      <c r="J179" s="43">
        <v>0</v>
      </c>
      <c r="K179" s="43">
        <v>0</v>
      </c>
      <c r="L179" s="8">
        <f t="shared" si="6"/>
        <v>5</v>
      </c>
      <c r="M179" s="875"/>
    </row>
    <row r="180" spans="1:13" ht="15">
      <c r="A180" s="895">
        <v>13</v>
      </c>
      <c r="B180" s="871">
        <v>1108</v>
      </c>
      <c r="C180" s="872" t="s">
        <v>837</v>
      </c>
      <c r="D180" s="872" t="s">
        <v>776</v>
      </c>
      <c r="E180" s="873" t="s">
        <v>1459</v>
      </c>
      <c r="F180" s="877" t="s">
        <v>632</v>
      </c>
      <c r="G180" s="43">
        <v>0</v>
      </c>
      <c r="H180" s="43">
        <v>1</v>
      </c>
      <c r="I180" s="43">
        <v>3</v>
      </c>
      <c r="J180" s="43">
        <v>0</v>
      </c>
      <c r="K180" s="43">
        <v>0</v>
      </c>
      <c r="L180" s="8">
        <f t="shared" si="6"/>
        <v>4</v>
      </c>
      <c r="M180" s="875"/>
    </row>
    <row r="181" spans="1:13" ht="15">
      <c r="A181" s="895">
        <v>14</v>
      </c>
      <c r="B181" s="871">
        <v>1113</v>
      </c>
      <c r="C181" s="872" t="s">
        <v>754</v>
      </c>
      <c r="D181" s="872" t="s">
        <v>805</v>
      </c>
      <c r="E181" s="873" t="s">
        <v>833</v>
      </c>
      <c r="F181" s="877" t="s">
        <v>495</v>
      </c>
      <c r="G181" s="43">
        <v>0</v>
      </c>
      <c r="H181" s="43">
        <v>0</v>
      </c>
      <c r="I181" s="43">
        <v>3</v>
      </c>
      <c r="J181" s="43">
        <v>0</v>
      </c>
      <c r="K181" s="43">
        <v>0</v>
      </c>
      <c r="L181" s="8">
        <f t="shared" si="6"/>
        <v>3</v>
      </c>
      <c r="M181" s="875"/>
    </row>
    <row r="182" spans="1:13" ht="25.5">
      <c r="A182" s="895">
        <v>15</v>
      </c>
      <c r="B182" s="871">
        <v>1111</v>
      </c>
      <c r="C182" s="872" t="s">
        <v>633</v>
      </c>
      <c r="D182" s="872" t="s">
        <v>613</v>
      </c>
      <c r="E182" s="873" t="s">
        <v>736</v>
      </c>
      <c r="F182" s="877" t="s">
        <v>522</v>
      </c>
      <c r="G182" s="43">
        <v>0</v>
      </c>
      <c r="H182" s="43">
        <v>0</v>
      </c>
      <c r="I182" s="43">
        <v>2</v>
      </c>
      <c r="J182" s="43">
        <v>0</v>
      </c>
      <c r="K182" s="43">
        <v>0</v>
      </c>
      <c r="L182" s="8">
        <f t="shared" si="6"/>
        <v>2</v>
      </c>
      <c r="M182" s="875"/>
    </row>
    <row r="183" spans="1:13" ht="15">
      <c r="A183" s="895">
        <v>16</v>
      </c>
      <c r="B183" s="871">
        <v>1112</v>
      </c>
      <c r="C183" s="872" t="s">
        <v>634</v>
      </c>
      <c r="D183" s="872" t="s">
        <v>1092</v>
      </c>
      <c r="E183" s="873" t="s">
        <v>1002</v>
      </c>
      <c r="F183" s="877" t="s">
        <v>635</v>
      </c>
      <c r="G183" s="43">
        <v>0</v>
      </c>
      <c r="H183" s="43">
        <v>0</v>
      </c>
      <c r="I183" s="43">
        <v>2</v>
      </c>
      <c r="J183" s="43">
        <v>0</v>
      </c>
      <c r="K183" s="43">
        <v>0</v>
      </c>
      <c r="L183" s="8">
        <f t="shared" si="6"/>
        <v>2</v>
      </c>
      <c r="M183" s="875"/>
    </row>
    <row r="184" spans="1:13" ht="15">
      <c r="A184" s="895"/>
      <c r="B184" s="871">
        <v>1105</v>
      </c>
      <c r="C184" s="872" t="s">
        <v>1199</v>
      </c>
      <c r="D184" s="872" t="s">
        <v>1281</v>
      </c>
      <c r="E184" s="873" t="s">
        <v>725</v>
      </c>
      <c r="F184" s="877" t="s">
        <v>623</v>
      </c>
      <c r="G184" s="43"/>
      <c r="H184" s="43"/>
      <c r="I184" s="43"/>
      <c r="J184" s="43"/>
      <c r="K184" s="43"/>
      <c r="L184" s="8">
        <f t="shared" si="6"/>
        <v>0</v>
      </c>
      <c r="M184" s="875"/>
    </row>
  </sheetData>
  <sheetProtection/>
  <autoFilter ref="A26:M47">
    <sortState ref="A27:M184">
      <sortCondition descending="1" sortBy="value" ref="L27:L184"/>
    </sortState>
  </autoFilter>
  <mergeCells count="4">
    <mergeCell ref="A4:P4"/>
    <mergeCell ref="A23:D23"/>
    <mergeCell ref="A2:M2"/>
    <mergeCell ref="A1:M1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0">
      <selection activeCell="P8" sqref="P8"/>
    </sheetView>
  </sheetViews>
  <sheetFormatPr defaultColWidth="9.140625" defaultRowHeight="15"/>
  <cols>
    <col min="1" max="1" width="6.7109375" style="0" customWidth="1"/>
    <col min="2" max="2" width="14.8515625" style="0" customWidth="1"/>
    <col min="3" max="3" width="13.28125" style="0" customWidth="1"/>
    <col min="4" max="4" width="11.57421875" style="0" customWidth="1"/>
    <col min="5" max="5" width="26.140625" style="0" customWidth="1"/>
    <col min="6" max="6" width="17.8515625" style="0" customWidth="1"/>
    <col min="7" max="7" width="11.421875" style="0" customWidth="1"/>
    <col min="8" max="8" width="11.140625" style="0" customWidth="1"/>
    <col min="9" max="9" width="11.00390625" style="0" customWidth="1"/>
    <col min="10" max="10" width="10.421875" style="0" customWidth="1"/>
    <col min="11" max="11" width="9.8515625" style="0" customWidth="1"/>
    <col min="12" max="12" width="10.00390625" style="0" customWidth="1"/>
    <col min="13" max="13" width="10.8515625" style="0" customWidth="1"/>
    <col min="14" max="22" width="13.00390625" style="0" customWidth="1"/>
  </cols>
  <sheetData>
    <row r="1" spans="1:14" ht="18.75">
      <c r="A1" s="545"/>
      <c r="B1" s="284"/>
      <c r="C1" s="284"/>
      <c r="D1" s="906" t="s">
        <v>432</v>
      </c>
      <c r="E1" s="906"/>
      <c r="F1" s="546"/>
      <c r="G1" s="546"/>
      <c r="H1" s="546"/>
      <c r="I1" s="290"/>
      <c r="J1" s="284"/>
      <c r="K1" s="284"/>
      <c r="L1" s="545"/>
      <c r="M1" s="545"/>
      <c r="N1" s="545"/>
    </row>
    <row r="2" spans="1:14" ht="15">
      <c r="A2" s="545"/>
      <c r="B2" s="546" t="s">
        <v>2022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</row>
    <row r="3" spans="1:14" ht="15">
      <c r="A3" s="545"/>
      <c r="B3" s="545"/>
      <c r="C3" s="290"/>
      <c r="D3" s="1033" t="s">
        <v>402</v>
      </c>
      <c r="E3" s="1033"/>
      <c r="F3" s="546"/>
      <c r="G3" s="546"/>
      <c r="H3" s="546"/>
      <c r="I3" s="284"/>
      <c r="J3" s="545"/>
      <c r="K3" s="545"/>
      <c r="L3" s="545"/>
      <c r="M3" s="545"/>
      <c r="N3" s="545"/>
    </row>
    <row r="4" spans="1:14" ht="15">
      <c r="A4" s="545"/>
      <c r="B4" s="545"/>
      <c r="C4" s="545"/>
      <c r="D4" s="1026"/>
      <c r="E4" s="1026"/>
      <c r="F4" s="292"/>
      <c r="G4" s="292"/>
      <c r="H4" s="292"/>
      <c r="I4" s="292"/>
      <c r="J4" s="284"/>
      <c r="K4" s="284"/>
      <c r="L4" s="545"/>
      <c r="M4" s="545"/>
      <c r="N4" s="545"/>
    </row>
    <row r="5" spans="1:14" ht="15">
      <c r="A5" s="791" t="s">
        <v>403</v>
      </c>
      <c r="B5" s="544"/>
      <c r="C5" s="544"/>
      <c r="D5" s="544"/>
      <c r="E5" s="284"/>
      <c r="F5" s="284"/>
      <c r="G5" s="284"/>
      <c r="H5" s="284"/>
      <c r="I5" s="284"/>
      <c r="J5" s="284"/>
      <c r="K5" s="284"/>
      <c r="L5" s="545"/>
      <c r="M5" s="545"/>
      <c r="N5" s="545"/>
    </row>
    <row r="6" spans="1:14" ht="15">
      <c r="A6" s="791" t="s">
        <v>2038</v>
      </c>
      <c r="B6" s="544"/>
      <c r="C6" s="544"/>
      <c r="D6" s="544"/>
      <c r="E6" s="284"/>
      <c r="F6" s="284"/>
      <c r="G6" s="284"/>
      <c r="H6" s="284"/>
      <c r="I6" s="284"/>
      <c r="J6" s="284"/>
      <c r="K6" s="284"/>
      <c r="L6" s="545"/>
      <c r="M6" s="545"/>
      <c r="N6" s="545"/>
    </row>
    <row r="7" spans="1:14" ht="15">
      <c r="A7" s="791"/>
      <c r="B7" s="544"/>
      <c r="C7" s="544"/>
      <c r="D7" s="544"/>
      <c r="E7" s="284"/>
      <c r="F7" s="284"/>
      <c r="G7" s="284"/>
      <c r="H7" s="284"/>
      <c r="I7" s="284"/>
      <c r="J7" s="284"/>
      <c r="K7" s="284"/>
      <c r="L7" s="545"/>
      <c r="M7" s="545"/>
      <c r="N7" s="545"/>
    </row>
    <row r="8" spans="1:11" ht="12.75" customHeight="1">
      <c r="A8" s="1027" t="s">
        <v>237</v>
      </c>
      <c r="B8" s="1027"/>
      <c r="C8" s="1027"/>
      <c r="H8" s="792"/>
      <c r="I8" s="792"/>
      <c r="J8" s="792"/>
      <c r="K8" s="792"/>
    </row>
    <row r="9" spans="1:14" ht="40.5">
      <c r="A9" s="793" t="s">
        <v>781</v>
      </c>
      <c r="B9" s="794" t="s">
        <v>911</v>
      </c>
      <c r="C9" s="83" t="s">
        <v>721</v>
      </c>
      <c r="D9" s="83" t="s">
        <v>722</v>
      </c>
      <c r="E9" s="83" t="s">
        <v>846</v>
      </c>
      <c r="F9" s="83" t="s">
        <v>238</v>
      </c>
      <c r="G9" s="83" t="s">
        <v>277</v>
      </c>
      <c r="H9" s="8" t="s">
        <v>239</v>
      </c>
      <c r="I9" s="8" t="s">
        <v>240</v>
      </c>
      <c r="J9" s="8" t="s">
        <v>241</v>
      </c>
      <c r="K9" s="8" t="s">
        <v>242</v>
      </c>
      <c r="L9" s="22" t="s">
        <v>916</v>
      </c>
      <c r="M9" s="22" t="s">
        <v>789</v>
      </c>
      <c r="N9" s="92"/>
    </row>
    <row r="10" spans="1:14" ht="15">
      <c r="A10" s="39"/>
      <c r="B10" s="795"/>
      <c r="C10" s="22"/>
      <c r="D10" s="22"/>
      <c r="E10" s="22"/>
      <c r="F10" s="22"/>
      <c r="G10" s="22"/>
      <c r="H10" s="25">
        <v>100</v>
      </c>
      <c r="I10" s="25">
        <v>100</v>
      </c>
      <c r="J10" s="25">
        <v>100</v>
      </c>
      <c r="K10" s="25">
        <v>100</v>
      </c>
      <c r="L10" s="25">
        <v>400</v>
      </c>
      <c r="M10" s="22"/>
      <c r="N10" s="92"/>
    </row>
    <row r="11" spans="1:14" ht="24" customHeight="1">
      <c r="A11" s="910">
        <v>1</v>
      </c>
      <c r="B11" s="911" t="s">
        <v>421</v>
      </c>
      <c r="C11" s="912" t="s">
        <v>816</v>
      </c>
      <c r="D11" s="912" t="s">
        <v>738</v>
      </c>
      <c r="E11" s="913" t="s">
        <v>725</v>
      </c>
      <c r="F11" s="913" t="s">
        <v>412</v>
      </c>
      <c r="G11" s="914">
        <v>10</v>
      </c>
      <c r="H11" s="915">
        <v>44</v>
      </c>
      <c r="I11" s="916">
        <v>100</v>
      </c>
      <c r="J11" s="916">
        <v>12</v>
      </c>
      <c r="K11" s="916">
        <v>42</v>
      </c>
      <c r="L11" s="917">
        <v>198</v>
      </c>
      <c r="M11" s="918" t="s">
        <v>920</v>
      </c>
      <c r="N11" s="919"/>
    </row>
    <row r="12" spans="1:14" ht="25.5">
      <c r="A12" s="910">
        <v>2</v>
      </c>
      <c r="B12" s="911" t="s">
        <v>427</v>
      </c>
      <c r="C12" s="912" t="s">
        <v>406</v>
      </c>
      <c r="D12" s="912" t="s">
        <v>769</v>
      </c>
      <c r="E12" s="913" t="s">
        <v>826</v>
      </c>
      <c r="F12" s="913" t="s">
        <v>417</v>
      </c>
      <c r="G12" s="914">
        <v>11</v>
      </c>
      <c r="H12" s="915">
        <v>16</v>
      </c>
      <c r="I12" s="916">
        <v>100</v>
      </c>
      <c r="J12" s="916"/>
      <c r="K12" s="916"/>
      <c r="L12" s="917">
        <v>116</v>
      </c>
      <c r="M12" s="778" t="s">
        <v>1103</v>
      </c>
      <c r="N12" s="919"/>
    </row>
    <row r="13" spans="1:14" ht="36" customHeight="1">
      <c r="A13" s="796">
        <v>3</v>
      </c>
      <c r="B13" s="798" t="s">
        <v>422</v>
      </c>
      <c r="C13" s="858" t="s">
        <v>54</v>
      </c>
      <c r="D13" s="858" t="s">
        <v>1562</v>
      </c>
      <c r="E13" s="730" t="s">
        <v>938</v>
      </c>
      <c r="F13" s="863" t="s">
        <v>413</v>
      </c>
      <c r="G13" s="866">
        <v>10</v>
      </c>
      <c r="H13" s="15"/>
      <c r="I13" s="802">
        <v>30</v>
      </c>
      <c r="J13" s="802"/>
      <c r="K13" s="802"/>
      <c r="L13" s="25">
        <v>30</v>
      </c>
      <c r="M13" s="24"/>
      <c r="N13" s="92"/>
    </row>
    <row r="14" spans="1:14" ht="30.75" customHeight="1">
      <c r="A14" s="796">
        <v>4</v>
      </c>
      <c r="B14" s="798" t="s">
        <v>424</v>
      </c>
      <c r="C14" s="732" t="s">
        <v>821</v>
      </c>
      <c r="D14" s="732" t="s">
        <v>822</v>
      </c>
      <c r="E14" s="730" t="s">
        <v>725</v>
      </c>
      <c r="F14" s="730" t="s">
        <v>412</v>
      </c>
      <c r="G14" s="865">
        <v>11</v>
      </c>
      <c r="H14" s="15">
        <v>0</v>
      </c>
      <c r="I14" s="802">
        <v>20</v>
      </c>
      <c r="J14" s="802">
        <v>0</v>
      </c>
      <c r="K14" s="802"/>
      <c r="L14" s="25">
        <v>20</v>
      </c>
      <c r="M14" s="24"/>
      <c r="N14" s="92"/>
    </row>
    <row r="15" spans="1:14" ht="25.5">
      <c r="A15" s="796">
        <v>5</v>
      </c>
      <c r="B15" s="798" t="s">
        <v>425</v>
      </c>
      <c r="C15" s="736" t="s">
        <v>404</v>
      </c>
      <c r="D15" s="736" t="s">
        <v>411</v>
      </c>
      <c r="E15" s="730" t="s">
        <v>774</v>
      </c>
      <c r="F15" s="730" t="s">
        <v>414</v>
      </c>
      <c r="G15" s="865">
        <v>11</v>
      </c>
      <c r="H15" s="15">
        <v>16</v>
      </c>
      <c r="I15" s="561"/>
      <c r="J15" s="561">
        <v>0</v>
      </c>
      <c r="K15" s="561"/>
      <c r="L15" s="25">
        <v>16</v>
      </c>
      <c r="M15" s="190"/>
      <c r="N15" s="92"/>
    </row>
    <row r="16" spans="1:14" ht="25.5">
      <c r="A16" s="796">
        <v>6</v>
      </c>
      <c r="B16" s="798" t="s">
        <v>426</v>
      </c>
      <c r="C16" s="559" t="s">
        <v>830</v>
      </c>
      <c r="D16" s="559" t="s">
        <v>831</v>
      </c>
      <c r="E16" s="559" t="s">
        <v>750</v>
      </c>
      <c r="F16" s="559" t="s">
        <v>415</v>
      </c>
      <c r="G16" s="867">
        <v>11</v>
      </c>
      <c r="H16" s="15">
        <v>0</v>
      </c>
      <c r="I16" s="802"/>
      <c r="J16" s="802"/>
      <c r="K16" s="802"/>
      <c r="L16" s="25">
        <v>0</v>
      </c>
      <c r="M16" s="24"/>
      <c r="N16" s="803"/>
    </row>
    <row r="17" spans="1:14" ht="27.75" customHeight="1">
      <c r="A17" s="796">
        <v>7</v>
      </c>
      <c r="B17" s="798" t="s">
        <v>428</v>
      </c>
      <c r="C17" s="859" t="s">
        <v>405</v>
      </c>
      <c r="D17" s="859" t="s">
        <v>1177</v>
      </c>
      <c r="E17" s="730" t="s">
        <v>957</v>
      </c>
      <c r="F17" s="864" t="s">
        <v>416</v>
      </c>
      <c r="G17" s="868">
        <v>9</v>
      </c>
      <c r="H17" s="15"/>
      <c r="I17" s="561"/>
      <c r="J17" s="561"/>
      <c r="K17" s="561"/>
      <c r="L17" s="25"/>
      <c r="M17" s="190"/>
      <c r="N17" s="803"/>
    </row>
    <row r="18" spans="1:14" ht="25.5">
      <c r="A18" s="796">
        <v>8</v>
      </c>
      <c r="B18" s="798" t="s">
        <v>429</v>
      </c>
      <c r="C18" s="736" t="s">
        <v>407</v>
      </c>
      <c r="D18" s="736" t="s">
        <v>1954</v>
      </c>
      <c r="E18" s="730" t="s">
        <v>774</v>
      </c>
      <c r="F18" s="730" t="s">
        <v>418</v>
      </c>
      <c r="G18" s="865">
        <v>11</v>
      </c>
      <c r="H18" s="15"/>
      <c r="I18" s="561"/>
      <c r="J18" s="561"/>
      <c r="K18" s="561"/>
      <c r="L18" s="25"/>
      <c r="M18" s="190"/>
      <c r="N18" s="92"/>
    </row>
    <row r="19" spans="1:14" ht="25.5">
      <c r="A19" s="796">
        <v>9</v>
      </c>
      <c r="B19" s="798" t="s">
        <v>423</v>
      </c>
      <c r="C19" s="736" t="s">
        <v>98</v>
      </c>
      <c r="D19" s="736" t="s">
        <v>1138</v>
      </c>
      <c r="E19" s="730" t="s">
        <v>774</v>
      </c>
      <c r="F19" s="730" t="s">
        <v>418</v>
      </c>
      <c r="G19" s="865">
        <v>10</v>
      </c>
      <c r="H19" s="15"/>
      <c r="I19" s="561"/>
      <c r="J19" s="561"/>
      <c r="K19" s="561"/>
      <c r="L19" s="25"/>
      <c r="M19" s="190"/>
      <c r="N19" s="92"/>
    </row>
    <row r="20" spans="1:14" ht="33.75" customHeight="1">
      <c r="A20" s="796">
        <v>10</v>
      </c>
      <c r="B20" s="798" t="s">
        <v>430</v>
      </c>
      <c r="C20" s="559" t="s">
        <v>408</v>
      </c>
      <c r="D20" s="559" t="s">
        <v>791</v>
      </c>
      <c r="E20" s="730" t="s">
        <v>169</v>
      </c>
      <c r="F20" s="559" t="s">
        <v>419</v>
      </c>
      <c r="G20" s="867">
        <v>11</v>
      </c>
      <c r="H20" s="217"/>
      <c r="I20" s="217"/>
      <c r="J20" s="217"/>
      <c r="K20" s="217"/>
      <c r="L20" s="217"/>
      <c r="M20" s="24"/>
      <c r="N20" s="92"/>
    </row>
    <row r="21" spans="1:14" ht="38.25">
      <c r="A21" s="796">
        <v>11</v>
      </c>
      <c r="B21" s="798" t="s">
        <v>431</v>
      </c>
      <c r="C21" s="767" t="s">
        <v>409</v>
      </c>
      <c r="D21" s="767" t="s">
        <v>1359</v>
      </c>
      <c r="E21" s="862" t="s">
        <v>169</v>
      </c>
      <c r="F21" s="559" t="s">
        <v>419</v>
      </c>
      <c r="G21" s="867">
        <v>7</v>
      </c>
      <c r="H21" s="217"/>
      <c r="I21" s="217"/>
      <c r="J21" s="217"/>
      <c r="K21" s="217"/>
      <c r="L21" s="217"/>
      <c r="M21" s="190"/>
      <c r="N21" s="92"/>
    </row>
    <row r="22" spans="1:14" ht="38.25">
      <c r="A22" s="796">
        <v>12</v>
      </c>
      <c r="B22" s="798" t="s">
        <v>420</v>
      </c>
      <c r="C22" s="767" t="s">
        <v>410</v>
      </c>
      <c r="D22" s="767" t="s">
        <v>791</v>
      </c>
      <c r="E22" s="862" t="s">
        <v>169</v>
      </c>
      <c r="F22" s="559" t="s">
        <v>419</v>
      </c>
      <c r="G22" s="867">
        <v>7</v>
      </c>
      <c r="H22" s="217"/>
      <c r="I22" s="217"/>
      <c r="J22" s="217"/>
      <c r="K22" s="217"/>
      <c r="L22" s="217"/>
      <c r="M22" s="190"/>
      <c r="N22" s="92"/>
    </row>
    <row r="23" spans="1:14" ht="15">
      <c r="A23" s="557"/>
      <c r="B23" s="798"/>
      <c r="C23" s="15"/>
      <c r="D23" s="15"/>
      <c r="E23" s="799"/>
      <c r="F23" s="799"/>
      <c r="G23" s="799"/>
      <c r="H23" s="217"/>
      <c r="I23" s="217"/>
      <c r="J23" s="217"/>
      <c r="K23" s="217"/>
      <c r="L23" s="217"/>
      <c r="M23" s="190"/>
      <c r="N23" s="92"/>
    </row>
  </sheetData>
  <sheetProtection/>
  <autoFilter ref="A9:M22">
    <sortState ref="A10:M23">
      <sortCondition descending="1" sortBy="value" ref="L10:L23"/>
    </sortState>
  </autoFilter>
  <mergeCells count="3">
    <mergeCell ref="D3:E3"/>
    <mergeCell ref="D4:E4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6">
      <selection activeCell="Z17" sqref="Z17"/>
    </sheetView>
  </sheetViews>
  <sheetFormatPr defaultColWidth="9.140625" defaultRowHeight="15"/>
  <cols>
    <col min="1" max="1" width="2.7109375" style="0" customWidth="1"/>
    <col min="2" max="2" width="5.28125" style="0" customWidth="1"/>
    <col min="3" max="3" width="11.28125" style="0" customWidth="1"/>
    <col min="5" max="5" width="13.140625" style="0" customWidth="1"/>
    <col min="6" max="6" width="16.28125" style="0" customWidth="1"/>
    <col min="7" max="7" width="13.8515625" style="0" customWidth="1"/>
    <col min="8" max="8" width="4.8515625" style="0" customWidth="1"/>
    <col min="9" max="9" width="4.421875" style="0" customWidth="1"/>
    <col min="10" max="10" width="4.140625" style="0" customWidth="1"/>
    <col min="11" max="11" width="4.57421875" style="0" customWidth="1"/>
    <col min="12" max="12" width="4.00390625" style="0" customWidth="1"/>
    <col min="13" max="14" width="4.28125" style="0" customWidth="1"/>
    <col min="15" max="15" width="4.140625" style="0" customWidth="1"/>
    <col min="16" max="16" width="5.140625" style="0" customWidth="1"/>
    <col min="17" max="17" width="23.8515625" style="0" customWidth="1"/>
    <col min="18" max="18" width="7.421875" style="0" customWidth="1"/>
    <col min="19" max="19" width="6.7109375" style="0" customWidth="1"/>
    <col min="20" max="20" width="7.00390625" style="0" customWidth="1"/>
    <col min="21" max="21" width="8.421875" style="0" customWidth="1"/>
    <col min="22" max="22" width="7.57421875" style="0" customWidth="1"/>
    <col min="23" max="23" width="7.28125" style="0" customWidth="1"/>
  </cols>
  <sheetData>
    <row r="1" spans="3:31" ht="15">
      <c r="C1" s="284"/>
      <c r="D1" s="284"/>
      <c r="E1" s="1033" t="s">
        <v>401</v>
      </c>
      <c r="F1" s="1033"/>
      <c r="G1" s="1033"/>
      <c r="H1" s="543"/>
      <c r="I1" s="543"/>
      <c r="J1" s="543"/>
      <c r="K1" s="543"/>
      <c r="L1" s="543"/>
      <c r="M1" s="543"/>
      <c r="N1" s="543"/>
      <c r="O1" s="543"/>
      <c r="P1" s="543"/>
      <c r="Q1" s="290"/>
      <c r="R1" s="284"/>
      <c r="S1" s="284"/>
      <c r="T1" s="285"/>
      <c r="U1" s="285"/>
      <c r="V1" s="285"/>
      <c r="AA1" s="285"/>
      <c r="AB1" s="285"/>
      <c r="AC1" s="285"/>
      <c r="AD1" s="285"/>
      <c r="AE1" s="285"/>
    </row>
    <row r="2" spans="1:31" ht="15">
      <c r="A2" s="1033" t="s">
        <v>2022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546"/>
      <c r="S2" s="546"/>
      <c r="T2" s="546"/>
      <c r="U2" s="543"/>
      <c r="V2" s="543"/>
      <c r="AA2" s="285"/>
      <c r="AB2" s="285"/>
      <c r="AC2" s="285"/>
      <c r="AD2" s="285"/>
      <c r="AE2" s="285"/>
    </row>
    <row r="3" spans="3:31" ht="15">
      <c r="C3" s="290"/>
      <c r="D3" s="290"/>
      <c r="E3" s="1033" t="s">
        <v>1723</v>
      </c>
      <c r="F3" s="1033"/>
      <c r="G3" s="1033"/>
      <c r="H3" s="543"/>
      <c r="I3" s="284"/>
      <c r="J3" s="284"/>
      <c r="K3" s="284"/>
      <c r="L3" s="284"/>
      <c r="M3" s="284"/>
      <c r="N3" s="284"/>
      <c r="O3" s="284"/>
      <c r="P3" s="284"/>
      <c r="Q3" s="284"/>
      <c r="R3" s="285"/>
      <c r="S3" s="285"/>
      <c r="T3" s="285"/>
      <c r="U3" s="285"/>
      <c r="V3" s="285"/>
      <c r="AA3" s="285"/>
      <c r="AB3" s="285"/>
      <c r="AC3" s="285"/>
      <c r="AD3" s="285"/>
      <c r="AE3" s="285"/>
    </row>
    <row r="4" spans="3:31" ht="15">
      <c r="C4" s="285"/>
      <c r="D4" s="285"/>
      <c r="E4" s="292" t="s">
        <v>888</v>
      </c>
      <c r="G4" s="292"/>
      <c r="H4" s="292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5"/>
      <c r="U4" s="285"/>
      <c r="V4" s="285"/>
      <c r="AA4" s="285"/>
      <c r="AB4" s="285"/>
      <c r="AC4" s="285"/>
      <c r="AD4" s="285"/>
      <c r="AE4" s="285"/>
    </row>
    <row r="5" spans="3:31" ht="15">
      <c r="C5" s="285"/>
      <c r="D5" s="285"/>
      <c r="E5" s="544" t="s">
        <v>1724</v>
      </c>
      <c r="F5" s="544"/>
      <c r="G5" s="544"/>
      <c r="H5" s="54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5"/>
      <c r="U5" s="285"/>
      <c r="V5" s="285"/>
      <c r="AA5" s="285"/>
      <c r="AB5" s="285"/>
      <c r="AC5" s="285"/>
      <c r="AD5" s="285"/>
      <c r="AE5" s="285"/>
    </row>
    <row r="6" spans="3:31" ht="15">
      <c r="C6" s="285"/>
      <c r="D6" s="285"/>
      <c r="E6" s="544" t="s">
        <v>1725</v>
      </c>
      <c r="F6" s="544"/>
      <c r="G6" s="544"/>
      <c r="H6" s="54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5"/>
      <c r="U6" s="285"/>
      <c r="V6" s="285"/>
      <c r="AA6" s="285"/>
      <c r="AB6" s="285"/>
      <c r="AC6" s="285"/>
      <c r="AD6" s="285"/>
      <c r="AE6" s="285"/>
    </row>
    <row r="7" spans="3:31" ht="15">
      <c r="C7" s="285"/>
      <c r="D7" s="285"/>
      <c r="E7" s="544" t="s">
        <v>1726</v>
      </c>
      <c r="F7" s="544"/>
      <c r="G7" s="544"/>
      <c r="H7" s="54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5"/>
      <c r="U7" s="285"/>
      <c r="V7" s="285"/>
      <c r="AA7" s="285"/>
      <c r="AB7" s="285"/>
      <c r="AC7" s="285"/>
      <c r="AD7" s="285"/>
      <c r="AE7" s="285"/>
    </row>
    <row r="8" spans="3:31" ht="15">
      <c r="C8" s="285"/>
      <c r="D8" s="285"/>
      <c r="E8" s="544" t="s">
        <v>1727</v>
      </c>
      <c r="F8" s="544"/>
      <c r="G8" s="544"/>
      <c r="H8" s="54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5"/>
      <c r="U8" s="285"/>
      <c r="V8" s="285"/>
      <c r="AA8" s="285"/>
      <c r="AB8" s="285"/>
      <c r="AC8" s="285"/>
      <c r="AD8" s="285"/>
      <c r="AE8" s="285"/>
    </row>
    <row r="9" spans="1:31" ht="15">
      <c r="A9" s="1021" t="s">
        <v>889</v>
      </c>
      <c r="B9" s="1021"/>
      <c r="C9" s="1021"/>
      <c r="D9" s="284"/>
      <c r="E9" s="544"/>
      <c r="F9" s="544"/>
      <c r="G9" s="544"/>
      <c r="H9" s="54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5"/>
      <c r="U9" s="285"/>
      <c r="V9" s="285"/>
      <c r="AA9" s="285"/>
      <c r="AB9" s="285"/>
      <c r="AC9" s="285"/>
      <c r="AD9" s="285"/>
      <c r="AE9" s="285"/>
    </row>
    <row r="10" spans="3:31" ht="15">
      <c r="C10" s="288"/>
      <c r="D10" s="284"/>
      <c r="E10" s="544" t="s">
        <v>884</v>
      </c>
      <c r="F10" s="544"/>
      <c r="G10" s="544"/>
      <c r="H10" s="54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5"/>
      <c r="U10" s="285"/>
      <c r="V10" s="285"/>
      <c r="AA10" s="285"/>
      <c r="AB10" s="285"/>
      <c r="AC10" s="285"/>
      <c r="AD10" s="285"/>
      <c r="AE10" s="285"/>
    </row>
    <row r="11" spans="3:31" ht="15" customHeight="1">
      <c r="C11" s="285"/>
      <c r="D11" s="285"/>
      <c r="E11" s="284" t="s">
        <v>1729</v>
      </c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5"/>
      <c r="U11" s="285"/>
      <c r="V11" s="285"/>
      <c r="AA11" s="285"/>
      <c r="AB11" s="285"/>
      <c r="AC11" s="285"/>
      <c r="AD11" s="285"/>
      <c r="AE11" s="285"/>
    </row>
    <row r="12" spans="1:31" ht="15">
      <c r="A12" s="292" t="s">
        <v>1730</v>
      </c>
      <c r="C12" s="285"/>
      <c r="D12" s="285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5"/>
      <c r="U12" s="285"/>
      <c r="V12" s="285"/>
      <c r="AA12" s="285"/>
      <c r="AB12" s="285"/>
      <c r="AC12" s="285"/>
      <c r="AD12" s="285"/>
      <c r="AE12" s="285"/>
    </row>
    <row r="13" spans="1:31" ht="15">
      <c r="A13" s="292" t="s">
        <v>1731</v>
      </c>
      <c r="C13" s="285"/>
      <c r="D13" s="285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5"/>
      <c r="U13" s="285"/>
      <c r="V13" s="285"/>
      <c r="AA13" s="285"/>
      <c r="AB13" s="285"/>
      <c r="AC13" s="285"/>
      <c r="AD13" s="285"/>
      <c r="AE13" s="285"/>
    </row>
    <row r="14" spans="1:31" ht="15">
      <c r="A14" s="292" t="s">
        <v>387</v>
      </c>
      <c r="B14" s="292"/>
      <c r="C14" s="292"/>
      <c r="D14" s="292"/>
      <c r="E14" s="292"/>
      <c r="F14" s="289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5"/>
      <c r="U14" s="285"/>
      <c r="V14" s="285"/>
      <c r="AA14" s="285"/>
      <c r="AB14" s="285"/>
      <c r="AC14" s="285"/>
      <c r="AD14" s="285"/>
      <c r="AE14" s="285"/>
    </row>
    <row r="15" spans="1:31" ht="15">
      <c r="A15" s="292" t="s">
        <v>236</v>
      </c>
      <c r="B15" s="292"/>
      <c r="C15" s="292"/>
      <c r="D15" s="292"/>
      <c r="E15" s="292"/>
      <c r="F15" s="284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89"/>
      <c r="S15" s="284"/>
      <c r="T15" s="284"/>
      <c r="U15" s="284"/>
      <c r="V15" s="284"/>
      <c r="W15" s="284"/>
      <c r="X15" s="284"/>
      <c r="Y15" s="285"/>
      <c r="Z15" s="285"/>
      <c r="AA15" s="285"/>
      <c r="AB15" s="285"/>
      <c r="AC15" s="285"/>
      <c r="AD15" s="285"/>
      <c r="AE15" s="285"/>
    </row>
    <row r="16" spans="2:3" ht="15.75">
      <c r="B16" s="1028" t="s">
        <v>1732</v>
      </c>
      <c r="C16" s="1028"/>
    </row>
    <row r="17" spans="1:25" ht="98.25">
      <c r="A17" s="3" t="s">
        <v>781</v>
      </c>
      <c r="B17" s="3" t="s">
        <v>911</v>
      </c>
      <c r="C17" s="8" t="s">
        <v>721</v>
      </c>
      <c r="D17" s="8" t="s">
        <v>722</v>
      </c>
      <c r="E17" s="8" t="s">
        <v>723</v>
      </c>
      <c r="F17" s="8" t="s">
        <v>846</v>
      </c>
      <c r="G17" s="8" t="s">
        <v>724</v>
      </c>
      <c r="H17" s="3" t="s">
        <v>1733</v>
      </c>
      <c r="I17" s="3" t="s">
        <v>784</v>
      </c>
      <c r="J17" s="3" t="s">
        <v>785</v>
      </c>
      <c r="K17" s="3" t="s">
        <v>786</v>
      </c>
      <c r="L17" s="839" t="s">
        <v>1734</v>
      </c>
      <c r="M17" s="839" t="s">
        <v>1735</v>
      </c>
      <c r="N17" s="293" t="s">
        <v>1736</v>
      </c>
      <c r="O17" s="840"/>
      <c r="P17" s="841" t="s">
        <v>388</v>
      </c>
      <c r="Q17" s="842" t="s">
        <v>389</v>
      </c>
      <c r="R17" s="843" t="s">
        <v>390</v>
      </c>
      <c r="S17" s="843" t="s">
        <v>391</v>
      </c>
      <c r="T17" s="843" t="s">
        <v>392</v>
      </c>
      <c r="U17" s="844" t="s">
        <v>393</v>
      </c>
      <c r="V17" s="845" t="s">
        <v>151</v>
      </c>
      <c r="W17" s="846" t="s">
        <v>789</v>
      </c>
      <c r="X17" s="4" t="s">
        <v>1737</v>
      </c>
      <c r="Y17" s="847"/>
    </row>
    <row r="18" spans="1:25" ht="15" customHeight="1">
      <c r="A18" s="3"/>
      <c r="B18" s="3"/>
      <c r="C18" s="8"/>
      <c r="D18" s="8"/>
      <c r="E18" s="8"/>
      <c r="F18" s="8"/>
      <c r="G18" s="8"/>
      <c r="H18" s="848">
        <v>12</v>
      </c>
      <c r="I18" s="848">
        <v>6</v>
      </c>
      <c r="J18" s="848">
        <v>8</v>
      </c>
      <c r="K18" s="848">
        <v>6</v>
      </c>
      <c r="L18" s="848">
        <v>6</v>
      </c>
      <c r="M18" s="848">
        <v>4</v>
      </c>
      <c r="N18" s="848">
        <v>4</v>
      </c>
      <c r="O18" s="849"/>
      <c r="P18" s="6">
        <f>SUM(H18:N18)</f>
        <v>46</v>
      </c>
      <c r="Q18" s="23"/>
      <c r="R18" s="848"/>
      <c r="S18" s="848">
        <v>26</v>
      </c>
      <c r="T18" s="848">
        <v>18</v>
      </c>
      <c r="U18" s="848">
        <f>+SUM(S18:T18)</f>
        <v>44</v>
      </c>
      <c r="V18" s="23">
        <v>90</v>
      </c>
      <c r="W18" s="4"/>
      <c r="X18" s="4"/>
      <c r="Y18" s="847"/>
    </row>
    <row r="19" spans="1:25" ht="38.25">
      <c r="A19" s="917">
        <v>1</v>
      </c>
      <c r="B19" s="929">
        <v>801</v>
      </c>
      <c r="C19" s="881" t="s">
        <v>1741</v>
      </c>
      <c r="D19" s="881" t="s">
        <v>1614</v>
      </c>
      <c r="E19" s="881" t="s">
        <v>1742</v>
      </c>
      <c r="F19" s="921" t="s">
        <v>732</v>
      </c>
      <c r="G19" s="921" t="s">
        <v>919</v>
      </c>
      <c r="H19" s="930">
        <v>7</v>
      </c>
      <c r="I19" s="931">
        <v>0</v>
      </c>
      <c r="J19" s="931">
        <v>1</v>
      </c>
      <c r="K19" s="931">
        <v>2</v>
      </c>
      <c r="L19" s="931">
        <v>0</v>
      </c>
      <c r="M19" s="931">
        <v>0</v>
      </c>
      <c r="N19" s="931">
        <v>4</v>
      </c>
      <c r="O19" s="932"/>
      <c r="P19" s="933">
        <f>SUM(H19:N19)</f>
        <v>14</v>
      </c>
      <c r="Q19" s="924" t="s">
        <v>394</v>
      </c>
      <c r="R19" s="924">
        <v>80</v>
      </c>
      <c r="S19" s="924">
        <v>24</v>
      </c>
      <c r="T19" s="924">
        <v>18</v>
      </c>
      <c r="U19" s="926">
        <v>42</v>
      </c>
      <c r="V19" s="926">
        <v>56</v>
      </c>
      <c r="W19" s="928" t="s">
        <v>861</v>
      </c>
      <c r="X19" s="934" t="s">
        <v>920</v>
      </c>
      <c r="Y19" s="847"/>
    </row>
    <row r="20" spans="1:25" ht="25.5">
      <c r="A20" s="25">
        <v>2</v>
      </c>
      <c r="B20" s="286">
        <v>703</v>
      </c>
      <c r="C20" s="43" t="s">
        <v>1743</v>
      </c>
      <c r="D20" s="43" t="s">
        <v>803</v>
      </c>
      <c r="E20" s="43" t="s">
        <v>746</v>
      </c>
      <c r="F20" s="232" t="s">
        <v>1076</v>
      </c>
      <c r="G20" s="232" t="s">
        <v>1087</v>
      </c>
      <c r="H20" s="232">
        <v>6</v>
      </c>
      <c r="I20" s="798">
        <v>0</v>
      </c>
      <c r="J20" s="798">
        <v>1</v>
      </c>
      <c r="K20" s="798">
        <v>3</v>
      </c>
      <c r="L20" s="798">
        <v>2</v>
      </c>
      <c r="M20" s="798">
        <v>0</v>
      </c>
      <c r="N20" s="798">
        <v>1</v>
      </c>
      <c r="O20" s="850"/>
      <c r="P20" s="6">
        <f>SUM(H20:N20)</f>
        <v>13</v>
      </c>
      <c r="Q20" s="798" t="s">
        <v>395</v>
      </c>
      <c r="R20" s="798">
        <v>70</v>
      </c>
      <c r="S20" s="798">
        <v>22</v>
      </c>
      <c r="T20" s="798">
        <v>17</v>
      </c>
      <c r="U20" s="848">
        <v>39</v>
      </c>
      <c r="V20" s="848">
        <v>52</v>
      </c>
      <c r="W20" s="190"/>
      <c r="X20" s="190"/>
      <c r="Y20" s="847"/>
    </row>
    <row r="21" spans="1:25" ht="25.5">
      <c r="A21" s="25">
        <v>3</v>
      </c>
      <c r="B21" s="286">
        <v>702</v>
      </c>
      <c r="C21" s="43" t="s">
        <v>1738</v>
      </c>
      <c r="D21" s="43" t="s">
        <v>1739</v>
      </c>
      <c r="E21" s="43" t="s">
        <v>1740</v>
      </c>
      <c r="F21" s="232" t="s">
        <v>1076</v>
      </c>
      <c r="G21" s="232" t="s">
        <v>1087</v>
      </c>
      <c r="H21" s="232">
        <v>5</v>
      </c>
      <c r="I21" s="798">
        <v>1</v>
      </c>
      <c r="J21" s="798">
        <v>0</v>
      </c>
      <c r="K21" s="798">
        <v>2</v>
      </c>
      <c r="L21" s="798">
        <v>1</v>
      </c>
      <c r="M21" s="798">
        <v>4</v>
      </c>
      <c r="N21" s="798">
        <v>2</v>
      </c>
      <c r="O21" s="850"/>
      <c r="P21" s="6">
        <f>SUM(H21:N21)</f>
        <v>15</v>
      </c>
      <c r="Q21" s="798" t="s">
        <v>396</v>
      </c>
      <c r="R21" s="798">
        <v>50</v>
      </c>
      <c r="S21" s="798">
        <v>20</v>
      </c>
      <c r="T21" s="798">
        <v>15</v>
      </c>
      <c r="U21" s="848">
        <v>35</v>
      </c>
      <c r="V21" s="848">
        <v>50</v>
      </c>
      <c r="W21" s="190"/>
      <c r="X21" s="190"/>
      <c r="Y21" s="847"/>
    </row>
    <row r="22" spans="1:25" ht="25.5">
      <c r="A22" s="25">
        <v>4</v>
      </c>
      <c r="B22" s="286">
        <v>701</v>
      </c>
      <c r="C22" s="43" t="s">
        <v>1744</v>
      </c>
      <c r="D22" s="43" t="s">
        <v>730</v>
      </c>
      <c r="E22" s="43" t="s">
        <v>1745</v>
      </c>
      <c r="F22" s="232" t="s">
        <v>1076</v>
      </c>
      <c r="G22" s="232" t="s">
        <v>1087</v>
      </c>
      <c r="H22" s="232">
        <v>2</v>
      </c>
      <c r="I22" s="798">
        <v>1</v>
      </c>
      <c r="J22" s="798">
        <v>0</v>
      </c>
      <c r="K22" s="798">
        <v>2</v>
      </c>
      <c r="L22" s="798">
        <v>0</v>
      </c>
      <c r="M22" s="798">
        <v>0</v>
      </c>
      <c r="N22" s="798">
        <v>1</v>
      </c>
      <c r="O22" s="850"/>
      <c r="P22" s="6">
        <f>SUM(H22:N22)</f>
        <v>6</v>
      </c>
      <c r="Q22" s="798" t="s">
        <v>397</v>
      </c>
      <c r="R22" s="798">
        <v>50</v>
      </c>
      <c r="S22" s="798">
        <v>20</v>
      </c>
      <c r="T22" s="798">
        <v>16</v>
      </c>
      <c r="U22" s="848">
        <v>36</v>
      </c>
      <c r="V22" s="848">
        <v>42</v>
      </c>
      <c r="W22" s="190"/>
      <c r="X22" s="190"/>
      <c r="Y22" s="847"/>
    </row>
    <row r="23" spans="1:25" ht="15.75">
      <c r="A23" s="851"/>
      <c r="B23" s="1028" t="s">
        <v>1746</v>
      </c>
      <c r="C23" s="1028"/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851"/>
      <c r="T23" s="851"/>
      <c r="U23" s="851"/>
      <c r="V23" s="851"/>
      <c r="W23" s="851"/>
      <c r="X23" s="852"/>
      <c r="Y23" s="775"/>
    </row>
    <row r="24" spans="1:24" ht="98.25">
      <c r="A24" s="3" t="s">
        <v>781</v>
      </c>
      <c r="B24" s="3" t="s">
        <v>911</v>
      </c>
      <c r="C24" s="8" t="s">
        <v>721</v>
      </c>
      <c r="D24" s="8" t="s">
        <v>722</v>
      </c>
      <c r="E24" s="8" t="s">
        <v>723</v>
      </c>
      <c r="F24" s="8" t="s">
        <v>846</v>
      </c>
      <c r="G24" s="8" t="s">
        <v>724</v>
      </c>
      <c r="H24" s="3" t="s">
        <v>1733</v>
      </c>
      <c r="I24" s="3" t="s">
        <v>784</v>
      </c>
      <c r="J24" s="3" t="s">
        <v>785</v>
      </c>
      <c r="K24" s="3" t="s">
        <v>786</v>
      </c>
      <c r="L24" s="839" t="s">
        <v>1734</v>
      </c>
      <c r="M24" s="839" t="s">
        <v>1735</v>
      </c>
      <c r="N24" s="293" t="s">
        <v>1736</v>
      </c>
      <c r="O24" s="293" t="s">
        <v>1747</v>
      </c>
      <c r="P24" s="841" t="s">
        <v>388</v>
      </c>
      <c r="Q24" s="842" t="s">
        <v>389</v>
      </c>
      <c r="R24" s="843" t="s">
        <v>398</v>
      </c>
      <c r="S24" s="843" t="s">
        <v>391</v>
      </c>
      <c r="T24" s="843" t="s">
        <v>392</v>
      </c>
      <c r="U24" s="844" t="s">
        <v>393</v>
      </c>
      <c r="V24" s="845" t="s">
        <v>151</v>
      </c>
      <c r="W24" s="853" t="s">
        <v>789</v>
      </c>
      <c r="X24" s="4" t="s">
        <v>1737</v>
      </c>
    </row>
    <row r="25" spans="1:24" ht="15">
      <c r="A25" s="3"/>
      <c r="B25" s="3"/>
      <c r="C25" s="8"/>
      <c r="D25" s="8"/>
      <c r="E25" s="8"/>
      <c r="F25" s="8"/>
      <c r="G25" s="8"/>
      <c r="H25" s="769">
        <v>12</v>
      </c>
      <c r="I25" s="769">
        <v>10</v>
      </c>
      <c r="J25" s="769">
        <v>6</v>
      </c>
      <c r="K25" s="769">
        <v>8</v>
      </c>
      <c r="L25" s="769">
        <v>10</v>
      </c>
      <c r="M25" s="769">
        <v>6</v>
      </c>
      <c r="N25" s="769">
        <v>4</v>
      </c>
      <c r="O25" s="769">
        <v>4</v>
      </c>
      <c r="P25" s="769">
        <f>SUM(H25:O25)</f>
        <v>60</v>
      </c>
      <c r="Q25" s="22"/>
      <c r="R25" s="769"/>
      <c r="S25" s="769">
        <v>26</v>
      </c>
      <c r="T25" s="769">
        <v>18</v>
      </c>
      <c r="U25" s="769">
        <f>SUM(S25:T25)</f>
        <v>44</v>
      </c>
      <c r="V25" s="22">
        <v>104</v>
      </c>
      <c r="W25" s="4"/>
      <c r="X25" s="4"/>
    </row>
    <row r="26" spans="1:24" ht="25.5">
      <c r="A26" s="885">
        <v>1</v>
      </c>
      <c r="B26" s="920">
        <v>1001</v>
      </c>
      <c r="C26" s="881" t="s">
        <v>1748</v>
      </c>
      <c r="D26" s="881" t="s">
        <v>730</v>
      </c>
      <c r="E26" s="881" t="s">
        <v>746</v>
      </c>
      <c r="F26" s="921" t="s">
        <v>1749</v>
      </c>
      <c r="G26" s="921" t="s">
        <v>1750</v>
      </c>
      <c r="H26" s="922">
        <v>7</v>
      </c>
      <c r="I26" s="923">
        <v>6</v>
      </c>
      <c r="J26" s="923">
        <v>0</v>
      </c>
      <c r="K26" s="923">
        <v>0</v>
      </c>
      <c r="L26" s="923">
        <v>7</v>
      </c>
      <c r="M26" s="923">
        <v>0</v>
      </c>
      <c r="N26" s="923">
        <v>4</v>
      </c>
      <c r="O26" s="923">
        <v>2</v>
      </c>
      <c r="P26" s="885">
        <f>SUM(H26:O26)</f>
        <v>26</v>
      </c>
      <c r="Q26" s="924" t="s">
        <v>399</v>
      </c>
      <c r="R26" s="924">
        <v>60</v>
      </c>
      <c r="S26" s="924">
        <v>24</v>
      </c>
      <c r="T26" s="924">
        <v>18</v>
      </c>
      <c r="U26" s="926">
        <v>42</v>
      </c>
      <c r="V26" s="927">
        <v>68</v>
      </c>
      <c r="W26" s="928" t="s">
        <v>861</v>
      </c>
      <c r="X26" s="921"/>
    </row>
    <row r="27" spans="1:24" ht="25.5">
      <c r="A27" s="769">
        <v>2</v>
      </c>
      <c r="B27" s="23">
        <v>1101</v>
      </c>
      <c r="C27" s="43" t="s">
        <v>1751</v>
      </c>
      <c r="D27" s="43" t="s">
        <v>811</v>
      </c>
      <c r="E27" s="43" t="s">
        <v>815</v>
      </c>
      <c r="F27" s="232" t="s">
        <v>761</v>
      </c>
      <c r="G27" s="232" t="s">
        <v>935</v>
      </c>
      <c r="H27" s="232">
        <v>5</v>
      </c>
      <c r="I27" s="287">
        <v>4</v>
      </c>
      <c r="J27" s="287">
        <v>0</v>
      </c>
      <c r="K27" s="287">
        <v>0</v>
      </c>
      <c r="L27" s="287">
        <v>6</v>
      </c>
      <c r="M27" s="287">
        <v>0</v>
      </c>
      <c r="N27" s="287">
        <v>2</v>
      </c>
      <c r="O27" s="287">
        <v>2</v>
      </c>
      <c r="P27" s="769">
        <f>SUM(H27:O27)</f>
        <v>19</v>
      </c>
      <c r="Q27" s="798" t="s">
        <v>400</v>
      </c>
      <c r="R27" s="798">
        <v>70</v>
      </c>
      <c r="S27" s="798">
        <v>24</v>
      </c>
      <c r="T27" s="798">
        <v>18</v>
      </c>
      <c r="U27" s="848">
        <v>42</v>
      </c>
      <c r="V27" s="769">
        <v>61</v>
      </c>
      <c r="W27" s="287"/>
      <c r="X27" s="294" t="s">
        <v>861</v>
      </c>
    </row>
    <row r="28" spans="1:24" ht="21">
      <c r="A28" s="287"/>
      <c r="B28" s="23">
        <v>1002</v>
      </c>
      <c r="C28" s="43" t="s">
        <v>1752</v>
      </c>
      <c r="D28" s="43" t="s">
        <v>1285</v>
      </c>
      <c r="E28" s="43" t="s">
        <v>746</v>
      </c>
      <c r="F28" s="232" t="s">
        <v>1749</v>
      </c>
      <c r="G28" s="232" t="s">
        <v>1750</v>
      </c>
      <c r="H28" s="854" t="s">
        <v>879</v>
      </c>
      <c r="I28" s="854"/>
      <c r="J28" s="854"/>
      <c r="K28" s="854"/>
      <c r="L28" s="854"/>
      <c r="M28" s="854"/>
      <c r="N28" s="854"/>
      <c r="O28" s="854"/>
      <c r="P28" s="92"/>
      <c r="Q28" s="855"/>
      <c r="R28" s="855"/>
      <c r="S28" s="855"/>
      <c r="T28" s="855"/>
      <c r="U28" s="855"/>
      <c r="V28" s="769"/>
      <c r="W28" s="287"/>
      <c r="X28" s="190"/>
    </row>
    <row r="29" ht="15">
      <c r="A29" s="856"/>
    </row>
    <row r="30" spans="1:21" ht="15">
      <c r="A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7"/>
      <c r="T30" s="285"/>
      <c r="U30" s="285"/>
    </row>
    <row r="31" spans="1:21" ht="15">
      <c r="A31" s="857"/>
      <c r="I31" s="857"/>
      <c r="J31" s="857"/>
      <c r="K31" s="857"/>
      <c r="L31" s="857"/>
      <c r="M31" s="857"/>
      <c r="N31" s="857"/>
      <c r="O31" s="857"/>
      <c r="P31" s="857"/>
      <c r="Q31" s="857"/>
      <c r="R31" s="857"/>
      <c r="S31" s="857"/>
      <c r="T31" s="285"/>
      <c r="U31" s="285"/>
    </row>
    <row r="32" spans="1:21" ht="15">
      <c r="A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285"/>
      <c r="U32" s="285"/>
    </row>
    <row r="33" spans="1:21" ht="15">
      <c r="A33" s="857"/>
      <c r="I33" s="857"/>
      <c r="J33" s="857"/>
      <c r="K33" s="857"/>
      <c r="L33" s="857"/>
      <c r="M33" s="857"/>
      <c r="N33" s="857"/>
      <c r="O33" s="857"/>
      <c r="P33" s="857"/>
      <c r="Q33" s="857"/>
      <c r="R33" s="857"/>
      <c r="S33" s="857"/>
      <c r="T33" s="285"/>
      <c r="U33" s="285"/>
    </row>
  </sheetData>
  <sheetProtection/>
  <mergeCells count="6">
    <mergeCell ref="B23:C23"/>
    <mergeCell ref="E1:G1"/>
    <mergeCell ref="A2:Q2"/>
    <mergeCell ref="E3:G3"/>
    <mergeCell ref="A9:C9"/>
    <mergeCell ref="B16:C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6.28125" style="0" customWidth="1"/>
    <col min="2" max="2" width="6.140625" style="0" customWidth="1"/>
    <col min="3" max="3" width="11.28125" style="0" customWidth="1"/>
    <col min="5" max="5" width="22.28125" style="0" customWidth="1"/>
    <col min="6" max="6" width="23.421875" style="0" customWidth="1"/>
    <col min="7" max="12" width="4.7109375" style="0" customWidth="1"/>
    <col min="13" max="13" width="6.57421875" style="0" customWidth="1"/>
    <col min="14" max="14" width="11.8515625" style="0" customWidth="1"/>
    <col min="15" max="15" width="12.140625" style="0" customWidth="1"/>
    <col min="16" max="16" width="8.421875" style="0" customWidth="1"/>
  </cols>
  <sheetData>
    <row r="1" spans="2:5" ht="15.75">
      <c r="B1" s="295"/>
      <c r="C1" s="295"/>
      <c r="D1" s="295"/>
      <c r="E1" s="295" t="s">
        <v>385</v>
      </c>
    </row>
    <row r="2" spans="2:5" ht="15.75">
      <c r="B2" s="295" t="s">
        <v>354</v>
      </c>
      <c r="C2" s="295"/>
      <c r="D2" s="295"/>
      <c r="E2" s="295"/>
    </row>
    <row r="3" ht="16.5">
      <c r="B3" s="296" t="s">
        <v>355</v>
      </c>
    </row>
    <row r="4" ht="15">
      <c r="B4" s="297" t="s">
        <v>356</v>
      </c>
    </row>
    <row r="5" ht="15">
      <c r="B5" s="297" t="s">
        <v>357</v>
      </c>
    </row>
    <row r="6" ht="15">
      <c r="B6" s="297" t="s">
        <v>1757</v>
      </c>
    </row>
    <row r="7" ht="15">
      <c r="B7" s="297" t="s">
        <v>358</v>
      </c>
    </row>
    <row r="8" ht="15">
      <c r="B8" s="297" t="s">
        <v>359</v>
      </c>
    </row>
    <row r="9" ht="15">
      <c r="B9" s="297" t="s">
        <v>360</v>
      </c>
    </row>
    <row r="10" ht="15">
      <c r="B10" s="297" t="s">
        <v>361</v>
      </c>
    </row>
    <row r="11" ht="15">
      <c r="B11" s="297" t="s">
        <v>362</v>
      </c>
    </row>
    <row r="12" ht="16.5">
      <c r="B12" s="296" t="s">
        <v>1766</v>
      </c>
    </row>
    <row r="13" ht="15">
      <c r="B13" s="297" t="s">
        <v>1767</v>
      </c>
    </row>
    <row r="14" ht="15">
      <c r="B14" s="297" t="s">
        <v>1768</v>
      </c>
    </row>
    <row r="15" spans="1:8" ht="15">
      <c r="A15" s="299" t="s">
        <v>363</v>
      </c>
      <c r="B15" s="300"/>
      <c r="C15" s="301"/>
      <c r="H15" t="s">
        <v>1774</v>
      </c>
    </row>
    <row r="16" spans="1:3" ht="15">
      <c r="A16" s="302" t="s">
        <v>364</v>
      </c>
      <c r="B16" s="303"/>
      <c r="C16" s="303"/>
    </row>
    <row r="17" spans="1:4" ht="17.25" thickBot="1">
      <c r="A17" s="1022" t="s">
        <v>1207</v>
      </c>
      <c r="B17" s="1022"/>
      <c r="C17" s="1022"/>
      <c r="D17" s="1022"/>
    </row>
    <row r="18" spans="1:15" ht="27.75">
      <c r="A18" s="304" t="s">
        <v>781</v>
      </c>
      <c r="B18" s="305" t="s">
        <v>719</v>
      </c>
      <c r="C18" s="306" t="s">
        <v>721</v>
      </c>
      <c r="D18" s="306" t="s">
        <v>722</v>
      </c>
      <c r="E18" s="307" t="s">
        <v>1303</v>
      </c>
      <c r="F18" s="307" t="s">
        <v>1499</v>
      </c>
      <c r="G18" s="306">
        <v>1</v>
      </c>
      <c r="H18" s="306">
        <v>2</v>
      </c>
      <c r="I18" s="306">
        <v>3</v>
      </c>
      <c r="J18" s="306">
        <v>4</v>
      </c>
      <c r="K18" s="306">
        <v>5</v>
      </c>
      <c r="L18" s="306">
        <v>6</v>
      </c>
      <c r="M18" s="306" t="s">
        <v>788</v>
      </c>
      <c r="N18" s="306" t="s">
        <v>1777</v>
      </c>
      <c r="O18" s="308" t="s">
        <v>1778</v>
      </c>
    </row>
    <row r="19" spans="1:15" ht="16.5">
      <c r="A19" s="380"/>
      <c r="B19" s="381"/>
      <c r="C19" s="381"/>
      <c r="D19" s="381"/>
      <c r="E19" s="381"/>
      <c r="F19" s="381"/>
      <c r="G19" s="344">
        <v>32</v>
      </c>
      <c r="H19" s="344">
        <v>14</v>
      </c>
      <c r="I19" s="344">
        <v>60</v>
      </c>
      <c r="J19" s="344">
        <v>62</v>
      </c>
      <c r="K19" s="344">
        <v>50</v>
      </c>
      <c r="L19" s="344">
        <v>36</v>
      </c>
      <c r="M19" s="813">
        <f aca="true" t="shared" si="0" ref="M19:M25">L19+K19+J19+I19+H19+G19</f>
        <v>254</v>
      </c>
      <c r="N19" s="344"/>
      <c r="O19" s="382"/>
    </row>
    <row r="20" spans="1:15" ht="15.75" customHeight="1">
      <c r="A20" s="814">
        <v>1</v>
      </c>
      <c r="B20" s="339">
        <v>906</v>
      </c>
      <c r="C20" s="612" t="s">
        <v>737</v>
      </c>
      <c r="D20" s="612" t="s">
        <v>738</v>
      </c>
      <c r="E20" s="484" t="s">
        <v>736</v>
      </c>
      <c r="F20" s="815" t="s">
        <v>365</v>
      </c>
      <c r="G20" s="816">
        <v>14</v>
      </c>
      <c r="H20" s="816">
        <v>8</v>
      </c>
      <c r="I20" s="816">
        <v>0</v>
      </c>
      <c r="J20" s="816">
        <v>14</v>
      </c>
      <c r="K20" s="816">
        <v>30</v>
      </c>
      <c r="L20" s="816">
        <v>31</v>
      </c>
      <c r="M20" s="817">
        <f t="shared" si="0"/>
        <v>97</v>
      </c>
      <c r="N20" s="486" t="s">
        <v>920</v>
      </c>
      <c r="O20" s="818"/>
    </row>
    <row r="21" spans="1:15" ht="15.75" customHeight="1">
      <c r="A21" s="819">
        <v>2</v>
      </c>
      <c r="B21" s="347">
        <v>904</v>
      </c>
      <c r="C21" s="615" t="s">
        <v>740</v>
      </c>
      <c r="D21" s="615" t="s">
        <v>741</v>
      </c>
      <c r="E21" s="341" t="s">
        <v>732</v>
      </c>
      <c r="F21" s="342" t="s">
        <v>1976</v>
      </c>
      <c r="G21" s="343">
        <v>3</v>
      </c>
      <c r="H21" s="343">
        <v>10</v>
      </c>
      <c r="I21" s="343">
        <v>0</v>
      </c>
      <c r="J21" s="343">
        <v>9</v>
      </c>
      <c r="K21" s="343">
        <v>22.5</v>
      </c>
      <c r="L21" s="343">
        <v>18</v>
      </c>
      <c r="M21" s="813">
        <f t="shared" si="0"/>
        <v>62.5</v>
      </c>
      <c r="N21" s="345"/>
      <c r="O21" s="371"/>
    </row>
    <row r="22" spans="1:15" ht="15.75" customHeight="1">
      <c r="A22" s="819">
        <v>3</v>
      </c>
      <c r="B22" s="347">
        <v>903</v>
      </c>
      <c r="C22" s="615" t="s">
        <v>1570</v>
      </c>
      <c r="D22" s="615" t="s">
        <v>1153</v>
      </c>
      <c r="E22" s="341" t="s">
        <v>725</v>
      </c>
      <c r="F22" s="342" t="s">
        <v>366</v>
      </c>
      <c r="G22" s="343">
        <v>4</v>
      </c>
      <c r="H22" s="343">
        <v>8</v>
      </c>
      <c r="I22" s="343">
        <v>1</v>
      </c>
      <c r="J22" s="343">
        <v>8</v>
      </c>
      <c r="K22" s="343">
        <v>18.5</v>
      </c>
      <c r="L22" s="343">
        <v>19</v>
      </c>
      <c r="M22" s="813">
        <f t="shared" si="0"/>
        <v>58.5</v>
      </c>
      <c r="N22" s="345"/>
      <c r="O22" s="371"/>
    </row>
    <row r="23" spans="1:15" ht="15.75" customHeight="1">
      <c r="A23" s="819">
        <v>4</v>
      </c>
      <c r="B23" s="347">
        <v>901</v>
      </c>
      <c r="C23" s="615" t="s">
        <v>1851</v>
      </c>
      <c r="D23" s="615" t="s">
        <v>1025</v>
      </c>
      <c r="E23" s="341" t="s">
        <v>725</v>
      </c>
      <c r="F23" s="342" t="s">
        <v>366</v>
      </c>
      <c r="G23" s="343">
        <v>6</v>
      </c>
      <c r="H23" s="343">
        <v>8</v>
      </c>
      <c r="I23" s="343">
        <v>1</v>
      </c>
      <c r="J23" s="343">
        <v>8</v>
      </c>
      <c r="K23" s="343">
        <v>12</v>
      </c>
      <c r="L23" s="343">
        <v>19</v>
      </c>
      <c r="M23" s="813">
        <f t="shared" si="0"/>
        <v>54</v>
      </c>
      <c r="N23" s="345"/>
      <c r="O23" s="371"/>
    </row>
    <row r="24" spans="1:15" ht="15.75" customHeight="1">
      <c r="A24" s="819">
        <v>5</v>
      </c>
      <c r="B24" s="347">
        <v>908</v>
      </c>
      <c r="C24" s="615" t="s">
        <v>367</v>
      </c>
      <c r="D24" s="615" t="s">
        <v>933</v>
      </c>
      <c r="E24" s="341" t="s">
        <v>736</v>
      </c>
      <c r="F24" s="342" t="s">
        <v>365</v>
      </c>
      <c r="G24" s="343">
        <v>6</v>
      </c>
      <c r="H24" s="343">
        <v>2</v>
      </c>
      <c r="I24" s="343">
        <v>0</v>
      </c>
      <c r="J24" s="343">
        <v>10</v>
      </c>
      <c r="K24" s="343">
        <v>18</v>
      </c>
      <c r="L24" s="343">
        <v>0</v>
      </c>
      <c r="M24" s="813">
        <f t="shared" si="0"/>
        <v>36</v>
      </c>
      <c r="N24" s="345"/>
      <c r="O24" s="371"/>
    </row>
    <row r="25" spans="1:15" ht="15.75" customHeight="1">
      <c r="A25" s="819">
        <v>6</v>
      </c>
      <c r="B25" s="347">
        <v>907</v>
      </c>
      <c r="C25" s="615" t="s">
        <v>368</v>
      </c>
      <c r="D25" s="615" t="s">
        <v>763</v>
      </c>
      <c r="E25" s="341" t="s">
        <v>736</v>
      </c>
      <c r="F25" s="342" t="s">
        <v>365</v>
      </c>
      <c r="G25" s="343">
        <v>0</v>
      </c>
      <c r="H25" s="343">
        <v>4</v>
      </c>
      <c r="I25" s="343">
        <v>0</v>
      </c>
      <c r="J25" s="343">
        <v>10</v>
      </c>
      <c r="K25" s="343">
        <v>16</v>
      </c>
      <c r="L25" s="343">
        <v>0</v>
      </c>
      <c r="M25" s="813">
        <f t="shared" si="0"/>
        <v>30</v>
      </c>
      <c r="N25" s="345"/>
      <c r="O25" s="371"/>
    </row>
    <row r="26" spans="1:15" ht="15.75" customHeight="1">
      <c r="A26" s="370"/>
      <c r="B26" s="347">
        <v>902</v>
      </c>
      <c r="C26" s="615" t="s">
        <v>1504</v>
      </c>
      <c r="D26" s="615" t="s">
        <v>1505</v>
      </c>
      <c r="E26" s="341" t="s">
        <v>725</v>
      </c>
      <c r="F26" s="342" t="s">
        <v>366</v>
      </c>
      <c r="G26" s="1024" t="s">
        <v>879</v>
      </c>
      <c r="H26" s="1025"/>
      <c r="I26" s="1025"/>
      <c r="J26" s="1025"/>
      <c r="K26" s="1025"/>
      <c r="L26" s="1025"/>
      <c r="M26" s="956"/>
      <c r="N26" s="345"/>
      <c r="O26" s="371"/>
    </row>
    <row r="27" spans="1:15" ht="15.75" customHeight="1">
      <c r="A27" s="370"/>
      <c r="B27" s="347">
        <v>905</v>
      </c>
      <c r="C27" s="615" t="s">
        <v>369</v>
      </c>
      <c r="D27" s="615" t="s">
        <v>1864</v>
      </c>
      <c r="E27" s="341" t="s">
        <v>798</v>
      </c>
      <c r="F27" s="342" t="s">
        <v>370</v>
      </c>
      <c r="G27" s="1024" t="s">
        <v>879</v>
      </c>
      <c r="H27" s="1025"/>
      <c r="I27" s="1025"/>
      <c r="J27" s="1025"/>
      <c r="K27" s="1025"/>
      <c r="L27" s="1025"/>
      <c r="M27" s="956"/>
      <c r="N27" s="345"/>
      <c r="O27" s="371"/>
    </row>
    <row r="28" spans="1:15" ht="15.75" customHeight="1">
      <c r="A28" s="370"/>
      <c r="B28" s="347">
        <v>909</v>
      </c>
      <c r="C28" s="615" t="s">
        <v>371</v>
      </c>
      <c r="D28" s="615" t="s">
        <v>727</v>
      </c>
      <c r="E28" s="341" t="s">
        <v>798</v>
      </c>
      <c r="F28" s="342" t="s">
        <v>370</v>
      </c>
      <c r="G28" s="1024" t="s">
        <v>879</v>
      </c>
      <c r="H28" s="1025"/>
      <c r="I28" s="1025"/>
      <c r="J28" s="1025"/>
      <c r="K28" s="1025"/>
      <c r="L28" s="1025"/>
      <c r="M28" s="956"/>
      <c r="N28" s="345"/>
      <c r="O28" s="371"/>
    </row>
    <row r="29" spans="1:15" ht="15.75" customHeight="1">
      <c r="A29" s="370"/>
      <c r="B29" s="347">
        <v>910</v>
      </c>
      <c r="C29" s="615" t="s">
        <v>2099</v>
      </c>
      <c r="D29" s="615" t="s">
        <v>1138</v>
      </c>
      <c r="E29" s="341" t="s">
        <v>798</v>
      </c>
      <c r="F29" s="342" t="s">
        <v>370</v>
      </c>
      <c r="G29" s="1024" t="s">
        <v>879</v>
      </c>
      <c r="H29" s="1025"/>
      <c r="I29" s="1025"/>
      <c r="J29" s="1025"/>
      <c r="K29" s="1025"/>
      <c r="L29" s="1025"/>
      <c r="M29" s="956"/>
      <c r="N29" s="345"/>
      <c r="O29" s="371"/>
    </row>
    <row r="30" spans="1:15" ht="15.75" customHeight="1" thickBot="1">
      <c r="A30" s="490"/>
      <c r="B30" s="617">
        <v>911</v>
      </c>
      <c r="C30" s="618" t="s">
        <v>372</v>
      </c>
      <c r="D30" s="618" t="s">
        <v>805</v>
      </c>
      <c r="E30" s="452" t="s">
        <v>798</v>
      </c>
      <c r="F30" s="820" t="s">
        <v>370</v>
      </c>
      <c r="G30" s="1024" t="s">
        <v>879</v>
      </c>
      <c r="H30" s="1025"/>
      <c r="I30" s="1025"/>
      <c r="J30" s="1025"/>
      <c r="K30" s="1025"/>
      <c r="L30" s="1025"/>
      <c r="M30" s="956"/>
      <c r="N30" s="455"/>
      <c r="O30" s="821"/>
    </row>
    <row r="31" spans="1:5" ht="15">
      <c r="A31" s="299" t="s">
        <v>363</v>
      </c>
      <c r="B31" s="301"/>
      <c r="C31" s="301"/>
      <c r="E31" s="298"/>
    </row>
    <row r="32" spans="1:5" ht="15">
      <c r="A32" s="822" t="s">
        <v>364</v>
      </c>
      <c r="B32" s="823"/>
      <c r="C32" s="823"/>
      <c r="E32" s="298"/>
    </row>
    <row r="33" spans="1:5" ht="15">
      <c r="A33" s="824"/>
      <c r="B33" s="168"/>
      <c r="C33" s="168"/>
      <c r="E33" s="298"/>
    </row>
    <row r="34" spans="1:5" ht="15.75" thickBot="1">
      <c r="A34" s="1023" t="s">
        <v>1236</v>
      </c>
      <c r="B34" s="1023"/>
      <c r="C34" s="1023"/>
      <c r="D34" s="1023"/>
      <c r="E34" s="298"/>
    </row>
    <row r="35" spans="1:15" ht="28.5" thickBot="1">
      <c r="A35" s="304" t="s">
        <v>781</v>
      </c>
      <c r="B35" s="825" t="s">
        <v>719</v>
      </c>
      <c r="C35" s="318" t="s">
        <v>721</v>
      </c>
      <c r="D35" s="405" t="s">
        <v>722</v>
      </c>
      <c r="E35" s="405" t="s">
        <v>1303</v>
      </c>
      <c r="F35" s="405" t="s">
        <v>1499</v>
      </c>
      <c r="G35" s="406">
        <v>1</v>
      </c>
      <c r="H35" s="406">
        <v>2</v>
      </c>
      <c r="I35" s="406">
        <v>3</v>
      </c>
      <c r="J35" s="406">
        <v>4</v>
      </c>
      <c r="K35" s="406">
        <v>5</v>
      </c>
      <c r="L35" s="406">
        <v>6</v>
      </c>
      <c r="M35" s="406" t="s">
        <v>788</v>
      </c>
      <c r="N35" s="406" t="s">
        <v>1777</v>
      </c>
      <c r="O35" s="407" t="s">
        <v>1778</v>
      </c>
    </row>
    <row r="36" spans="1:15" ht="16.5">
      <c r="A36" s="826"/>
      <c r="B36" s="827"/>
      <c r="C36" s="827"/>
      <c r="D36" s="827"/>
      <c r="E36" s="827"/>
      <c r="F36" s="827"/>
      <c r="G36" s="509">
        <v>32</v>
      </c>
      <c r="H36" s="509">
        <v>60</v>
      </c>
      <c r="I36" s="509">
        <v>62</v>
      </c>
      <c r="J36" s="509">
        <v>60</v>
      </c>
      <c r="K36" s="509">
        <v>14</v>
      </c>
      <c r="L36" s="509">
        <v>36</v>
      </c>
      <c r="M36" s="817">
        <f aca="true" t="shared" si="1" ref="M36:M44">L36+K36+J36+I36+H36+G36</f>
        <v>264</v>
      </c>
      <c r="N36" s="509"/>
      <c r="O36" s="828"/>
    </row>
    <row r="37" spans="1:15" ht="15.75" customHeight="1">
      <c r="A37" s="819">
        <v>1</v>
      </c>
      <c r="B37" s="347">
        <v>1005</v>
      </c>
      <c r="C37" s="615" t="s">
        <v>212</v>
      </c>
      <c r="D37" s="615" t="s">
        <v>779</v>
      </c>
      <c r="E37" s="341" t="s">
        <v>732</v>
      </c>
      <c r="F37" s="342" t="s">
        <v>373</v>
      </c>
      <c r="G37" s="343">
        <v>16</v>
      </c>
      <c r="H37" s="343">
        <v>14</v>
      </c>
      <c r="I37" s="343">
        <v>11</v>
      </c>
      <c r="J37" s="343">
        <v>27</v>
      </c>
      <c r="K37" s="343">
        <v>10</v>
      </c>
      <c r="L37" s="343">
        <v>27</v>
      </c>
      <c r="M37" s="813">
        <f t="shared" si="1"/>
        <v>105</v>
      </c>
      <c r="N37" s="345" t="s">
        <v>280</v>
      </c>
      <c r="O37" s="371"/>
    </row>
    <row r="38" spans="1:15" ht="15.75" customHeight="1">
      <c r="A38" s="819">
        <v>2</v>
      </c>
      <c r="B38" s="347">
        <v>1002</v>
      </c>
      <c r="C38" s="615" t="s">
        <v>64</v>
      </c>
      <c r="D38" s="615" t="s">
        <v>748</v>
      </c>
      <c r="E38" s="341" t="s">
        <v>732</v>
      </c>
      <c r="F38" s="342" t="s">
        <v>373</v>
      </c>
      <c r="G38" s="343">
        <v>9</v>
      </c>
      <c r="H38" s="343">
        <v>6</v>
      </c>
      <c r="I38" s="343">
        <v>13</v>
      </c>
      <c r="J38" s="343">
        <v>39</v>
      </c>
      <c r="K38" s="343">
        <v>8</v>
      </c>
      <c r="L38" s="343">
        <v>25</v>
      </c>
      <c r="M38" s="813">
        <f t="shared" si="1"/>
        <v>100</v>
      </c>
      <c r="N38" s="345" t="s">
        <v>1103</v>
      </c>
      <c r="O38" s="371"/>
    </row>
    <row r="39" spans="1:15" ht="15.75" customHeight="1">
      <c r="A39" s="819">
        <v>3</v>
      </c>
      <c r="B39" s="347">
        <v>1004</v>
      </c>
      <c r="C39" s="615" t="s">
        <v>374</v>
      </c>
      <c r="D39" s="615" t="s">
        <v>375</v>
      </c>
      <c r="E39" s="341" t="s">
        <v>725</v>
      </c>
      <c r="F39" s="342" t="s">
        <v>376</v>
      </c>
      <c r="G39" s="343">
        <v>18</v>
      </c>
      <c r="H39" s="343">
        <v>14</v>
      </c>
      <c r="I39" s="343">
        <v>20</v>
      </c>
      <c r="J39" s="343">
        <v>13</v>
      </c>
      <c r="K39" s="343">
        <v>8</v>
      </c>
      <c r="L39" s="343">
        <v>19</v>
      </c>
      <c r="M39" s="813">
        <f t="shared" si="1"/>
        <v>92</v>
      </c>
      <c r="N39" s="345" t="s">
        <v>1103</v>
      </c>
      <c r="O39" s="371"/>
    </row>
    <row r="40" spans="1:15" ht="15.75" customHeight="1">
      <c r="A40" s="819">
        <v>4</v>
      </c>
      <c r="B40" s="347">
        <v>1001</v>
      </c>
      <c r="C40" s="615" t="s">
        <v>2005</v>
      </c>
      <c r="D40" s="615" t="s">
        <v>2006</v>
      </c>
      <c r="E40" s="341" t="s">
        <v>764</v>
      </c>
      <c r="F40" s="342" t="s">
        <v>377</v>
      </c>
      <c r="G40" s="343">
        <v>6</v>
      </c>
      <c r="H40" s="343">
        <v>0</v>
      </c>
      <c r="I40" s="343">
        <v>18</v>
      </c>
      <c r="J40" s="343">
        <v>18</v>
      </c>
      <c r="K40" s="343">
        <v>14</v>
      </c>
      <c r="L40" s="343">
        <v>1</v>
      </c>
      <c r="M40" s="813">
        <f t="shared" si="1"/>
        <v>57</v>
      </c>
      <c r="N40" s="345"/>
      <c r="O40" s="371"/>
    </row>
    <row r="41" spans="1:15" ht="15.75" customHeight="1">
      <c r="A41" s="819">
        <v>5</v>
      </c>
      <c r="B41" s="347">
        <v>1003</v>
      </c>
      <c r="C41" s="615" t="s">
        <v>1878</v>
      </c>
      <c r="D41" s="615" t="s">
        <v>825</v>
      </c>
      <c r="E41" s="341" t="s">
        <v>764</v>
      </c>
      <c r="F41" s="342" t="s">
        <v>377</v>
      </c>
      <c r="G41" s="343">
        <v>8</v>
      </c>
      <c r="H41" s="343">
        <v>10</v>
      </c>
      <c r="I41" s="343">
        <v>7</v>
      </c>
      <c r="J41" s="343">
        <v>24</v>
      </c>
      <c r="K41" s="343">
        <v>4</v>
      </c>
      <c r="L41" s="343">
        <v>0</v>
      </c>
      <c r="M41" s="813">
        <f t="shared" si="1"/>
        <v>53</v>
      </c>
      <c r="N41" s="345"/>
      <c r="O41" s="371"/>
    </row>
    <row r="42" spans="1:15" ht="15.75" customHeight="1">
      <c r="A42" s="819">
        <v>6</v>
      </c>
      <c r="B42" s="347">
        <v>1006</v>
      </c>
      <c r="C42" s="615" t="s">
        <v>378</v>
      </c>
      <c r="D42" s="615" t="s">
        <v>1523</v>
      </c>
      <c r="E42" s="341" t="s">
        <v>764</v>
      </c>
      <c r="F42" s="342" t="s">
        <v>377</v>
      </c>
      <c r="G42" s="343">
        <v>0</v>
      </c>
      <c r="H42" s="343">
        <v>1</v>
      </c>
      <c r="I42" s="343">
        <v>5</v>
      </c>
      <c r="J42" s="343">
        <v>25</v>
      </c>
      <c r="K42" s="343">
        <v>10</v>
      </c>
      <c r="L42" s="343">
        <v>12</v>
      </c>
      <c r="M42" s="813">
        <f t="shared" si="1"/>
        <v>53</v>
      </c>
      <c r="N42" s="345"/>
      <c r="O42" s="371"/>
    </row>
    <row r="43" spans="1:15" ht="15.75" customHeight="1">
      <c r="A43" s="819">
        <v>7</v>
      </c>
      <c r="B43" s="347">
        <v>1007</v>
      </c>
      <c r="C43" s="615" t="s">
        <v>1472</v>
      </c>
      <c r="D43" s="615" t="s">
        <v>763</v>
      </c>
      <c r="E43" s="341" t="s">
        <v>725</v>
      </c>
      <c r="F43" s="342" t="s">
        <v>376</v>
      </c>
      <c r="G43" s="343">
        <v>4</v>
      </c>
      <c r="H43" s="343">
        <v>0</v>
      </c>
      <c r="I43" s="343">
        <v>11</v>
      </c>
      <c r="J43" s="343">
        <v>8</v>
      </c>
      <c r="K43" s="343">
        <v>6</v>
      </c>
      <c r="L43" s="343">
        <v>20</v>
      </c>
      <c r="M43" s="813">
        <f t="shared" si="1"/>
        <v>49</v>
      </c>
      <c r="N43" s="345"/>
      <c r="O43" s="371"/>
    </row>
    <row r="44" spans="1:15" ht="15.75" customHeight="1" thickBot="1">
      <c r="A44" s="819">
        <v>8</v>
      </c>
      <c r="B44" s="617">
        <v>1008</v>
      </c>
      <c r="C44" s="618" t="s">
        <v>1267</v>
      </c>
      <c r="D44" s="618" t="s">
        <v>1864</v>
      </c>
      <c r="E44" s="452" t="s">
        <v>736</v>
      </c>
      <c r="F44" s="820" t="s">
        <v>365</v>
      </c>
      <c r="G44" s="830">
        <v>0</v>
      </c>
      <c r="H44" s="830">
        <v>0</v>
      </c>
      <c r="I44" s="830">
        <v>8</v>
      </c>
      <c r="J44" s="830">
        <v>3</v>
      </c>
      <c r="K44" s="830">
        <v>4</v>
      </c>
      <c r="L44" s="830">
        <v>13</v>
      </c>
      <c r="M44" s="813">
        <f t="shared" si="1"/>
        <v>28</v>
      </c>
      <c r="N44" s="455"/>
      <c r="O44" s="821"/>
    </row>
    <row r="45" spans="1:6" ht="15">
      <c r="A45" s="299" t="s">
        <v>363</v>
      </c>
      <c r="B45" s="168"/>
      <c r="C45" s="168"/>
      <c r="F45" s="298"/>
    </row>
    <row r="46" spans="1:3" ht="15">
      <c r="A46" s="302" t="s">
        <v>364</v>
      </c>
      <c r="B46" s="303"/>
      <c r="C46" s="303"/>
    </row>
    <row r="47" spans="1:3" ht="17.25" thickBot="1">
      <c r="A47" s="1022" t="s">
        <v>1265</v>
      </c>
      <c r="B47" s="1022"/>
      <c r="C47" s="1022"/>
    </row>
    <row r="48" spans="1:15" ht="27.75">
      <c r="A48" s="304" t="s">
        <v>781</v>
      </c>
      <c r="B48" s="306" t="s">
        <v>719</v>
      </c>
      <c r="C48" s="307" t="s">
        <v>721</v>
      </c>
      <c r="D48" s="306" t="s">
        <v>722</v>
      </c>
      <c r="E48" s="306" t="s">
        <v>1303</v>
      </c>
      <c r="F48" s="306" t="s">
        <v>1499</v>
      </c>
      <c r="G48" s="306">
        <v>1</v>
      </c>
      <c r="H48" s="306">
        <v>2</v>
      </c>
      <c r="I48" s="306">
        <v>3</v>
      </c>
      <c r="J48" s="306">
        <v>4</v>
      </c>
      <c r="K48" s="306">
        <v>5</v>
      </c>
      <c r="L48" s="306">
        <v>6</v>
      </c>
      <c r="M48" s="364" t="s">
        <v>788</v>
      </c>
      <c r="N48" s="378" t="s">
        <v>1777</v>
      </c>
      <c r="O48" s="379" t="s">
        <v>1778</v>
      </c>
    </row>
    <row r="49" spans="1:15" ht="17.25" thickBot="1">
      <c r="A49" s="623"/>
      <c r="B49" s="625"/>
      <c r="C49" s="625"/>
      <c r="D49" s="625"/>
      <c r="E49" s="625"/>
      <c r="F49" s="625"/>
      <c r="G49" s="454">
        <v>32</v>
      </c>
      <c r="H49" s="454">
        <v>24</v>
      </c>
      <c r="I49" s="454">
        <v>49</v>
      </c>
      <c r="J49" s="454">
        <v>62</v>
      </c>
      <c r="K49" s="454">
        <v>60</v>
      </c>
      <c r="L49" s="454">
        <v>36</v>
      </c>
      <c r="M49" s="831">
        <f aca="true" t="shared" si="2" ref="M49:M58">L49+K49+J49+I49+H49+G49</f>
        <v>263</v>
      </c>
      <c r="N49" s="454"/>
      <c r="O49" s="832"/>
    </row>
    <row r="50" spans="1:15" ht="15.75" customHeight="1">
      <c r="A50" s="833">
        <v>1</v>
      </c>
      <c r="B50" s="636">
        <v>1101</v>
      </c>
      <c r="C50" s="640" t="s">
        <v>1267</v>
      </c>
      <c r="D50" s="640" t="s">
        <v>776</v>
      </c>
      <c r="E50" s="639" t="s">
        <v>725</v>
      </c>
      <c r="F50" s="834" t="s">
        <v>376</v>
      </c>
      <c r="G50" s="835">
        <v>7</v>
      </c>
      <c r="H50" s="835">
        <v>5</v>
      </c>
      <c r="I50" s="835">
        <v>32</v>
      </c>
      <c r="J50" s="835">
        <v>24</v>
      </c>
      <c r="K50" s="835">
        <v>43</v>
      </c>
      <c r="L50" s="835">
        <v>27</v>
      </c>
      <c r="M50" s="836">
        <f t="shared" si="2"/>
        <v>138</v>
      </c>
      <c r="N50" s="837" t="s">
        <v>920</v>
      </c>
      <c r="O50" s="838"/>
    </row>
    <row r="51" spans="1:15" ht="15.75" customHeight="1" thickBot="1">
      <c r="A51" s="819">
        <v>2</v>
      </c>
      <c r="B51" s="347">
        <v>1102</v>
      </c>
      <c r="C51" s="615" t="s">
        <v>222</v>
      </c>
      <c r="D51" s="615" t="s">
        <v>1864</v>
      </c>
      <c r="E51" s="341" t="s">
        <v>1128</v>
      </c>
      <c r="F51" s="342" t="s">
        <v>379</v>
      </c>
      <c r="G51" s="343">
        <v>6</v>
      </c>
      <c r="H51" s="343">
        <v>10</v>
      </c>
      <c r="I51" s="343">
        <v>17</v>
      </c>
      <c r="J51" s="343">
        <v>30</v>
      </c>
      <c r="K51" s="343">
        <v>48</v>
      </c>
      <c r="L51" s="343">
        <v>26</v>
      </c>
      <c r="M51" s="813">
        <f t="shared" si="2"/>
        <v>137</v>
      </c>
      <c r="N51" s="345" t="s">
        <v>1103</v>
      </c>
      <c r="O51" s="371"/>
    </row>
    <row r="52" spans="1:15" ht="15.75" customHeight="1">
      <c r="A52" s="833">
        <v>3</v>
      </c>
      <c r="B52" s="347">
        <v>1103</v>
      </c>
      <c r="C52" s="615" t="s">
        <v>2014</v>
      </c>
      <c r="D52" s="615" t="s">
        <v>1018</v>
      </c>
      <c r="E52" s="341" t="s">
        <v>725</v>
      </c>
      <c r="F52" s="342" t="s">
        <v>376</v>
      </c>
      <c r="G52" s="343">
        <v>20</v>
      </c>
      <c r="H52" s="343">
        <v>11</v>
      </c>
      <c r="I52" s="343">
        <v>18</v>
      </c>
      <c r="J52" s="343">
        <v>20</v>
      </c>
      <c r="K52" s="343">
        <v>44</v>
      </c>
      <c r="L52" s="343">
        <v>20</v>
      </c>
      <c r="M52" s="813">
        <f t="shared" si="2"/>
        <v>133</v>
      </c>
      <c r="N52" s="345" t="s">
        <v>1103</v>
      </c>
      <c r="O52" s="371"/>
    </row>
    <row r="53" spans="1:15" ht="15.75" customHeight="1" thickBot="1">
      <c r="A53" s="819">
        <v>4</v>
      </c>
      <c r="B53" s="347">
        <v>1108</v>
      </c>
      <c r="C53" s="615" t="s">
        <v>1086</v>
      </c>
      <c r="D53" s="615" t="s">
        <v>933</v>
      </c>
      <c r="E53" s="341" t="s">
        <v>1243</v>
      </c>
      <c r="F53" s="342" t="s">
        <v>380</v>
      </c>
      <c r="G53" s="343">
        <v>19</v>
      </c>
      <c r="H53" s="343">
        <v>11</v>
      </c>
      <c r="I53" s="343">
        <v>8</v>
      </c>
      <c r="J53" s="343">
        <v>18</v>
      </c>
      <c r="K53" s="343">
        <v>53</v>
      </c>
      <c r="L53" s="343">
        <v>0</v>
      </c>
      <c r="M53" s="813">
        <f t="shared" si="2"/>
        <v>109</v>
      </c>
      <c r="N53" s="345"/>
      <c r="O53" s="371"/>
    </row>
    <row r="54" spans="1:15" ht="15.75" customHeight="1">
      <c r="A54" s="833">
        <v>5</v>
      </c>
      <c r="B54" s="347">
        <v>1105</v>
      </c>
      <c r="C54" s="615" t="s">
        <v>265</v>
      </c>
      <c r="D54" s="615" t="s">
        <v>745</v>
      </c>
      <c r="E54" s="341" t="s">
        <v>732</v>
      </c>
      <c r="F54" s="342" t="s">
        <v>1976</v>
      </c>
      <c r="G54" s="343">
        <v>0</v>
      </c>
      <c r="H54" s="343">
        <v>0</v>
      </c>
      <c r="I54" s="343">
        <v>13</v>
      </c>
      <c r="J54" s="343">
        <v>22</v>
      </c>
      <c r="K54" s="343">
        <v>47</v>
      </c>
      <c r="L54" s="343">
        <v>20</v>
      </c>
      <c r="M54" s="813">
        <f t="shared" si="2"/>
        <v>102</v>
      </c>
      <c r="N54" s="345"/>
      <c r="O54" s="371"/>
    </row>
    <row r="55" spans="1:15" ht="15.75" customHeight="1" thickBot="1">
      <c r="A55" s="819">
        <v>6</v>
      </c>
      <c r="B55" s="347">
        <v>1107</v>
      </c>
      <c r="C55" s="615" t="s">
        <v>2016</v>
      </c>
      <c r="D55" s="615" t="s">
        <v>2017</v>
      </c>
      <c r="E55" s="341" t="s">
        <v>1243</v>
      </c>
      <c r="F55" s="342" t="s">
        <v>380</v>
      </c>
      <c r="G55" s="343">
        <v>0</v>
      </c>
      <c r="H55" s="343">
        <v>2</v>
      </c>
      <c r="I55" s="343">
        <v>0</v>
      </c>
      <c r="J55" s="343">
        <v>27</v>
      </c>
      <c r="K55" s="343">
        <v>29</v>
      </c>
      <c r="L55" s="343">
        <v>17</v>
      </c>
      <c r="M55" s="813">
        <f t="shared" si="2"/>
        <v>75</v>
      </c>
      <c r="N55" s="345"/>
      <c r="O55" s="371"/>
    </row>
    <row r="56" spans="1:15" ht="15.75" customHeight="1">
      <c r="A56" s="833">
        <v>7</v>
      </c>
      <c r="B56" s="347">
        <v>1109</v>
      </c>
      <c r="C56" s="615" t="s">
        <v>1904</v>
      </c>
      <c r="D56" s="615" t="s">
        <v>1905</v>
      </c>
      <c r="E56" s="341" t="s">
        <v>736</v>
      </c>
      <c r="F56" s="342" t="s">
        <v>365</v>
      </c>
      <c r="G56" s="343">
        <v>6</v>
      </c>
      <c r="H56" s="343">
        <v>0</v>
      </c>
      <c r="I56" s="343">
        <v>0</v>
      </c>
      <c r="J56" s="343">
        <v>18</v>
      </c>
      <c r="K56" s="343">
        <v>22</v>
      </c>
      <c r="L56" s="343">
        <v>19</v>
      </c>
      <c r="M56" s="813">
        <f t="shared" si="2"/>
        <v>65</v>
      </c>
      <c r="N56" s="345"/>
      <c r="O56" s="371"/>
    </row>
    <row r="57" spans="1:15" ht="15.75" customHeight="1" thickBot="1">
      <c r="A57" s="819">
        <v>8</v>
      </c>
      <c r="B57" s="347">
        <v>1111</v>
      </c>
      <c r="C57" s="615" t="s">
        <v>381</v>
      </c>
      <c r="D57" s="615" t="s">
        <v>796</v>
      </c>
      <c r="E57" s="341" t="s">
        <v>764</v>
      </c>
      <c r="F57" s="342" t="s">
        <v>377</v>
      </c>
      <c r="G57" s="343">
        <v>0</v>
      </c>
      <c r="H57" s="343">
        <v>2</v>
      </c>
      <c r="I57" s="343">
        <v>5</v>
      </c>
      <c r="J57" s="343">
        <v>20</v>
      </c>
      <c r="K57" s="343">
        <v>12</v>
      </c>
      <c r="L57" s="343">
        <v>0</v>
      </c>
      <c r="M57" s="813">
        <f t="shared" si="2"/>
        <v>39</v>
      </c>
      <c r="N57" s="345"/>
      <c r="O57" s="371"/>
    </row>
    <row r="58" spans="1:15" ht="15.75" customHeight="1">
      <c r="A58" s="833">
        <v>9</v>
      </c>
      <c r="B58" s="347">
        <v>1110</v>
      </c>
      <c r="C58" s="615" t="s">
        <v>382</v>
      </c>
      <c r="D58" s="615" t="s">
        <v>383</v>
      </c>
      <c r="E58" s="341" t="s">
        <v>764</v>
      </c>
      <c r="F58" s="342" t="s">
        <v>377</v>
      </c>
      <c r="G58" s="343">
        <v>0</v>
      </c>
      <c r="H58" s="343">
        <v>0</v>
      </c>
      <c r="I58" s="343">
        <v>0</v>
      </c>
      <c r="J58" s="343">
        <v>4</v>
      </c>
      <c r="K58" s="343">
        <v>24</v>
      </c>
      <c r="L58" s="343">
        <v>0</v>
      </c>
      <c r="M58" s="813">
        <f t="shared" si="2"/>
        <v>28</v>
      </c>
      <c r="N58" s="345"/>
      <c r="O58" s="371"/>
    </row>
    <row r="59" spans="1:15" ht="15.75" customHeight="1">
      <c r="A59" s="370"/>
      <c r="B59" s="347">
        <v>1104</v>
      </c>
      <c r="C59" s="615" t="s">
        <v>384</v>
      </c>
      <c r="D59" s="615" t="s">
        <v>933</v>
      </c>
      <c r="E59" s="341" t="s">
        <v>1243</v>
      </c>
      <c r="F59" s="342" t="s">
        <v>380</v>
      </c>
      <c r="G59" s="343" t="s">
        <v>879</v>
      </c>
      <c r="H59" s="343"/>
      <c r="I59" s="343"/>
      <c r="J59" s="343"/>
      <c r="K59" s="343"/>
      <c r="L59" s="343"/>
      <c r="M59" s="813"/>
      <c r="N59" s="345"/>
      <c r="O59" s="371"/>
    </row>
    <row r="60" spans="1:15" ht="15.75" customHeight="1" thickBot="1">
      <c r="A60" s="490"/>
      <c r="B60" s="617">
        <v>1106</v>
      </c>
      <c r="C60" s="618" t="s">
        <v>1561</v>
      </c>
      <c r="D60" s="618" t="s">
        <v>1562</v>
      </c>
      <c r="E60" s="452" t="s">
        <v>732</v>
      </c>
      <c r="F60" s="820" t="s">
        <v>1976</v>
      </c>
      <c r="G60" s="830" t="s">
        <v>879</v>
      </c>
      <c r="H60" s="830"/>
      <c r="I60" s="830"/>
      <c r="J60" s="830"/>
      <c r="K60" s="830"/>
      <c r="L60" s="830"/>
      <c r="M60" s="831"/>
      <c r="N60" s="455"/>
      <c r="O60" s="821"/>
    </row>
  </sheetData>
  <sheetProtection/>
  <mergeCells count="8">
    <mergeCell ref="A17:D17"/>
    <mergeCell ref="A34:D34"/>
    <mergeCell ref="A47:C47"/>
    <mergeCell ref="G26:M26"/>
    <mergeCell ref="G27:M27"/>
    <mergeCell ref="G28:M28"/>
    <mergeCell ref="G29:M29"/>
    <mergeCell ref="G30:M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7"/>
  <sheetViews>
    <sheetView zoomScalePageLayoutView="0" workbookViewId="0" topLeftCell="A46">
      <selection activeCell="AJ56" sqref="AJ56"/>
    </sheetView>
  </sheetViews>
  <sheetFormatPr defaultColWidth="9.140625" defaultRowHeight="15"/>
  <cols>
    <col min="1" max="1" width="6.140625" style="0" customWidth="1"/>
    <col min="2" max="2" width="6.8515625" style="0" customWidth="1"/>
    <col min="3" max="3" width="10.8515625" style="0" customWidth="1"/>
    <col min="5" max="5" width="6.28125" style="0" customWidth="1"/>
    <col min="6" max="6" width="21.8515625" style="0" bestFit="1" customWidth="1"/>
    <col min="7" max="7" width="28.57421875" style="0" bestFit="1" customWidth="1"/>
    <col min="8" max="8" width="6.00390625" style="0" customWidth="1"/>
    <col min="9" max="9" width="5.7109375" style="0" customWidth="1"/>
    <col min="10" max="10" width="6.421875" style="0" customWidth="1"/>
    <col min="11" max="11" width="7.57421875" style="0" customWidth="1"/>
    <col min="12" max="12" width="6.28125" style="0" customWidth="1"/>
    <col min="13" max="13" width="5.7109375" style="0" customWidth="1"/>
    <col min="14" max="14" width="6.00390625" style="0" customWidth="1"/>
    <col min="15" max="15" width="6.421875" style="0" customWidth="1"/>
    <col min="16" max="16" width="5.8515625" style="0" customWidth="1"/>
    <col min="17" max="17" width="6.00390625" style="0" customWidth="1"/>
    <col min="18" max="18" width="5.28125" style="0" customWidth="1"/>
    <col min="19" max="19" width="5.140625" style="0" customWidth="1"/>
    <col min="20" max="20" width="5.8515625" style="0" customWidth="1"/>
    <col min="21" max="21" width="5.00390625" style="0" customWidth="1"/>
    <col min="22" max="22" width="5.421875" style="0" customWidth="1"/>
    <col min="23" max="23" width="5.28125" style="0" customWidth="1"/>
    <col min="24" max="24" width="6.00390625" style="0" customWidth="1"/>
    <col min="25" max="25" width="5.28125" style="0" customWidth="1"/>
    <col min="26" max="26" width="5.7109375" style="0" customWidth="1"/>
    <col min="27" max="27" width="6.421875" style="0" customWidth="1"/>
  </cols>
  <sheetData>
    <row r="1" ht="15">
      <c r="D1" t="s">
        <v>353</v>
      </c>
    </row>
    <row r="2" ht="15">
      <c r="A2" t="s">
        <v>2022</v>
      </c>
    </row>
    <row r="3" ht="15">
      <c r="D3" t="s">
        <v>326</v>
      </c>
    </row>
    <row r="4" ht="15">
      <c r="D4" t="s">
        <v>327</v>
      </c>
    </row>
    <row r="5" spans="4:7" ht="15">
      <c r="D5" t="s">
        <v>328</v>
      </c>
      <c r="G5" t="s">
        <v>329</v>
      </c>
    </row>
    <row r="6" spans="4:7" ht="15">
      <c r="D6" t="s">
        <v>330</v>
      </c>
      <c r="G6" t="s">
        <v>331</v>
      </c>
    </row>
    <row r="7" spans="4:7" ht="15">
      <c r="D7" t="s">
        <v>332</v>
      </c>
      <c r="G7" t="s">
        <v>333</v>
      </c>
    </row>
    <row r="8" spans="4:7" ht="15">
      <c r="D8" t="s">
        <v>334</v>
      </c>
      <c r="G8" t="s">
        <v>335</v>
      </c>
    </row>
    <row r="9" spans="4:7" ht="15">
      <c r="D9" t="s">
        <v>336</v>
      </c>
      <c r="G9" t="s">
        <v>337</v>
      </c>
    </row>
    <row r="10" ht="15">
      <c r="D10" t="s">
        <v>338</v>
      </c>
    </row>
    <row r="11" ht="15">
      <c r="D11" t="s">
        <v>339</v>
      </c>
    </row>
    <row r="12" ht="15">
      <c r="D12" t="s">
        <v>340</v>
      </c>
    </row>
    <row r="13" spans="4:7" ht="15">
      <c r="D13" t="s">
        <v>341</v>
      </c>
      <c r="G13" t="s">
        <v>342</v>
      </c>
    </row>
    <row r="14" spans="4:7" ht="15">
      <c r="D14" t="s">
        <v>343</v>
      </c>
      <c r="G14" t="s">
        <v>344</v>
      </c>
    </row>
    <row r="15" ht="15">
      <c r="D15" t="s">
        <v>345</v>
      </c>
    </row>
    <row r="16" ht="15">
      <c r="D16" t="s">
        <v>346</v>
      </c>
    </row>
    <row r="17" ht="15">
      <c r="D17" t="s">
        <v>347</v>
      </c>
    </row>
    <row r="18" ht="15">
      <c r="D18" t="s">
        <v>348</v>
      </c>
    </row>
    <row r="19" ht="15">
      <c r="D19" t="s">
        <v>349</v>
      </c>
    </row>
    <row r="20" ht="15">
      <c r="D20" t="s">
        <v>350</v>
      </c>
    </row>
    <row r="21" spans="1:4" ht="15">
      <c r="A21" t="s">
        <v>889</v>
      </c>
      <c r="D21" t="s">
        <v>884</v>
      </c>
    </row>
    <row r="22" ht="15">
      <c r="D22" t="s">
        <v>885</v>
      </c>
    </row>
    <row r="23" ht="15">
      <c r="D23" t="s">
        <v>899</v>
      </c>
    </row>
    <row r="24" ht="15">
      <c r="A24" t="s">
        <v>351</v>
      </c>
    </row>
    <row r="25" ht="15">
      <c r="A25" t="s">
        <v>352</v>
      </c>
    </row>
    <row r="27" spans="1:16" ht="16.5">
      <c r="A27" s="235" t="s">
        <v>781</v>
      </c>
      <c r="B27" s="804" t="s">
        <v>274</v>
      </c>
      <c r="C27" s="804" t="s">
        <v>275</v>
      </c>
      <c r="D27" s="804" t="s">
        <v>276</v>
      </c>
      <c r="E27" s="804" t="s">
        <v>277</v>
      </c>
      <c r="F27" s="804" t="s">
        <v>162</v>
      </c>
      <c r="G27" s="804" t="s">
        <v>1499</v>
      </c>
      <c r="H27" s="804">
        <v>1</v>
      </c>
      <c r="I27" s="804">
        <v>2</v>
      </c>
      <c r="J27" s="804">
        <v>3</v>
      </c>
      <c r="K27" s="804">
        <v>4</v>
      </c>
      <c r="L27" s="804">
        <v>5</v>
      </c>
      <c r="M27" s="804">
        <v>6</v>
      </c>
      <c r="N27" s="804" t="s">
        <v>148</v>
      </c>
      <c r="O27" s="92" t="s">
        <v>788</v>
      </c>
      <c r="P27" s="92"/>
    </row>
    <row r="28" spans="1:16" ht="15" customHeight="1">
      <c r="A28" s="235">
        <v>1</v>
      </c>
      <c r="B28" s="339">
        <v>701</v>
      </c>
      <c r="C28" s="341" t="s">
        <v>278</v>
      </c>
      <c r="D28" s="341" t="s">
        <v>1153</v>
      </c>
      <c r="E28" s="341">
        <v>7</v>
      </c>
      <c r="F28" s="341" t="s">
        <v>725</v>
      </c>
      <c r="G28" s="341" t="s">
        <v>279</v>
      </c>
      <c r="H28" s="341">
        <v>0</v>
      </c>
      <c r="I28" s="341">
        <v>6</v>
      </c>
      <c r="J28" s="341">
        <v>10</v>
      </c>
      <c r="K28" s="341">
        <v>8</v>
      </c>
      <c r="L28" s="341">
        <v>6</v>
      </c>
      <c r="M28" s="341">
        <v>8</v>
      </c>
      <c r="N28" s="341">
        <v>48</v>
      </c>
      <c r="O28" s="92">
        <f aca="true" t="shared" si="0" ref="O28:O43">SUM(H28:N28)</f>
        <v>86</v>
      </c>
      <c r="P28" s="92" t="s">
        <v>280</v>
      </c>
    </row>
    <row r="29" spans="1:16" ht="15" customHeight="1">
      <c r="A29" s="235">
        <v>2</v>
      </c>
      <c r="B29" s="347">
        <v>702</v>
      </c>
      <c r="C29" s="341" t="s">
        <v>281</v>
      </c>
      <c r="D29" s="341" t="s">
        <v>1523</v>
      </c>
      <c r="E29" s="341">
        <v>7</v>
      </c>
      <c r="F29" s="341" t="s">
        <v>732</v>
      </c>
      <c r="G29" s="341" t="s">
        <v>282</v>
      </c>
      <c r="H29" s="341">
        <v>2</v>
      </c>
      <c r="I29" s="341">
        <v>8</v>
      </c>
      <c r="J29" s="341">
        <v>4</v>
      </c>
      <c r="K29" s="341">
        <v>6</v>
      </c>
      <c r="L29" s="341">
        <v>10</v>
      </c>
      <c r="M29" s="341">
        <v>16</v>
      </c>
      <c r="N29" s="341">
        <v>40</v>
      </c>
      <c r="O29" s="92">
        <f t="shared" si="0"/>
        <v>86</v>
      </c>
      <c r="P29" s="92" t="s">
        <v>283</v>
      </c>
    </row>
    <row r="30" spans="1:16" ht="15" customHeight="1">
      <c r="A30" s="235">
        <v>3</v>
      </c>
      <c r="B30" s="339">
        <v>709</v>
      </c>
      <c r="C30" s="341" t="s">
        <v>284</v>
      </c>
      <c r="D30" s="341" t="s">
        <v>794</v>
      </c>
      <c r="E30" s="341">
        <v>7</v>
      </c>
      <c r="F30" s="341" t="s">
        <v>826</v>
      </c>
      <c r="G30" s="341" t="s">
        <v>285</v>
      </c>
      <c r="H30" s="341">
        <v>6</v>
      </c>
      <c r="I30" s="341">
        <v>8</v>
      </c>
      <c r="J30" s="341">
        <v>4</v>
      </c>
      <c r="K30" s="341">
        <v>1</v>
      </c>
      <c r="L30" s="341">
        <v>4</v>
      </c>
      <c r="M30" s="341">
        <v>18</v>
      </c>
      <c r="N30" s="341">
        <v>44</v>
      </c>
      <c r="O30" s="92">
        <f t="shared" si="0"/>
        <v>85</v>
      </c>
      <c r="P30" s="92" t="s">
        <v>1103</v>
      </c>
    </row>
    <row r="31" spans="1:16" ht="15" customHeight="1">
      <c r="A31" s="235">
        <v>4</v>
      </c>
      <c r="B31" s="347">
        <v>802</v>
      </c>
      <c r="C31" s="341" t="s">
        <v>744</v>
      </c>
      <c r="D31" s="341" t="s">
        <v>1273</v>
      </c>
      <c r="E31" s="341">
        <v>8</v>
      </c>
      <c r="F31" s="341" t="s">
        <v>750</v>
      </c>
      <c r="G31" s="341" t="s">
        <v>286</v>
      </c>
      <c r="H31" s="341">
        <v>6</v>
      </c>
      <c r="I31" s="341">
        <v>6</v>
      </c>
      <c r="J31" s="341">
        <v>4</v>
      </c>
      <c r="K31" s="341">
        <v>4</v>
      </c>
      <c r="L31" s="341">
        <v>6</v>
      </c>
      <c r="M31" s="341">
        <v>10</v>
      </c>
      <c r="N31" s="341">
        <v>46</v>
      </c>
      <c r="O31" s="92">
        <f t="shared" si="0"/>
        <v>82</v>
      </c>
      <c r="P31" s="92" t="s">
        <v>1103</v>
      </c>
    </row>
    <row r="32" spans="1:16" ht="15" customHeight="1">
      <c r="A32" s="235">
        <v>5</v>
      </c>
      <c r="B32" s="339">
        <v>807</v>
      </c>
      <c r="C32" s="341" t="s">
        <v>1705</v>
      </c>
      <c r="D32" s="341" t="s">
        <v>755</v>
      </c>
      <c r="E32" s="341">
        <v>8</v>
      </c>
      <c r="F32" s="341" t="s">
        <v>764</v>
      </c>
      <c r="G32" s="341" t="s">
        <v>287</v>
      </c>
      <c r="H32" s="341">
        <v>6</v>
      </c>
      <c r="I32" s="341">
        <v>6</v>
      </c>
      <c r="J32" s="341">
        <v>10</v>
      </c>
      <c r="K32" s="341">
        <v>8</v>
      </c>
      <c r="L32" s="341">
        <v>4</v>
      </c>
      <c r="M32" s="341">
        <v>0</v>
      </c>
      <c r="N32" s="341">
        <v>41</v>
      </c>
      <c r="O32" s="92">
        <f t="shared" si="0"/>
        <v>75</v>
      </c>
      <c r="P32" s="92"/>
    </row>
    <row r="33" spans="1:16" ht="15" customHeight="1">
      <c r="A33" s="235">
        <v>6</v>
      </c>
      <c r="B33" s="339">
        <v>704</v>
      </c>
      <c r="C33" s="341" t="s">
        <v>1783</v>
      </c>
      <c r="D33" s="341" t="s">
        <v>1505</v>
      </c>
      <c r="E33" s="341">
        <v>7</v>
      </c>
      <c r="F33" s="341" t="s">
        <v>1409</v>
      </c>
      <c r="G33" s="341" t="s">
        <v>1410</v>
      </c>
      <c r="H33" s="341">
        <v>6</v>
      </c>
      <c r="I33" s="341">
        <v>8</v>
      </c>
      <c r="J33" s="341">
        <v>10</v>
      </c>
      <c r="K33" s="341">
        <v>10</v>
      </c>
      <c r="L33" s="341">
        <v>0</v>
      </c>
      <c r="M33" s="341">
        <v>0</v>
      </c>
      <c r="N33" s="341">
        <v>40</v>
      </c>
      <c r="O33" s="92">
        <f t="shared" si="0"/>
        <v>74</v>
      </c>
      <c r="P33" s="92"/>
    </row>
    <row r="34" spans="1:16" ht="15" customHeight="1">
      <c r="A34" s="235">
        <v>7</v>
      </c>
      <c r="B34" s="347">
        <v>801</v>
      </c>
      <c r="C34" s="341" t="s">
        <v>288</v>
      </c>
      <c r="D34" s="341" t="s">
        <v>1153</v>
      </c>
      <c r="E34" s="341">
        <v>8</v>
      </c>
      <c r="F34" s="341" t="s">
        <v>1076</v>
      </c>
      <c r="G34" s="341" t="s">
        <v>145</v>
      </c>
      <c r="H34" s="341">
        <v>6</v>
      </c>
      <c r="I34" s="341">
        <v>6</v>
      </c>
      <c r="J34" s="341">
        <v>1</v>
      </c>
      <c r="K34" s="341">
        <v>7</v>
      </c>
      <c r="L34" s="341">
        <v>4</v>
      </c>
      <c r="M34" s="341">
        <v>4</v>
      </c>
      <c r="N34" s="341">
        <v>46</v>
      </c>
      <c r="O34" s="92">
        <f t="shared" si="0"/>
        <v>74</v>
      </c>
      <c r="P34" s="92"/>
    </row>
    <row r="35" spans="1:16" ht="15" customHeight="1">
      <c r="A35" s="235">
        <v>8</v>
      </c>
      <c r="B35" s="339">
        <v>804</v>
      </c>
      <c r="C35" s="341" t="s">
        <v>37</v>
      </c>
      <c r="D35" s="341" t="s">
        <v>1614</v>
      </c>
      <c r="E35" s="341">
        <v>8</v>
      </c>
      <c r="F35" s="341" t="s">
        <v>1409</v>
      </c>
      <c r="G35" s="341" t="s">
        <v>1410</v>
      </c>
      <c r="H35" s="341">
        <v>6</v>
      </c>
      <c r="I35" s="341">
        <v>6</v>
      </c>
      <c r="J35" s="341">
        <v>4</v>
      </c>
      <c r="K35" s="341">
        <v>10</v>
      </c>
      <c r="L35" s="341">
        <v>0</v>
      </c>
      <c r="M35" s="341">
        <v>2</v>
      </c>
      <c r="N35" s="341">
        <v>44</v>
      </c>
      <c r="O35" s="92">
        <f t="shared" si="0"/>
        <v>72</v>
      </c>
      <c r="P35" s="92"/>
    </row>
    <row r="36" spans="1:16" ht="15" customHeight="1">
      <c r="A36" s="235">
        <v>9</v>
      </c>
      <c r="B36" s="339">
        <v>803</v>
      </c>
      <c r="C36" s="341" t="s">
        <v>1341</v>
      </c>
      <c r="D36" s="341" t="s">
        <v>1138</v>
      </c>
      <c r="E36" s="341">
        <v>8</v>
      </c>
      <c r="F36" s="341" t="s">
        <v>764</v>
      </c>
      <c r="G36" s="341" t="s">
        <v>287</v>
      </c>
      <c r="H36" s="341">
        <v>6</v>
      </c>
      <c r="I36" s="341">
        <v>8</v>
      </c>
      <c r="J36" s="341">
        <v>4</v>
      </c>
      <c r="K36" s="341">
        <v>1</v>
      </c>
      <c r="L36" s="341">
        <v>2</v>
      </c>
      <c r="M36" s="341">
        <v>0</v>
      </c>
      <c r="N36" s="341">
        <v>48</v>
      </c>
      <c r="O36" s="92">
        <f t="shared" si="0"/>
        <v>69</v>
      </c>
      <c r="P36" s="92"/>
    </row>
    <row r="37" spans="1:16" ht="15" customHeight="1">
      <c r="A37" s="235">
        <v>10</v>
      </c>
      <c r="B37" s="347">
        <v>808</v>
      </c>
      <c r="C37" s="341" t="s">
        <v>2087</v>
      </c>
      <c r="D37" s="341" t="s">
        <v>769</v>
      </c>
      <c r="E37" s="341">
        <v>8</v>
      </c>
      <c r="F37" s="341" t="s">
        <v>2088</v>
      </c>
      <c r="G37" s="341" t="s">
        <v>289</v>
      </c>
      <c r="H37" s="341">
        <v>6</v>
      </c>
      <c r="I37" s="341">
        <v>8</v>
      </c>
      <c r="J37" s="341">
        <v>4</v>
      </c>
      <c r="K37" s="341">
        <v>1</v>
      </c>
      <c r="L37" s="341">
        <v>0</v>
      </c>
      <c r="M37" s="341">
        <v>0</v>
      </c>
      <c r="N37" s="341">
        <v>50</v>
      </c>
      <c r="O37" s="92">
        <f t="shared" si="0"/>
        <v>69</v>
      </c>
      <c r="P37" s="92"/>
    </row>
    <row r="38" spans="1:16" ht="15" customHeight="1">
      <c r="A38" s="235">
        <v>11</v>
      </c>
      <c r="B38" s="339">
        <v>703</v>
      </c>
      <c r="C38" s="341" t="s">
        <v>1803</v>
      </c>
      <c r="D38" s="341" t="s">
        <v>1804</v>
      </c>
      <c r="E38" s="341">
        <v>7</v>
      </c>
      <c r="F38" s="341" t="s">
        <v>1076</v>
      </c>
      <c r="G38" s="341" t="s">
        <v>145</v>
      </c>
      <c r="H38" s="341">
        <v>6</v>
      </c>
      <c r="I38" s="341">
        <v>6</v>
      </c>
      <c r="J38" s="341">
        <v>0</v>
      </c>
      <c r="K38" s="341">
        <v>5</v>
      </c>
      <c r="L38" s="341">
        <v>0</v>
      </c>
      <c r="M38" s="341">
        <v>10</v>
      </c>
      <c r="N38" s="341">
        <v>40</v>
      </c>
      <c r="O38" s="92">
        <f t="shared" si="0"/>
        <v>67</v>
      </c>
      <c r="P38" s="92"/>
    </row>
    <row r="39" spans="1:16" ht="15" customHeight="1">
      <c r="A39" s="235">
        <v>12</v>
      </c>
      <c r="B39" s="347">
        <v>708</v>
      </c>
      <c r="C39" s="341" t="s">
        <v>964</v>
      </c>
      <c r="D39" s="341" t="s">
        <v>843</v>
      </c>
      <c r="E39" s="341">
        <v>7</v>
      </c>
      <c r="F39" s="341" t="s">
        <v>965</v>
      </c>
      <c r="G39" s="341" t="s">
        <v>290</v>
      </c>
      <c r="H39" s="341">
        <v>2</v>
      </c>
      <c r="I39" s="341">
        <v>10</v>
      </c>
      <c r="J39" s="341">
        <v>10</v>
      </c>
      <c r="K39" s="341">
        <v>3</v>
      </c>
      <c r="L39" s="341">
        <v>0</v>
      </c>
      <c r="M39" s="341">
        <v>0</v>
      </c>
      <c r="N39" s="341">
        <v>42</v>
      </c>
      <c r="O39" s="92">
        <f t="shared" si="0"/>
        <v>67</v>
      </c>
      <c r="P39" s="92"/>
    </row>
    <row r="40" spans="1:16" ht="15" customHeight="1">
      <c r="A40" s="235">
        <v>13</v>
      </c>
      <c r="B40" s="339">
        <v>705</v>
      </c>
      <c r="C40" s="341" t="s">
        <v>291</v>
      </c>
      <c r="D40" s="341" t="s">
        <v>820</v>
      </c>
      <c r="E40" s="341">
        <v>7</v>
      </c>
      <c r="F40" s="341" t="s">
        <v>969</v>
      </c>
      <c r="G40" s="341" t="s">
        <v>292</v>
      </c>
      <c r="H40" s="341">
        <v>6</v>
      </c>
      <c r="I40" s="341">
        <v>10</v>
      </c>
      <c r="J40" s="341">
        <v>4</v>
      </c>
      <c r="K40" s="341">
        <v>5</v>
      </c>
      <c r="L40" s="341">
        <v>2</v>
      </c>
      <c r="M40" s="341">
        <v>0</v>
      </c>
      <c r="N40" s="341">
        <v>34</v>
      </c>
      <c r="O40" s="92">
        <f t="shared" si="0"/>
        <v>61</v>
      </c>
      <c r="P40" s="92"/>
    </row>
    <row r="41" spans="1:16" ht="15" customHeight="1">
      <c r="A41" s="235">
        <v>14</v>
      </c>
      <c r="B41" s="347">
        <v>707</v>
      </c>
      <c r="C41" s="341" t="s">
        <v>293</v>
      </c>
      <c r="D41" s="341" t="s">
        <v>759</v>
      </c>
      <c r="E41" s="341">
        <v>7</v>
      </c>
      <c r="F41" s="341" t="s">
        <v>833</v>
      </c>
      <c r="G41" s="341" t="s">
        <v>294</v>
      </c>
      <c r="H41" s="341">
        <v>6</v>
      </c>
      <c r="I41" s="341">
        <v>0</v>
      </c>
      <c r="J41" s="341">
        <v>4</v>
      </c>
      <c r="K41" s="341">
        <v>1</v>
      </c>
      <c r="L41" s="341">
        <v>0</v>
      </c>
      <c r="M41" s="341">
        <v>0</v>
      </c>
      <c r="N41" s="341">
        <v>36</v>
      </c>
      <c r="O41" s="92">
        <f t="shared" si="0"/>
        <v>47</v>
      </c>
      <c r="P41" s="92"/>
    </row>
    <row r="42" spans="1:16" ht="15" customHeight="1">
      <c r="A42" s="235">
        <v>15</v>
      </c>
      <c r="B42" s="339">
        <v>806</v>
      </c>
      <c r="C42" s="341" t="s">
        <v>295</v>
      </c>
      <c r="D42" s="341" t="s">
        <v>1676</v>
      </c>
      <c r="E42" s="341">
        <v>8</v>
      </c>
      <c r="F42" s="341" t="s">
        <v>1459</v>
      </c>
      <c r="G42" s="341" t="s">
        <v>296</v>
      </c>
      <c r="H42" s="341">
        <v>2</v>
      </c>
      <c r="I42" s="341">
        <v>0</v>
      </c>
      <c r="J42" s="341">
        <v>10</v>
      </c>
      <c r="K42" s="341">
        <v>0</v>
      </c>
      <c r="L42" s="341">
        <v>0</v>
      </c>
      <c r="M42" s="341">
        <v>0</v>
      </c>
      <c r="N42" s="341">
        <v>32</v>
      </c>
      <c r="O42" s="92">
        <f t="shared" si="0"/>
        <v>44</v>
      </c>
      <c r="P42" s="92"/>
    </row>
    <row r="43" spans="1:16" ht="15" customHeight="1">
      <c r="A43" s="235">
        <v>16</v>
      </c>
      <c r="B43" s="347">
        <v>805</v>
      </c>
      <c r="C43" s="341" t="s">
        <v>297</v>
      </c>
      <c r="D43" s="341" t="s">
        <v>763</v>
      </c>
      <c r="E43" s="341">
        <v>8</v>
      </c>
      <c r="F43" s="341" t="s">
        <v>953</v>
      </c>
      <c r="G43" s="341" t="s">
        <v>298</v>
      </c>
      <c r="H43" s="341">
        <v>2</v>
      </c>
      <c r="I43" s="341">
        <v>10</v>
      </c>
      <c r="J43" s="341">
        <v>1</v>
      </c>
      <c r="K43" s="341">
        <v>0</v>
      </c>
      <c r="L43" s="341">
        <v>0</v>
      </c>
      <c r="M43" s="341">
        <v>0</v>
      </c>
      <c r="N43" s="341">
        <v>30</v>
      </c>
      <c r="O43" s="92">
        <f t="shared" si="0"/>
        <v>43</v>
      </c>
      <c r="P43" s="92"/>
    </row>
    <row r="44" spans="1:16" ht="15" customHeight="1">
      <c r="A44" s="235">
        <v>17</v>
      </c>
      <c r="B44" s="339">
        <v>809</v>
      </c>
      <c r="C44" s="341" t="s">
        <v>284</v>
      </c>
      <c r="D44" s="341" t="s">
        <v>730</v>
      </c>
      <c r="E44" s="341">
        <v>8</v>
      </c>
      <c r="F44" s="341" t="s">
        <v>807</v>
      </c>
      <c r="G44" s="341" t="s">
        <v>299</v>
      </c>
      <c r="H44" s="957" t="s">
        <v>270</v>
      </c>
      <c r="I44" s="925"/>
      <c r="J44" s="925"/>
      <c r="K44" s="925"/>
      <c r="L44" s="925"/>
      <c r="M44" s="925"/>
      <c r="N44" s="925"/>
      <c r="O44" s="860"/>
      <c r="P44" s="92"/>
    </row>
    <row r="45" spans="2:16" ht="15" customHeight="1">
      <c r="B45" s="392"/>
      <c r="C45" s="805"/>
      <c r="D45" s="805"/>
      <c r="E45" s="805"/>
      <c r="F45" s="805"/>
      <c r="G45" s="805"/>
      <c r="H45" s="805"/>
      <c r="I45" s="805"/>
      <c r="J45" s="805"/>
      <c r="K45" s="805"/>
      <c r="L45" s="805"/>
      <c r="M45" s="805"/>
      <c r="N45" s="805"/>
      <c r="O45" s="168"/>
      <c r="P45" s="168"/>
    </row>
    <row r="46" spans="16:28" ht="15">
      <c r="P46" s="762" t="s">
        <v>325</v>
      </c>
      <c r="Q46" s="763"/>
      <c r="R46" s="763"/>
      <c r="S46" s="763"/>
      <c r="T46" s="763"/>
      <c r="U46" s="763"/>
      <c r="V46" s="763"/>
      <c r="W46" s="763"/>
      <c r="X46" s="764"/>
      <c r="AA46" t="s">
        <v>121</v>
      </c>
      <c r="AB46" t="s">
        <v>386</v>
      </c>
    </row>
    <row r="47" spans="1:28" ht="16.5">
      <c r="A47" s="812" t="s">
        <v>781</v>
      </c>
      <c r="B47" s="804" t="s">
        <v>274</v>
      </c>
      <c r="C47" s="804" t="s">
        <v>275</v>
      </c>
      <c r="D47" s="804" t="s">
        <v>276</v>
      </c>
      <c r="E47" s="804" t="s">
        <v>277</v>
      </c>
      <c r="F47" s="804" t="s">
        <v>162</v>
      </c>
      <c r="G47" s="804" t="s">
        <v>1499</v>
      </c>
      <c r="H47" s="804">
        <v>1</v>
      </c>
      <c r="I47" s="804">
        <v>2</v>
      </c>
      <c r="J47" s="804">
        <v>3</v>
      </c>
      <c r="K47" s="804">
        <v>4</v>
      </c>
      <c r="L47" s="804">
        <v>5</v>
      </c>
      <c r="M47" s="804">
        <v>6</v>
      </c>
      <c r="N47" s="804" t="s">
        <v>788</v>
      </c>
      <c r="O47" s="806" t="s">
        <v>148</v>
      </c>
      <c r="P47" s="92">
        <v>61</v>
      </c>
      <c r="Q47" s="92">
        <v>62</v>
      </c>
      <c r="R47" s="92">
        <v>63</v>
      </c>
      <c r="S47" s="92">
        <v>64</v>
      </c>
      <c r="T47" s="92">
        <v>65</v>
      </c>
      <c r="U47" s="92">
        <v>66</v>
      </c>
      <c r="V47" s="92">
        <v>67</v>
      </c>
      <c r="W47" s="92">
        <v>68</v>
      </c>
      <c r="X47" s="92">
        <v>69</v>
      </c>
      <c r="Y47" s="92">
        <v>70</v>
      </c>
      <c r="Z47" s="92" t="s">
        <v>788</v>
      </c>
      <c r="AA47" s="92" t="s">
        <v>1113</v>
      </c>
      <c r="AB47" s="92" t="s">
        <v>324</v>
      </c>
    </row>
    <row r="48" spans="1:28" ht="15">
      <c r="A48" s="148">
        <v>1</v>
      </c>
      <c r="B48" s="339">
        <v>904</v>
      </c>
      <c r="C48" s="807" t="s">
        <v>300</v>
      </c>
      <c r="D48" s="807" t="s">
        <v>1331</v>
      </c>
      <c r="E48" s="807">
        <v>9</v>
      </c>
      <c r="F48" s="807" t="s">
        <v>732</v>
      </c>
      <c r="G48" s="807" t="s">
        <v>282</v>
      </c>
      <c r="H48" s="807">
        <v>35</v>
      </c>
      <c r="I48" s="807">
        <v>45</v>
      </c>
      <c r="J48" s="807">
        <v>35</v>
      </c>
      <c r="K48" s="807">
        <v>35</v>
      </c>
      <c r="L48" s="807">
        <v>30</v>
      </c>
      <c r="M48" s="807">
        <v>15</v>
      </c>
      <c r="N48" s="807">
        <f aca="true" t="shared" si="1" ref="N48:N57">H48+I48+J48+K48+L48+M48</f>
        <v>195</v>
      </c>
      <c r="O48" s="92">
        <v>41</v>
      </c>
      <c r="P48" s="92">
        <v>10</v>
      </c>
      <c r="Q48" s="92">
        <v>2</v>
      </c>
      <c r="R48" s="92">
        <v>11</v>
      </c>
      <c r="S48" s="92">
        <v>1</v>
      </c>
      <c r="T48" s="92">
        <v>15</v>
      </c>
      <c r="U48" s="92">
        <v>8</v>
      </c>
      <c r="V48" s="92">
        <v>7</v>
      </c>
      <c r="W48" s="92">
        <v>7</v>
      </c>
      <c r="X48" s="92">
        <v>10</v>
      </c>
      <c r="Y48" s="92">
        <v>10</v>
      </c>
      <c r="Z48" s="92">
        <f aca="true" t="shared" si="2" ref="Z48:Z57">SUM(O48:Y48)</f>
        <v>122</v>
      </c>
      <c r="AA48" s="92">
        <f aca="true" t="shared" si="3" ref="AA48:AA57">(N48+Z48)/2</f>
        <v>158.5</v>
      </c>
      <c r="AB48" s="92" t="s">
        <v>283</v>
      </c>
    </row>
    <row r="49" spans="1:28" ht="15">
      <c r="A49" s="148">
        <v>2</v>
      </c>
      <c r="B49" s="339">
        <v>910</v>
      </c>
      <c r="C49" s="807" t="s">
        <v>301</v>
      </c>
      <c r="D49" s="807" t="s">
        <v>1067</v>
      </c>
      <c r="E49" s="807">
        <v>9</v>
      </c>
      <c r="F49" s="807" t="s">
        <v>732</v>
      </c>
      <c r="G49" s="807" t="s">
        <v>282</v>
      </c>
      <c r="H49" s="807">
        <v>35</v>
      </c>
      <c r="I49" s="807">
        <v>40</v>
      </c>
      <c r="J49" s="807">
        <v>35</v>
      </c>
      <c r="K49" s="807">
        <v>35</v>
      </c>
      <c r="L49" s="807">
        <v>25</v>
      </c>
      <c r="M49" s="807">
        <v>20</v>
      </c>
      <c r="N49" s="807">
        <f t="shared" si="1"/>
        <v>190</v>
      </c>
      <c r="O49" s="92">
        <v>42</v>
      </c>
      <c r="P49" s="92">
        <v>7</v>
      </c>
      <c r="Q49" s="92">
        <v>4</v>
      </c>
      <c r="R49" s="92">
        <v>1</v>
      </c>
      <c r="S49" s="92">
        <v>6</v>
      </c>
      <c r="T49" s="92">
        <v>14</v>
      </c>
      <c r="U49" s="92">
        <v>9</v>
      </c>
      <c r="V49" s="92">
        <v>5</v>
      </c>
      <c r="W49" s="92">
        <v>5</v>
      </c>
      <c r="X49" s="92">
        <v>10</v>
      </c>
      <c r="Y49" s="92">
        <v>10</v>
      </c>
      <c r="Z49" s="92">
        <f t="shared" si="2"/>
        <v>113</v>
      </c>
      <c r="AA49" s="92">
        <f t="shared" si="3"/>
        <v>151.5</v>
      </c>
      <c r="AB49" s="92" t="s">
        <v>1103</v>
      </c>
    </row>
    <row r="50" spans="1:28" ht="15">
      <c r="A50" s="148">
        <v>3</v>
      </c>
      <c r="B50" s="339">
        <v>902</v>
      </c>
      <c r="C50" s="807" t="s">
        <v>302</v>
      </c>
      <c r="D50" s="807" t="s">
        <v>1237</v>
      </c>
      <c r="E50" s="807">
        <v>9</v>
      </c>
      <c r="F50" s="807" t="s">
        <v>732</v>
      </c>
      <c r="G50" s="807" t="s">
        <v>282</v>
      </c>
      <c r="H50" s="807">
        <v>35</v>
      </c>
      <c r="I50" s="807">
        <v>45</v>
      </c>
      <c r="J50" s="807">
        <v>35</v>
      </c>
      <c r="K50" s="807">
        <v>35</v>
      </c>
      <c r="L50" s="807">
        <v>25</v>
      </c>
      <c r="M50" s="807">
        <v>20</v>
      </c>
      <c r="N50" s="807">
        <f t="shared" si="1"/>
        <v>195</v>
      </c>
      <c r="O50" s="92">
        <v>42</v>
      </c>
      <c r="P50" s="92">
        <v>10</v>
      </c>
      <c r="Q50" s="92">
        <v>4</v>
      </c>
      <c r="R50" s="92">
        <v>2</v>
      </c>
      <c r="S50" s="92">
        <v>6</v>
      </c>
      <c r="T50" s="92">
        <v>3</v>
      </c>
      <c r="U50" s="92">
        <v>11</v>
      </c>
      <c r="V50" s="92">
        <v>2</v>
      </c>
      <c r="W50" s="92">
        <v>3</v>
      </c>
      <c r="X50" s="92">
        <v>6</v>
      </c>
      <c r="Y50" s="92">
        <v>12</v>
      </c>
      <c r="Z50" s="92">
        <f t="shared" si="2"/>
        <v>101</v>
      </c>
      <c r="AA50" s="92">
        <f t="shared" si="3"/>
        <v>148</v>
      </c>
      <c r="AB50" s="811" t="s">
        <v>1103</v>
      </c>
    </row>
    <row r="51" spans="1:28" ht="15">
      <c r="A51" s="148">
        <v>4</v>
      </c>
      <c r="B51" s="339">
        <v>907</v>
      </c>
      <c r="C51" s="807" t="s">
        <v>729</v>
      </c>
      <c r="D51" s="807" t="s">
        <v>730</v>
      </c>
      <c r="E51" s="807">
        <v>9</v>
      </c>
      <c r="F51" s="807" t="s">
        <v>725</v>
      </c>
      <c r="G51" s="807" t="s">
        <v>279</v>
      </c>
      <c r="H51" s="807">
        <v>28</v>
      </c>
      <c r="I51" s="807">
        <v>45</v>
      </c>
      <c r="J51" s="807">
        <v>35</v>
      </c>
      <c r="K51" s="807">
        <v>29</v>
      </c>
      <c r="L51" s="807">
        <v>25</v>
      </c>
      <c r="M51" s="807">
        <v>20</v>
      </c>
      <c r="N51" s="807">
        <f t="shared" si="1"/>
        <v>182</v>
      </c>
      <c r="O51" s="92">
        <v>48</v>
      </c>
      <c r="P51" s="92">
        <v>10</v>
      </c>
      <c r="Q51" s="92">
        <v>4</v>
      </c>
      <c r="R51" s="92">
        <v>2</v>
      </c>
      <c r="S51" s="92">
        <v>2</v>
      </c>
      <c r="T51" s="92">
        <v>9</v>
      </c>
      <c r="U51" s="92">
        <v>8</v>
      </c>
      <c r="V51" s="92">
        <v>7</v>
      </c>
      <c r="W51" s="92">
        <v>3</v>
      </c>
      <c r="X51" s="92">
        <v>6</v>
      </c>
      <c r="Y51" s="92">
        <v>10</v>
      </c>
      <c r="Z51" s="92">
        <f t="shared" si="2"/>
        <v>109</v>
      </c>
      <c r="AA51" s="92">
        <f t="shared" si="3"/>
        <v>145.5</v>
      </c>
      <c r="AB51" s="92"/>
    </row>
    <row r="52" spans="1:28" ht="15">
      <c r="A52" s="148">
        <v>5</v>
      </c>
      <c r="B52" s="339">
        <v>903</v>
      </c>
      <c r="C52" s="807" t="s">
        <v>2099</v>
      </c>
      <c r="D52" s="807" t="s">
        <v>1138</v>
      </c>
      <c r="E52" s="807">
        <v>9</v>
      </c>
      <c r="F52" s="807" t="s">
        <v>1459</v>
      </c>
      <c r="G52" s="807" t="s">
        <v>296</v>
      </c>
      <c r="H52" s="807">
        <v>0</v>
      </c>
      <c r="I52" s="807">
        <v>40</v>
      </c>
      <c r="J52" s="807">
        <v>35</v>
      </c>
      <c r="K52" s="807">
        <v>35</v>
      </c>
      <c r="L52" s="807">
        <v>25</v>
      </c>
      <c r="M52" s="807">
        <v>20</v>
      </c>
      <c r="N52" s="807">
        <f t="shared" si="1"/>
        <v>155</v>
      </c>
      <c r="O52" s="92">
        <v>40</v>
      </c>
      <c r="P52" s="92">
        <v>7</v>
      </c>
      <c r="Q52" s="92">
        <v>4</v>
      </c>
      <c r="R52" s="92">
        <v>0</v>
      </c>
      <c r="S52" s="92">
        <v>3</v>
      </c>
      <c r="T52" s="92">
        <v>9</v>
      </c>
      <c r="U52" s="92">
        <v>8</v>
      </c>
      <c r="V52" s="92">
        <v>8</v>
      </c>
      <c r="W52" s="92">
        <v>5</v>
      </c>
      <c r="X52" s="92">
        <v>12</v>
      </c>
      <c r="Y52" s="92">
        <v>6</v>
      </c>
      <c r="Z52" s="92">
        <f t="shared" si="2"/>
        <v>102</v>
      </c>
      <c r="AA52" s="92">
        <f t="shared" si="3"/>
        <v>128.5</v>
      </c>
      <c r="AB52" s="92"/>
    </row>
    <row r="53" spans="1:28" ht="15">
      <c r="A53" s="148">
        <v>6</v>
      </c>
      <c r="B53" s="339">
        <v>905</v>
      </c>
      <c r="C53" s="807" t="s">
        <v>1229</v>
      </c>
      <c r="D53" s="807" t="s">
        <v>1067</v>
      </c>
      <c r="E53" s="807">
        <v>9</v>
      </c>
      <c r="F53" s="807" t="s">
        <v>1409</v>
      </c>
      <c r="G53" s="807" t="s">
        <v>303</v>
      </c>
      <c r="H53" s="807">
        <v>14</v>
      </c>
      <c r="I53" s="807">
        <v>40</v>
      </c>
      <c r="J53" s="807">
        <v>32</v>
      </c>
      <c r="K53" s="807">
        <v>35</v>
      </c>
      <c r="L53" s="807">
        <v>20</v>
      </c>
      <c r="M53" s="807">
        <v>20</v>
      </c>
      <c r="N53" s="807">
        <f t="shared" si="1"/>
        <v>161</v>
      </c>
      <c r="O53" s="92">
        <v>45</v>
      </c>
      <c r="P53" s="92">
        <v>4</v>
      </c>
      <c r="Q53" s="92">
        <v>4</v>
      </c>
      <c r="R53" s="92">
        <v>2</v>
      </c>
      <c r="S53" s="92">
        <v>4</v>
      </c>
      <c r="T53" s="92">
        <v>5</v>
      </c>
      <c r="U53" s="92">
        <v>8</v>
      </c>
      <c r="V53" s="92">
        <v>7</v>
      </c>
      <c r="W53" s="92">
        <v>8</v>
      </c>
      <c r="X53" s="92">
        <v>2</v>
      </c>
      <c r="Y53" s="92">
        <v>6</v>
      </c>
      <c r="Z53" s="92">
        <f t="shared" si="2"/>
        <v>95</v>
      </c>
      <c r="AA53" s="92">
        <f t="shared" si="3"/>
        <v>128</v>
      </c>
      <c r="AB53" s="92"/>
    </row>
    <row r="54" spans="1:28" ht="15">
      <c r="A54" s="148">
        <v>7</v>
      </c>
      <c r="B54" s="339">
        <v>909</v>
      </c>
      <c r="C54" s="807" t="s">
        <v>304</v>
      </c>
      <c r="D54" s="807" t="s">
        <v>1153</v>
      </c>
      <c r="E54" s="807">
        <v>9</v>
      </c>
      <c r="F54" s="807" t="s">
        <v>743</v>
      </c>
      <c r="G54" s="807" t="s">
        <v>305</v>
      </c>
      <c r="H54" s="807">
        <v>7</v>
      </c>
      <c r="I54" s="807">
        <v>43</v>
      </c>
      <c r="J54" s="807">
        <v>35</v>
      </c>
      <c r="K54" s="807">
        <v>25</v>
      </c>
      <c r="L54" s="807">
        <v>20</v>
      </c>
      <c r="M54" s="807">
        <v>20</v>
      </c>
      <c r="N54" s="807">
        <f t="shared" si="1"/>
        <v>150</v>
      </c>
      <c r="O54" s="92">
        <v>42</v>
      </c>
      <c r="P54" s="92">
        <v>7</v>
      </c>
      <c r="Q54" s="92">
        <v>4</v>
      </c>
      <c r="R54" s="92">
        <v>4</v>
      </c>
      <c r="S54" s="92">
        <v>2</v>
      </c>
      <c r="T54" s="92">
        <v>8</v>
      </c>
      <c r="U54" s="92">
        <v>5</v>
      </c>
      <c r="V54" s="92">
        <v>5</v>
      </c>
      <c r="W54" s="92">
        <v>3</v>
      </c>
      <c r="X54" s="92">
        <v>0</v>
      </c>
      <c r="Y54" s="92">
        <v>6</v>
      </c>
      <c r="Z54" s="92">
        <f t="shared" si="2"/>
        <v>86</v>
      </c>
      <c r="AA54" s="92">
        <f t="shared" si="3"/>
        <v>118</v>
      </c>
      <c r="AB54" s="92"/>
    </row>
    <row r="55" spans="1:28" ht="15">
      <c r="A55" s="148">
        <v>8</v>
      </c>
      <c r="B55" s="339">
        <v>908</v>
      </c>
      <c r="C55" s="807" t="s">
        <v>306</v>
      </c>
      <c r="D55" s="807" t="s">
        <v>748</v>
      </c>
      <c r="E55" s="807">
        <v>9</v>
      </c>
      <c r="F55" s="807" t="s">
        <v>826</v>
      </c>
      <c r="G55" s="807" t="s">
        <v>307</v>
      </c>
      <c r="H55" s="807">
        <v>18</v>
      </c>
      <c r="I55" s="807">
        <v>33</v>
      </c>
      <c r="J55" s="807">
        <v>35</v>
      </c>
      <c r="K55" s="807">
        <v>32</v>
      </c>
      <c r="L55" s="807">
        <v>30</v>
      </c>
      <c r="M55" s="807">
        <v>15</v>
      </c>
      <c r="N55" s="807">
        <f t="shared" si="1"/>
        <v>163</v>
      </c>
      <c r="O55" s="92">
        <v>38</v>
      </c>
      <c r="P55" s="92">
        <v>0</v>
      </c>
      <c r="Q55" s="92">
        <v>4</v>
      </c>
      <c r="R55" s="92">
        <v>1</v>
      </c>
      <c r="S55" s="92">
        <v>2</v>
      </c>
      <c r="T55" s="92">
        <v>3</v>
      </c>
      <c r="U55" s="92">
        <v>5</v>
      </c>
      <c r="V55" s="92">
        <v>4</v>
      </c>
      <c r="W55" s="92">
        <v>2</v>
      </c>
      <c r="X55" s="92">
        <v>3</v>
      </c>
      <c r="Y55" s="92">
        <v>6</v>
      </c>
      <c r="Z55" s="92">
        <f t="shared" si="2"/>
        <v>68</v>
      </c>
      <c r="AA55" s="92">
        <f t="shared" si="3"/>
        <v>115.5</v>
      </c>
      <c r="AB55" s="92"/>
    </row>
    <row r="56" spans="1:28" ht="15">
      <c r="A56" s="148">
        <v>9</v>
      </c>
      <c r="B56" s="339">
        <v>906</v>
      </c>
      <c r="C56" s="807" t="s">
        <v>1705</v>
      </c>
      <c r="D56" s="807" t="s">
        <v>738</v>
      </c>
      <c r="E56" s="807">
        <v>9</v>
      </c>
      <c r="F56" s="807" t="s">
        <v>764</v>
      </c>
      <c r="G56" s="807" t="s">
        <v>287</v>
      </c>
      <c r="H56" s="807">
        <v>0</v>
      </c>
      <c r="I56" s="807">
        <v>0</v>
      </c>
      <c r="J56" s="807">
        <v>35</v>
      </c>
      <c r="K56" s="807">
        <v>35</v>
      </c>
      <c r="L56" s="807">
        <v>20</v>
      </c>
      <c r="M56" s="807">
        <v>15</v>
      </c>
      <c r="N56" s="807">
        <f t="shared" si="1"/>
        <v>105</v>
      </c>
      <c r="O56" s="92">
        <v>41</v>
      </c>
      <c r="P56" s="92">
        <v>3</v>
      </c>
      <c r="Q56" s="92">
        <v>4</v>
      </c>
      <c r="R56" s="92">
        <v>4</v>
      </c>
      <c r="S56" s="92">
        <v>6</v>
      </c>
      <c r="T56" s="92">
        <v>0</v>
      </c>
      <c r="U56" s="92">
        <v>5</v>
      </c>
      <c r="V56" s="92">
        <v>12</v>
      </c>
      <c r="W56" s="92">
        <v>8</v>
      </c>
      <c r="X56" s="92">
        <v>10</v>
      </c>
      <c r="Y56" s="92">
        <v>8</v>
      </c>
      <c r="Z56" s="92">
        <f t="shared" si="2"/>
        <v>101</v>
      </c>
      <c r="AA56" s="92">
        <f t="shared" si="3"/>
        <v>103</v>
      </c>
      <c r="AB56" s="92"/>
    </row>
    <row r="57" spans="1:28" ht="15">
      <c r="A57" s="810">
        <v>10</v>
      </c>
      <c r="B57" s="339">
        <v>901</v>
      </c>
      <c r="C57" s="807" t="s">
        <v>778</v>
      </c>
      <c r="D57" s="807" t="s">
        <v>779</v>
      </c>
      <c r="E57" s="807">
        <v>9</v>
      </c>
      <c r="F57" s="807" t="s">
        <v>743</v>
      </c>
      <c r="G57" s="807" t="s">
        <v>305</v>
      </c>
      <c r="H57" s="807">
        <v>7</v>
      </c>
      <c r="I57" s="807">
        <v>40</v>
      </c>
      <c r="J57" s="807">
        <v>0</v>
      </c>
      <c r="K57" s="807">
        <v>0</v>
      </c>
      <c r="L57" s="807">
        <v>25</v>
      </c>
      <c r="M57" s="807">
        <v>20</v>
      </c>
      <c r="N57" s="807">
        <f t="shared" si="1"/>
        <v>92</v>
      </c>
      <c r="O57" s="92">
        <v>43</v>
      </c>
      <c r="P57" s="92">
        <v>0</v>
      </c>
      <c r="Q57" s="92">
        <v>0</v>
      </c>
      <c r="R57" s="92">
        <v>4</v>
      </c>
      <c r="S57" s="92">
        <v>3</v>
      </c>
      <c r="T57" s="92">
        <v>5</v>
      </c>
      <c r="U57" s="92">
        <v>5</v>
      </c>
      <c r="V57" s="92">
        <v>2</v>
      </c>
      <c r="W57" s="92">
        <v>0</v>
      </c>
      <c r="X57" s="92">
        <v>2</v>
      </c>
      <c r="Y57" s="92">
        <v>6</v>
      </c>
      <c r="Z57" s="92">
        <f t="shared" si="2"/>
        <v>70</v>
      </c>
      <c r="AA57" s="92">
        <f t="shared" si="3"/>
        <v>81</v>
      </c>
      <c r="AB57" s="92"/>
    </row>
    <row r="58" spans="2:26" ht="15">
      <c r="B58" s="392"/>
      <c r="C58" s="808"/>
      <c r="D58" s="808"/>
      <c r="E58" s="808"/>
      <c r="F58" s="808"/>
      <c r="G58" s="808"/>
      <c r="H58" s="808"/>
      <c r="I58" s="808"/>
      <c r="J58" s="808"/>
      <c r="K58" s="808"/>
      <c r="L58" s="808"/>
      <c r="M58" s="808"/>
      <c r="N58" s="80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6:28" ht="15">
      <c r="P59" s="762" t="s">
        <v>325</v>
      </c>
      <c r="Q59" s="763"/>
      <c r="R59" s="763"/>
      <c r="S59" s="763"/>
      <c r="T59" s="763"/>
      <c r="U59" s="763"/>
      <c r="V59" s="763"/>
      <c r="W59" s="763"/>
      <c r="X59" s="764"/>
      <c r="AA59" t="s">
        <v>121</v>
      </c>
      <c r="AB59" t="s">
        <v>386</v>
      </c>
    </row>
    <row r="60" spans="1:28" ht="16.5">
      <c r="A60" s="812" t="s">
        <v>781</v>
      </c>
      <c r="B60" s="804" t="s">
        <v>274</v>
      </c>
      <c r="C60" s="804" t="s">
        <v>275</v>
      </c>
      <c r="D60" s="804" t="s">
        <v>276</v>
      </c>
      <c r="E60" s="804" t="s">
        <v>277</v>
      </c>
      <c r="F60" s="804" t="s">
        <v>162</v>
      </c>
      <c r="G60" s="804" t="s">
        <v>1499</v>
      </c>
      <c r="H60" s="861" t="s">
        <v>878</v>
      </c>
      <c r="I60" s="829"/>
      <c r="J60" s="829"/>
      <c r="K60" s="829"/>
      <c r="L60" s="829"/>
      <c r="M60" s="797"/>
      <c r="N60" s="804" t="s">
        <v>788</v>
      </c>
      <c r="O60" s="806" t="s">
        <v>148</v>
      </c>
      <c r="P60" s="92">
        <v>61</v>
      </c>
      <c r="Q60" s="92">
        <v>62</v>
      </c>
      <c r="R60" s="92">
        <v>63</v>
      </c>
      <c r="S60" s="92">
        <v>64</v>
      </c>
      <c r="T60" s="92">
        <v>65</v>
      </c>
      <c r="U60" s="92">
        <v>66</v>
      </c>
      <c r="V60" s="92">
        <v>67</v>
      </c>
      <c r="W60" s="92">
        <v>68</v>
      </c>
      <c r="X60" s="92">
        <v>69</v>
      </c>
      <c r="Y60" s="92">
        <v>70</v>
      </c>
      <c r="Z60" s="92" t="s">
        <v>788</v>
      </c>
      <c r="AA60" s="92" t="s">
        <v>1113</v>
      </c>
      <c r="AB60" s="92" t="s">
        <v>324</v>
      </c>
    </row>
    <row r="61" spans="1:28" ht="15">
      <c r="A61" s="148">
        <v>1</v>
      </c>
      <c r="B61" s="339">
        <v>1001</v>
      </c>
      <c r="C61" s="807" t="s">
        <v>308</v>
      </c>
      <c r="D61" s="807" t="s">
        <v>948</v>
      </c>
      <c r="E61" s="807">
        <v>10</v>
      </c>
      <c r="F61" s="807" t="s">
        <v>732</v>
      </c>
      <c r="G61" s="807" t="s">
        <v>282</v>
      </c>
      <c r="H61" s="807">
        <v>32</v>
      </c>
      <c r="I61" s="807">
        <v>43</v>
      </c>
      <c r="J61" s="807">
        <v>40</v>
      </c>
      <c r="K61" s="807">
        <v>17</v>
      </c>
      <c r="L61" s="807">
        <v>30</v>
      </c>
      <c r="M61" s="807">
        <v>20</v>
      </c>
      <c r="N61" s="807">
        <f aca="true" t="shared" si="4" ref="N61:N77">H61+I61+J61+K61+L61+M61</f>
        <v>182</v>
      </c>
      <c r="O61" s="92">
        <v>78</v>
      </c>
      <c r="P61" s="92">
        <v>6</v>
      </c>
      <c r="Q61" s="92">
        <v>24</v>
      </c>
      <c r="R61" s="92">
        <v>6</v>
      </c>
      <c r="S61" s="92">
        <v>12</v>
      </c>
      <c r="T61" s="92">
        <v>12</v>
      </c>
      <c r="U61" s="92">
        <v>8</v>
      </c>
      <c r="V61" s="92">
        <v>8</v>
      </c>
      <c r="W61" s="92">
        <v>12</v>
      </c>
      <c r="X61" s="92">
        <v>16</v>
      </c>
      <c r="Y61" s="92">
        <v>18</v>
      </c>
      <c r="Z61" s="92">
        <f aca="true" t="shared" si="5" ref="Z61:Z77">SUM(O61:Y61)</f>
        <v>200</v>
      </c>
      <c r="AA61" s="92">
        <f aca="true" t="shared" si="6" ref="AA61:AA77">(N61+Z61)/2</f>
        <v>191</v>
      </c>
      <c r="AB61" t="s">
        <v>283</v>
      </c>
    </row>
    <row r="62" spans="1:28" ht="15">
      <c r="A62" s="148">
        <v>2</v>
      </c>
      <c r="B62" s="339">
        <v>1101</v>
      </c>
      <c r="C62" s="807" t="s">
        <v>1561</v>
      </c>
      <c r="D62" s="807" t="s">
        <v>1562</v>
      </c>
      <c r="E62" s="807">
        <v>11</v>
      </c>
      <c r="F62" s="807" t="s">
        <v>732</v>
      </c>
      <c r="G62" s="807" t="s">
        <v>282</v>
      </c>
      <c r="H62" s="807">
        <v>35</v>
      </c>
      <c r="I62" s="807">
        <v>45</v>
      </c>
      <c r="J62" s="807">
        <v>40</v>
      </c>
      <c r="K62" s="807">
        <v>9</v>
      </c>
      <c r="L62" s="807">
        <v>30</v>
      </c>
      <c r="M62" s="807">
        <v>20</v>
      </c>
      <c r="N62" s="807">
        <f t="shared" si="4"/>
        <v>179</v>
      </c>
      <c r="O62" s="92">
        <v>76</v>
      </c>
      <c r="P62" s="92">
        <v>6</v>
      </c>
      <c r="Q62" s="92">
        <v>24</v>
      </c>
      <c r="R62" s="92">
        <v>6</v>
      </c>
      <c r="S62" s="92">
        <v>11</v>
      </c>
      <c r="T62" s="92">
        <v>6</v>
      </c>
      <c r="U62" s="92">
        <v>8</v>
      </c>
      <c r="V62" s="92">
        <v>8</v>
      </c>
      <c r="W62" s="92">
        <v>12</v>
      </c>
      <c r="X62" s="92">
        <v>16</v>
      </c>
      <c r="Y62" s="92">
        <v>18</v>
      </c>
      <c r="Z62" s="92">
        <f t="shared" si="5"/>
        <v>191</v>
      </c>
      <c r="AA62" s="92">
        <f t="shared" si="6"/>
        <v>185</v>
      </c>
      <c r="AB62" t="s">
        <v>1103</v>
      </c>
    </row>
    <row r="63" spans="1:28" ht="15">
      <c r="A63" s="148">
        <v>3</v>
      </c>
      <c r="B63" s="339">
        <v>1004</v>
      </c>
      <c r="C63" s="807" t="s">
        <v>309</v>
      </c>
      <c r="D63" s="807" t="s">
        <v>1402</v>
      </c>
      <c r="E63" s="807">
        <v>10</v>
      </c>
      <c r="F63" s="807" t="s">
        <v>732</v>
      </c>
      <c r="G63" s="807" t="s">
        <v>282</v>
      </c>
      <c r="H63" s="807">
        <v>30</v>
      </c>
      <c r="I63" s="807">
        <v>40</v>
      </c>
      <c r="J63" s="807">
        <v>40</v>
      </c>
      <c r="K63" s="807">
        <v>14</v>
      </c>
      <c r="L63" s="807">
        <v>30</v>
      </c>
      <c r="M63" s="807">
        <v>20</v>
      </c>
      <c r="N63" s="807">
        <f t="shared" si="4"/>
        <v>174</v>
      </c>
      <c r="O63" s="92">
        <v>78</v>
      </c>
      <c r="P63" s="92">
        <v>6</v>
      </c>
      <c r="Q63" s="92">
        <v>24</v>
      </c>
      <c r="R63" s="92">
        <v>4</v>
      </c>
      <c r="S63" s="92">
        <v>9</v>
      </c>
      <c r="T63" s="92">
        <v>11</v>
      </c>
      <c r="U63" s="92">
        <v>7</v>
      </c>
      <c r="V63" s="92">
        <v>8</v>
      </c>
      <c r="W63" s="92">
        <v>12</v>
      </c>
      <c r="X63" s="92">
        <v>16</v>
      </c>
      <c r="Y63" s="92">
        <v>18</v>
      </c>
      <c r="Z63" s="92">
        <f t="shared" si="5"/>
        <v>193</v>
      </c>
      <c r="AA63" s="92">
        <f t="shared" si="6"/>
        <v>183.5</v>
      </c>
      <c r="AB63" t="s">
        <v>1103</v>
      </c>
    </row>
    <row r="64" spans="1:28" ht="15">
      <c r="A64" s="148">
        <v>4</v>
      </c>
      <c r="B64" s="339">
        <v>1109</v>
      </c>
      <c r="C64" s="807" t="s">
        <v>310</v>
      </c>
      <c r="D64" s="807" t="s">
        <v>1067</v>
      </c>
      <c r="E64" s="807">
        <v>11</v>
      </c>
      <c r="F64" s="807" t="s">
        <v>1459</v>
      </c>
      <c r="G64" s="807" t="s">
        <v>296</v>
      </c>
      <c r="H64" s="807">
        <v>30</v>
      </c>
      <c r="I64" s="807">
        <v>45</v>
      </c>
      <c r="J64" s="807">
        <v>35</v>
      </c>
      <c r="K64" s="807">
        <v>16</v>
      </c>
      <c r="L64" s="807">
        <v>25</v>
      </c>
      <c r="M64" s="807">
        <v>20</v>
      </c>
      <c r="N64" s="807">
        <f t="shared" si="4"/>
        <v>171</v>
      </c>
      <c r="O64" s="92">
        <v>72</v>
      </c>
      <c r="P64" s="92">
        <v>6</v>
      </c>
      <c r="Q64" s="92">
        <v>18</v>
      </c>
      <c r="R64" s="92">
        <v>4</v>
      </c>
      <c r="S64" s="92">
        <v>8</v>
      </c>
      <c r="T64" s="92">
        <v>1</v>
      </c>
      <c r="U64" s="92">
        <v>6</v>
      </c>
      <c r="V64" s="92">
        <v>8</v>
      </c>
      <c r="W64" s="92">
        <v>12</v>
      </c>
      <c r="X64" s="92">
        <v>14</v>
      </c>
      <c r="Y64" s="92">
        <v>14</v>
      </c>
      <c r="Z64" s="92">
        <f t="shared" si="5"/>
        <v>163</v>
      </c>
      <c r="AA64" s="92">
        <f t="shared" si="6"/>
        <v>167</v>
      </c>
      <c r="AB64" t="s">
        <v>1103</v>
      </c>
    </row>
    <row r="65" spans="1:27" ht="15">
      <c r="A65" s="148">
        <v>5</v>
      </c>
      <c r="B65" s="339">
        <v>1106</v>
      </c>
      <c r="C65" s="807" t="s">
        <v>311</v>
      </c>
      <c r="D65" s="807" t="s">
        <v>1153</v>
      </c>
      <c r="E65" s="807">
        <v>11</v>
      </c>
      <c r="F65" s="807" t="s">
        <v>826</v>
      </c>
      <c r="G65" s="807" t="s">
        <v>307</v>
      </c>
      <c r="H65" s="807">
        <v>35</v>
      </c>
      <c r="I65" s="807">
        <v>45</v>
      </c>
      <c r="J65" s="807">
        <v>40</v>
      </c>
      <c r="K65" s="807">
        <v>22</v>
      </c>
      <c r="L65" s="807">
        <v>30</v>
      </c>
      <c r="M65" s="807">
        <v>20</v>
      </c>
      <c r="N65" s="807">
        <f t="shared" si="4"/>
        <v>192</v>
      </c>
      <c r="O65" s="92">
        <v>49</v>
      </c>
      <c r="P65" s="92">
        <v>6</v>
      </c>
      <c r="Q65" s="92">
        <v>3</v>
      </c>
      <c r="R65" s="92">
        <v>2</v>
      </c>
      <c r="S65" s="92">
        <v>6</v>
      </c>
      <c r="T65" s="92">
        <v>2</v>
      </c>
      <c r="U65" s="92">
        <v>3</v>
      </c>
      <c r="V65" s="92">
        <v>4</v>
      </c>
      <c r="W65" s="92">
        <v>4</v>
      </c>
      <c r="X65" s="92">
        <v>4</v>
      </c>
      <c r="Y65" s="92">
        <v>0</v>
      </c>
      <c r="Z65" s="92">
        <f t="shared" si="5"/>
        <v>83</v>
      </c>
      <c r="AA65" s="92">
        <f t="shared" si="6"/>
        <v>137.5</v>
      </c>
    </row>
    <row r="66" spans="1:27" ht="15">
      <c r="A66" s="148">
        <v>6</v>
      </c>
      <c r="B66" s="339">
        <v>1002</v>
      </c>
      <c r="C66" s="807" t="s">
        <v>1540</v>
      </c>
      <c r="D66" s="807" t="s">
        <v>948</v>
      </c>
      <c r="E66" s="807">
        <v>10</v>
      </c>
      <c r="F66" s="807" t="s">
        <v>743</v>
      </c>
      <c r="G66" s="807" t="s">
        <v>305</v>
      </c>
      <c r="H66" s="807">
        <v>35</v>
      </c>
      <c r="I66" s="807">
        <v>38</v>
      </c>
      <c r="J66" s="807">
        <v>35</v>
      </c>
      <c r="K66" s="807">
        <v>20</v>
      </c>
      <c r="L66" s="807">
        <v>30</v>
      </c>
      <c r="M66" s="807">
        <v>15</v>
      </c>
      <c r="N66" s="807">
        <f t="shared" si="4"/>
        <v>173</v>
      </c>
      <c r="O66" s="92">
        <v>53</v>
      </c>
      <c r="P66" s="92">
        <v>2</v>
      </c>
      <c r="Q66" s="92">
        <v>0</v>
      </c>
      <c r="R66" s="92">
        <v>1</v>
      </c>
      <c r="S66" s="92">
        <v>0</v>
      </c>
      <c r="T66" s="92">
        <v>2</v>
      </c>
      <c r="U66" s="92">
        <v>5</v>
      </c>
      <c r="V66" s="92">
        <v>6</v>
      </c>
      <c r="W66" s="92">
        <v>2</v>
      </c>
      <c r="X66" s="92">
        <v>12</v>
      </c>
      <c r="Y66" s="92">
        <v>12</v>
      </c>
      <c r="Z66" s="92">
        <f t="shared" si="5"/>
        <v>95</v>
      </c>
      <c r="AA66" s="92">
        <f t="shared" si="6"/>
        <v>134</v>
      </c>
    </row>
    <row r="67" spans="1:27" ht="15">
      <c r="A67" s="148">
        <v>7</v>
      </c>
      <c r="B67" s="339">
        <v>1110</v>
      </c>
      <c r="C67" s="807" t="s">
        <v>312</v>
      </c>
      <c r="D67" s="807" t="s">
        <v>759</v>
      </c>
      <c r="E67" s="807">
        <v>11</v>
      </c>
      <c r="F67" s="807" t="s">
        <v>807</v>
      </c>
      <c r="G67" s="807" t="s">
        <v>313</v>
      </c>
      <c r="H67" s="807">
        <v>29</v>
      </c>
      <c r="I67" s="807">
        <v>45</v>
      </c>
      <c r="J67" s="807">
        <v>40</v>
      </c>
      <c r="K67" s="807">
        <v>12</v>
      </c>
      <c r="L67" s="807">
        <v>30</v>
      </c>
      <c r="M67" s="807">
        <v>20</v>
      </c>
      <c r="N67" s="807">
        <f t="shared" si="4"/>
        <v>176</v>
      </c>
      <c r="O67" s="92">
        <v>43</v>
      </c>
      <c r="P67" s="92">
        <v>6</v>
      </c>
      <c r="Q67" s="92">
        <v>3</v>
      </c>
      <c r="R67" s="92">
        <v>1</v>
      </c>
      <c r="S67" s="92">
        <v>0</v>
      </c>
      <c r="T67" s="92">
        <v>6</v>
      </c>
      <c r="U67" s="92">
        <v>6</v>
      </c>
      <c r="V67" s="92">
        <v>4</v>
      </c>
      <c r="W67" s="92">
        <v>6</v>
      </c>
      <c r="X67" s="92">
        <v>4</v>
      </c>
      <c r="Y67" s="92">
        <v>6</v>
      </c>
      <c r="Z67" s="92">
        <f t="shared" si="5"/>
        <v>85</v>
      </c>
      <c r="AA67" s="92">
        <f t="shared" si="6"/>
        <v>130.5</v>
      </c>
    </row>
    <row r="68" spans="1:27" ht="15">
      <c r="A68" s="148">
        <v>8</v>
      </c>
      <c r="B68" s="339">
        <v>1102</v>
      </c>
      <c r="C68" s="807" t="s">
        <v>314</v>
      </c>
      <c r="D68" s="807" t="s">
        <v>738</v>
      </c>
      <c r="E68" s="807">
        <v>11</v>
      </c>
      <c r="F68" s="807" t="s">
        <v>725</v>
      </c>
      <c r="G68" s="807" t="s">
        <v>279</v>
      </c>
      <c r="H68" s="807">
        <v>30</v>
      </c>
      <c r="I68" s="807">
        <v>35</v>
      </c>
      <c r="J68" s="807">
        <v>40</v>
      </c>
      <c r="K68" s="807">
        <v>18</v>
      </c>
      <c r="L68" s="807">
        <v>30</v>
      </c>
      <c r="M68" s="807">
        <v>20</v>
      </c>
      <c r="N68" s="807">
        <f t="shared" si="4"/>
        <v>173</v>
      </c>
      <c r="O68" s="92">
        <v>44</v>
      </c>
      <c r="P68" s="92">
        <v>6</v>
      </c>
      <c r="Q68" s="92">
        <v>0</v>
      </c>
      <c r="R68" s="92">
        <v>1</v>
      </c>
      <c r="S68" s="92">
        <v>4</v>
      </c>
      <c r="T68" s="92">
        <v>2</v>
      </c>
      <c r="U68" s="92">
        <v>3</v>
      </c>
      <c r="V68" s="92">
        <v>4</v>
      </c>
      <c r="W68" s="92">
        <v>6</v>
      </c>
      <c r="X68" s="92">
        <v>4</v>
      </c>
      <c r="Y68" s="92">
        <v>4</v>
      </c>
      <c r="Z68" s="92">
        <f t="shared" si="5"/>
        <v>78</v>
      </c>
      <c r="AA68" s="92">
        <f t="shared" si="6"/>
        <v>125.5</v>
      </c>
    </row>
    <row r="69" spans="1:27" ht="15">
      <c r="A69" s="148">
        <v>9</v>
      </c>
      <c r="B69" s="339">
        <v>1008</v>
      </c>
      <c r="C69" s="807" t="s">
        <v>1253</v>
      </c>
      <c r="D69" s="807" t="s">
        <v>1153</v>
      </c>
      <c r="E69" s="807">
        <v>10</v>
      </c>
      <c r="F69" s="807" t="s">
        <v>953</v>
      </c>
      <c r="G69" s="807" t="s">
        <v>298</v>
      </c>
      <c r="H69" s="807">
        <v>32</v>
      </c>
      <c r="I69" s="807">
        <v>40</v>
      </c>
      <c r="J69" s="807">
        <v>30</v>
      </c>
      <c r="K69" s="807">
        <v>17</v>
      </c>
      <c r="L69" s="807">
        <v>30</v>
      </c>
      <c r="M69" s="807">
        <v>15</v>
      </c>
      <c r="N69" s="807">
        <f t="shared" si="4"/>
        <v>164</v>
      </c>
      <c r="O69" s="92">
        <v>33</v>
      </c>
      <c r="P69" s="92">
        <v>2</v>
      </c>
      <c r="Q69" s="92">
        <v>3</v>
      </c>
      <c r="R69" s="92">
        <v>1</v>
      </c>
      <c r="S69" s="92">
        <v>10</v>
      </c>
      <c r="T69" s="92">
        <v>4</v>
      </c>
      <c r="U69" s="92">
        <v>3</v>
      </c>
      <c r="V69" s="92">
        <v>4</v>
      </c>
      <c r="W69" s="92">
        <v>7</v>
      </c>
      <c r="X69" s="92">
        <v>8</v>
      </c>
      <c r="Y69" s="92">
        <v>10</v>
      </c>
      <c r="Z69" s="92">
        <f t="shared" si="5"/>
        <v>85</v>
      </c>
      <c r="AA69" s="92">
        <f t="shared" si="6"/>
        <v>124.5</v>
      </c>
    </row>
    <row r="70" spans="1:27" ht="15">
      <c r="A70" s="148">
        <v>10</v>
      </c>
      <c r="B70" s="339">
        <v>1104</v>
      </c>
      <c r="C70" s="807" t="s">
        <v>315</v>
      </c>
      <c r="D70" s="807" t="s">
        <v>805</v>
      </c>
      <c r="E70" s="807">
        <v>11</v>
      </c>
      <c r="F70" s="807" t="s">
        <v>1076</v>
      </c>
      <c r="G70" s="807" t="s">
        <v>145</v>
      </c>
      <c r="H70" s="807">
        <v>35</v>
      </c>
      <c r="I70" s="807">
        <v>43</v>
      </c>
      <c r="J70" s="807">
        <v>40</v>
      </c>
      <c r="K70" s="807">
        <v>0</v>
      </c>
      <c r="L70" s="807">
        <v>30</v>
      </c>
      <c r="M70" s="807">
        <v>20</v>
      </c>
      <c r="N70" s="807">
        <f t="shared" si="4"/>
        <v>168</v>
      </c>
      <c r="O70" s="92">
        <v>50</v>
      </c>
      <c r="P70" s="92">
        <v>2</v>
      </c>
      <c r="Q70" s="92">
        <v>0</v>
      </c>
      <c r="R70" s="92">
        <v>1</v>
      </c>
      <c r="S70" s="92">
        <v>1</v>
      </c>
      <c r="T70" s="92">
        <v>2</v>
      </c>
      <c r="U70" s="92">
        <v>2</v>
      </c>
      <c r="V70" s="92">
        <v>4</v>
      </c>
      <c r="W70" s="92">
        <v>7</v>
      </c>
      <c r="X70" s="92">
        <v>4</v>
      </c>
      <c r="Y70" s="92">
        <v>6</v>
      </c>
      <c r="Z70" s="92">
        <f t="shared" si="5"/>
        <v>79</v>
      </c>
      <c r="AA70" s="92">
        <f t="shared" si="6"/>
        <v>123.5</v>
      </c>
    </row>
    <row r="71" spans="1:27" ht="15">
      <c r="A71" s="148">
        <v>11</v>
      </c>
      <c r="B71" s="339">
        <v>1108</v>
      </c>
      <c r="C71" s="807" t="s">
        <v>316</v>
      </c>
      <c r="D71" s="807" t="s">
        <v>727</v>
      </c>
      <c r="E71" s="807">
        <v>11</v>
      </c>
      <c r="F71" s="807" t="s">
        <v>725</v>
      </c>
      <c r="G71" s="807" t="s">
        <v>279</v>
      </c>
      <c r="H71" s="807">
        <v>35</v>
      </c>
      <c r="I71" s="807">
        <v>35</v>
      </c>
      <c r="J71" s="807">
        <v>35</v>
      </c>
      <c r="K71" s="807">
        <v>11</v>
      </c>
      <c r="L71" s="807">
        <v>25</v>
      </c>
      <c r="M71" s="807">
        <v>20</v>
      </c>
      <c r="N71" s="807">
        <f t="shared" si="4"/>
        <v>161</v>
      </c>
      <c r="O71" s="92">
        <v>43</v>
      </c>
      <c r="P71" s="92">
        <v>6</v>
      </c>
      <c r="Q71" s="92">
        <v>6</v>
      </c>
      <c r="R71" s="92">
        <v>2</v>
      </c>
      <c r="S71" s="92">
        <v>2</v>
      </c>
      <c r="T71" s="92">
        <v>4</v>
      </c>
      <c r="U71" s="92">
        <v>3</v>
      </c>
      <c r="V71" s="92">
        <v>4</v>
      </c>
      <c r="W71" s="92">
        <v>7</v>
      </c>
      <c r="X71" s="92">
        <v>4</v>
      </c>
      <c r="Y71" s="92">
        <v>0</v>
      </c>
      <c r="Z71" s="92">
        <f t="shared" si="5"/>
        <v>81</v>
      </c>
      <c r="AA71" s="92">
        <f t="shared" si="6"/>
        <v>121</v>
      </c>
    </row>
    <row r="72" spans="1:27" ht="15">
      <c r="A72" s="148">
        <v>12</v>
      </c>
      <c r="B72" s="339">
        <v>1103</v>
      </c>
      <c r="C72" s="807" t="s">
        <v>317</v>
      </c>
      <c r="D72" s="807" t="s">
        <v>318</v>
      </c>
      <c r="E72" s="807">
        <v>11</v>
      </c>
      <c r="F72" s="807" t="s">
        <v>764</v>
      </c>
      <c r="G72" s="807" t="s">
        <v>287</v>
      </c>
      <c r="H72" s="807">
        <v>35</v>
      </c>
      <c r="I72" s="807">
        <v>45</v>
      </c>
      <c r="J72" s="807">
        <v>25</v>
      </c>
      <c r="K72" s="807">
        <v>11</v>
      </c>
      <c r="L72" s="807">
        <v>25</v>
      </c>
      <c r="M72" s="807">
        <v>20</v>
      </c>
      <c r="N72" s="807">
        <f t="shared" si="4"/>
        <v>161</v>
      </c>
      <c r="O72" s="92">
        <v>32</v>
      </c>
      <c r="P72" s="92">
        <v>6</v>
      </c>
      <c r="Q72" s="92">
        <v>0</v>
      </c>
      <c r="R72" s="92">
        <v>3</v>
      </c>
      <c r="S72" s="92">
        <v>2</v>
      </c>
      <c r="T72" s="92">
        <v>4</v>
      </c>
      <c r="U72" s="92">
        <v>2</v>
      </c>
      <c r="V72" s="92">
        <v>4</v>
      </c>
      <c r="W72" s="92">
        <v>5</v>
      </c>
      <c r="X72" s="92">
        <v>1</v>
      </c>
      <c r="Y72" s="92">
        <v>16</v>
      </c>
      <c r="Z72" s="92">
        <f t="shared" si="5"/>
        <v>75</v>
      </c>
      <c r="AA72" s="92">
        <f t="shared" si="6"/>
        <v>118</v>
      </c>
    </row>
    <row r="73" spans="1:27" ht="15">
      <c r="A73" s="148">
        <v>13</v>
      </c>
      <c r="B73" s="339">
        <v>1009</v>
      </c>
      <c r="C73" s="807" t="s">
        <v>319</v>
      </c>
      <c r="D73" s="807" t="s">
        <v>752</v>
      </c>
      <c r="E73" s="807">
        <v>10</v>
      </c>
      <c r="F73" s="807" t="s">
        <v>743</v>
      </c>
      <c r="G73" s="807" t="s">
        <v>305</v>
      </c>
      <c r="H73" s="807">
        <v>34</v>
      </c>
      <c r="I73" s="807">
        <v>40</v>
      </c>
      <c r="J73" s="807">
        <v>35</v>
      </c>
      <c r="K73" s="807">
        <v>7</v>
      </c>
      <c r="L73" s="807">
        <v>30</v>
      </c>
      <c r="M73" s="807">
        <v>20</v>
      </c>
      <c r="N73" s="807">
        <f t="shared" si="4"/>
        <v>166</v>
      </c>
      <c r="O73" s="92">
        <v>35</v>
      </c>
      <c r="P73" s="92">
        <v>2</v>
      </c>
      <c r="Q73" s="92">
        <v>3</v>
      </c>
      <c r="R73" s="92">
        <v>1</v>
      </c>
      <c r="S73" s="92">
        <v>1</v>
      </c>
      <c r="T73" s="92">
        <v>4</v>
      </c>
      <c r="U73" s="92">
        <v>3</v>
      </c>
      <c r="V73" s="92">
        <v>2</v>
      </c>
      <c r="W73" s="92">
        <v>3</v>
      </c>
      <c r="X73" s="92">
        <v>0</v>
      </c>
      <c r="Y73" s="92">
        <v>4</v>
      </c>
      <c r="Z73" s="92">
        <f t="shared" si="5"/>
        <v>58</v>
      </c>
      <c r="AA73" s="92">
        <f t="shared" si="6"/>
        <v>112</v>
      </c>
    </row>
    <row r="74" spans="1:27" ht="15">
      <c r="A74" s="148">
        <v>13</v>
      </c>
      <c r="B74" s="339">
        <v>1010</v>
      </c>
      <c r="C74" s="807" t="s">
        <v>1533</v>
      </c>
      <c r="D74" s="807" t="s">
        <v>748</v>
      </c>
      <c r="E74" s="807">
        <v>10</v>
      </c>
      <c r="F74" s="807" t="s">
        <v>807</v>
      </c>
      <c r="G74" s="807" t="s">
        <v>313</v>
      </c>
      <c r="H74" s="807">
        <v>30</v>
      </c>
      <c r="I74" s="807">
        <v>38</v>
      </c>
      <c r="J74" s="807">
        <v>40</v>
      </c>
      <c r="K74" s="807">
        <v>0</v>
      </c>
      <c r="L74" s="807">
        <v>30</v>
      </c>
      <c r="M74" s="807">
        <v>20</v>
      </c>
      <c r="N74" s="807">
        <f t="shared" si="4"/>
        <v>158</v>
      </c>
      <c r="O74" s="92">
        <v>34</v>
      </c>
      <c r="P74" s="92">
        <v>6</v>
      </c>
      <c r="Q74" s="92">
        <v>0</v>
      </c>
      <c r="R74" s="92">
        <v>2</v>
      </c>
      <c r="S74" s="92">
        <v>0</v>
      </c>
      <c r="T74" s="92">
        <v>5</v>
      </c>
      <c r="U74" s="92">
        <v>3</v>
      </c>
      <c r="V74" s="92">
        <v>2</v>
      </c>
      <c r="W74" s="92">
        <v>6</v>
      </c>
      <c r="X74" s="92">
        <v>0</v>
      </c>
      <c r="Y74" s="92">
        <v>8</v>
      </c>
      <c r="Z74" s="92">
        <f t="shared" si="5"/>
        <v>66</v>
      </c>
      <c r="AA74" s="92">
        <f t="shared" si="6"/>
        <v>112</v>
      </c>
    </row>
    <row r="75" spans="1:27" ht="15">
      <c r="A75" s="148">
        <v>15</v>
      </c>
      <c r="B75" s="339">
        <v>1007</v>
      </c>
      <c r="C75" s="809" t="s">
        <v>1551</v>
      </c>
      <c r="D75" s="809" t="s">
        <v>791</v>
      </c>
      <c r="E75" s="807">
        <v>10</v>
      </c>
      <c r="F75" s="809" t="s">
        <v>1409</v>
      </c>
      <c r="G75" s="809" t="s">
        <v>303</v>
      </c>
      <c r="H75" s="807">
        <v>35</v>
      </c>
      <c r="I75" s="807">
        <v>25</v>
      </c>
      <c r="J75" s="807">
        <v>25</v>
      </c>
      <c r="K75" s="807">
        <v>14</v>
      </c>
      <c r="L75" s="807">
        <v>25</v>
      </c>
      <c r="M75" s="807">
        <v>15</v>
      </c>
      <c r="N75" s="807">
        <f t="shared" si="4"/>
        <v>139</v>
      </c>
      <c r="O75" s="92">
        <v>37</v>
      </c>
      <c r="P75" s="92">
        <v>6</v>
      </c>
      <c r="Q75" s="92">
        <v>6</v>
      </c>
      <c r="R75" s="92">
        <v>2</v>
      </c>
      <c r="S75" s="92">
        <v>3</v>
      </c>
      <c r="T75" s="92">
        <v>5</v>
      </c>
      <c r="U75" s="92">
        <v>3</v>
      </c>
      <c r="V75" s="92">
        <v>2</v>
      </c>
      <c r="W75" s="92">
        <v>6</v>
      </c>
      <c r="X75" s="92">
        <v>3</v>
      </c>
      <c r="Y75" s="92">
        <v>6</v>
      </c>
      <c r="Z75" s="92">
        <f t="shared" si="5"/>
        <v>79</v>
      </c>
      <c r="AA75" s="92">
        <f t="shared" si="6"/>
        <v>109</v>
      </c>
    </row>
    <row r="76" spans="1:27" ht="15">
      <c r="A76" s="148">
        <v>16</v>
      </c>
      <c r="B76" s="339">
        <v>1105</v>
      </c>
      <c r="C76" s="807" t="s">
        <v>320</v>
      </c>
      <c r="D76" s="807" t="s">
        <v>1523</v>
      </c>
      <c r="E76" s="807">
        <v>11</v>
      </c>
      <c r="F76" s="807" t="s">
        <v>938</v>
      </c>
      <c r="G76" s="807" t="s">
        <v>321</v>
      </c>
      <c r="H76" s="807">
        <v>35</v>
      </c>
      <c r="I76" s="807">
        <v>35</v>
      </c>
      <c r="J76" s="807">
        <v>30</v>
      </c>
      <c r="K76" s="807">
        <v>5</v>
      </c>
      <c r="L76" s="807">
        <v>30</v>
      </c>
      <c r="M76" s="807">
        <v>20</v>
      </c>
      <c r="N76" s="807">
        <f t="shared" si="4"/>
        <v>155</v>
      </c>
      <c r="O76" s="92">
        <v>39</v>
      </c>
      <c r="P76" s="92">
        <v>2</v>
      </c>
      <c r="Q76" s="92">
        <v>0</v>
      </c>
      <c r="R76" s="92">
        <v>0</v>
      </c>
      <c r="S76" s="92">
        <v>0</v>
      </c>
      <c r="T76" s="92">
        <v>2</v>
      </c>
      <c r="U76" s="92">
        <v>1</v>
      </c>
      <c r="V76" s="92">
        <v>2</v>
      </c>
      <c r="W76" s="92">
        <v>4</v>
      </c>
      <c r="X76" s="92">
        <v>0</v>
      </c>
      <c r="Y76" s="92">
        <v>2</v>
      </c>
      <c r="Z76" s="92">
        <f t="shared" si="5"/>
        <v>52</v>
      </c>
      <c r="AA76" s="92">
        <f t="shared" si="6"/>
        <v>103.5</v>
      </c>
    </row>
    <row r="77" spans="1:27" ht="15">
      <c r="A77" s="148">
        <v>17</v>
      </c>
      <c r="B77" s="339">
        <v>1003</v>
      </c>
      <c r="C77" s="807" t="s">
        <v>2099</v>
      </c>
      <c r="D77" s="807" t="s">
        <v>322</v>
      </c>
      <c r="E77" s="807">
        <v>10</v>
      </c>
      <c r="F77" s="807" t="s">
        <v>1459</v>
      </c>
      <c r="G77" s="807" t="s">
        <v>296</v>
      </c>
      <c r="H77" s="807">
        <v>29</v>
      </c>
      <c r="I77" s="807">
        <v>0</v>
      </c>
      <c r="J77" s="807">
        <v>25</v>
      </c>
      <c r="K77" s="807">
        <v>17</v>
      </c>
      <c r="L77" s="807">
        <v>25</v>
      </c>
      <c r="M77" s="807">
        <v>10</v>
      </c>
      <c r="N77" s="807">
        <f t="shared" si="4"/>
        <v>106</v>
      </c>
      <c r="O77" s="92">
        <v>37</v>
      </c>
      <c r="P77" s="92">
        <v>6</v>
      </c>
      <c r="Q77" s="92">
        <v>0</v>
      </c>
      <c r="R77" s="92">
        <v>6</v>
      </c>
      <c r="S77" s="92">
        <v>1</v>
      </c>
      <c r="T77" s="92">
        <v>2</v>
      </c>
      <c r="U77" s="92">
        <v>2</v>
      </c>
      <c r="V77" s="92">
        <v>2</v>
      </c>
      <c r="W77" s="92">
        <v>1</v>
      </c>
      <c r="X77" s="92">
        <v>1</v>
      </c>
      <c r="Y77" s="92">
        <v>0</v>
      </c>
      <c r="Z77" s="92">
        <f t="shared" si="5"/>
        <v>58</v>
      </c>
      <c r="AA77" s="92">
        <f t="shared" si="6"/>
        <v>82</v>
      </c>
    </row>
  </sheetData>
  <sheetProtection/>
  <mergeCells count="4">
    <mergeCell ref="H44:O44"/>
    <mergeCell ref="H60:M60"/>
    <mergeCell ref="P46:X46"/>
    <mergeCell ref="P59:X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140625" style="0" customWidth="1"/>
    <col min="2" max="2" width="5.57421875" style="0" customWidth="1"/>
    <col min="3" max="3" width="9.421875" style="0" customWidth="1"/>
    <col min="5" max="5" width="13.57421875" style="0" customWidth="1"/>
    <col min="6" max="6" width="17.7109375" style="0" customWidth="1"/>
    <col min="7" max="7" width="10.57421875" style="0" customWidth="1"/>
    <col min="8" max="8" width="4.421875" style="0" customWidth="1"/>
    <col min="9" max="10" width="4.140625" style="0" customWidth="1"/>
    <col min="11" max="11" width="4.421875" style="0" customWidth="1"/>
    <col min="12" max="14" width="3.8515625" style="0" customWidth="1"/>
    <col min="15" max="15" width="4.28125" style="0" customWidth="1"/>
    <col min="16" max="16" width="3.8515625" style="0" customWidth="1"/>
    <col min="17" max="17" width="4.00390625" style="0" customWidth="1"/>
    <col min="18" max="18" width="3.8515625" style="0" customWidth="1"/>
    <col min="19" max="19" width="4.28125" style="0" customWidth="1"/>
    <col min="20" max="20" width="4.421875" style="0" customWidth="1"/>
    <col min="21" max="21" width="4.00390625" style="0" customWidth="1"/>
    <col min="22" max="22" width="4.7109375" style="0" customWidth="1"/>
    <col min="23" max="23" width="5.140625" style="0" customWidth="1"/>
    <col min="24" max="24" width="7.421875" style="0" customWidth="1"/>
    <col min="25" max="25" width="7.8515625" style="0" customWidth="1"/>
  </cols>
  <sheetData>
    <row r="1" spans="1:25" ht="15">
      <c r="A1" s="545"/>
      <c r="B1" s="284"/>
      <c r="C1" s="284"/>
      <c r="D1" s="284"/>
      <c r="E1" s="1033" t="s">
        <v>323</v>
      </c>
      <c r="F1" s="1033"/>
      <c r="G1" s="546"/>
      <c r="H1" s="546"/>
      <c r="I1" s="290"/>
      <c r="J1" s="284"/>
      <c r="K1" s="284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</row>
    <row r="2" spans="1:25" ht="15">
      <c r="A2" s="545"/>
      <c r="B2" s="546" t="s">
        <v>2022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</row>
    <row r="3" spans="1:25" ht="15">
      <c r="A3" s="545"/>
      <c r="B3" s="545"/>
      <c r="C3" s="290"/>
      <c r="D3" s="1033" t="s">
        <v>230</v>
      </c>
      <c r="E3" s="1033"/>
      <c r="F3" s="1033"/>
      <c r="G3" s="546"/>
      <c r="H3" s="546"/>
      <c r="I3" s="284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</row>
    <row r="4" spans="1:25" ht="15">
      <c r="A4" s="545"/>
      <c r="B4" s="545"/>
      <c r="C4" s="545"/>
      <c r="D4" s="1026" t="s">
        <v>888</v>
      </c>
      <c r="E4" s="1026"/>
      <c r="F4" s="1026"/>
      <c r="G4" s="292"/>
      <c r="H4" s="292"/>
      <c r="I4" s="292"/>
      <c r="J4" s="284"/>
      <c r="K4" s="284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</row>
    <row r="5" spans="1:25" ht="15">
      <c r="A5" s="545"/>
      <c r="B5" s="545"/>
      <c r="C5" s="545"/>
      <c r="D5" s="789" t="s">
        <v>231</v>
      </c>
      <c r="F5" s="747"/>
      <c r="G5" s="747"/>
      <c r="H5" s="747"/>
      <c r="I5" s="292"/>
      <c r="J5" s="284"/>
      <c r="K5" s="284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</row>
    <row r="6" spans="1:25" ht="15">
      <c r="A6" s="545"/>
      <c r="B6" s="545"/>
      <c r="C6" s="545"/>
      <c r="D6" s="789" t="s">
        <v>232</v>
      </c>
      <c r="F6" s="545"/>
      <c r="G6" s="545"/>
      <c r="H6" s="545"/>
      <c r="I6" s="545"/>
      <c r="J6" s="284"/>
      <c r="K6" s="284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</row>
    <row r="7" spans="1:25" ht="15">
      <c r="A7" s="545"/>
      <c r="B7" s="545"/>
      <c r="C7" s="545"/>
      <c r="D7" s="790" t="s">
        <v>233</v>
      </c>
      <c r="F7" s="545"/>
      <c r="G7" s="545"/>
      <c r="H7" s="545"/>
      <c r="I7" s="545"/>
      <c r="J7" s="284"/>
      <c r="K7" s="284"/>
      <c r="L7" s="545"/>
      <c r="M7" s="545"/>
      <c r="N7" s="545"/>
      <c r="O7" s="545"/>
      <c r="P7" s="545"/>
      <c r="Q7" s="545"/>
      <c r="R7" s="545"/>
      <c r="S7" s="545"/>
      <c r="T7" s="545"/>
      <c r="U7" s="545"/>
      <c r="V7" s="545"/>
      <c r="W7" s="545"/>
      <c r="X7" s="545"/>
      <c r="Y7" s="545"/>
    </row>
    <row r="8" spans="1:25" ht="15">
      <c r="A8" s="545"/>
      <c r="B8" s="545"/>
      <c r="C8" s="545"/>
      <c r="D8" s="790" t="s">
        <v>234</v>
      </c>
      <c r="F8" s="545"/>
      <c r="G8" s="545"/>
      <c r="H8" s="545"/>
      <c r="I8" s="545"/>
      <c r="J8" s="284"/>
      <c r="K8" s="284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5"/>
    </row>
    <row r="9" spans="1:25" ht="15">
      <c r="A9" s="311" t="s">
        <v>1728</v>
      </c>
      <c r="B9" s="311"/>
      <c r="C9" s="311"/>
      <c r="D9" s="284"/>
      <c r="E9" s="544"/>
      <c r="F9" s="544"/>
      <c r="G9" s="544"/>
      <c r="H9" s="284"/>
      <c r="I9" s="284"/>
      <c r="J9" s="284"/>
      <c r="K9" s="284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</row>
    <row r="10" spans="1:25" ht="15">
      <c r="A10" s="291"/>
      <c r="B10" s="288"/>
      <c r="C10" s="288"/>
      <c r="D10" s="544" t="s">
        <v>884</v>
      </c>
      <c r="E10" s="284"/>
      <c r="F10" s="544"/>
      <c r="G10" s="544"/>
      <c r="H10" s="284"/>
      <c r="I10" s="284"/>
      <c r="J10" s="284"/>
      <c r="K10" s="284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</row>
    <row r="11" spans="1:25" ht="15">
      <c r="A11" s="545"/>
      <c r="B11" s="284"/>
      <c r="C11" s="545"/>
      <c r="D11" s="284" t="s">
        <v>2036</v>
      </c>
      <c r="E11" s="545"/>
      <c r="F11" s="284"/>
      <c r="G11" s="284"/>
      <c r="H11" s="284"/>
      <c r="I11" s="284"/>
      <c r="J11" s="284"/>
      <c r="K11" s="284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45"/>
      <c r="W11" s="545"/>
      <c r="X11" s="545"/>
      <c r="Y11" s="545"/>
    </row>
    <row r="12" spans="1:25" ht="15">
      <c r="A12" s="791" t="s">
        <v>235</v>
      </c>
      <c r="B12" s="544"/>
      <c r="C12" s="544"/>
      <c r="D12" s="544"/>
      <c r="E12" s="284"/>
      <c r="F12" s="284"/>
      <c r="G12" s="284"/>
      <c r="H12" s="284"/>
      <c r="I12" s="284"/>
      <c r="J12" s="284"/>
      <c r="K12" s="284"/>
      <c r="L12" s="545"/>
      <c r="M12" s="545"/>
      <c r="N12" s="545"/>
      <c r="O12" s="545"/>
      <c r="P12" s="545"/>
      <c r="Q12" s="545"/>
      <c r="R12" s="545"/>
      <c r="S12" s="545"/>
      <c r="T12" s="545"/>
      <c r="U12" s="545"/>
      <c r="V12" s="545"/>
      <c r="W12" s="545"/>
      <c r="X12" s="545"/>
      <c r="Y12" s="545"/>
    </row>
    <row r="13" spans="1:25" ht="15">
      <c r="A13" s="791" t="s">
        <v>236</v>
      </c>
      <c r="B13" s="544"/>
      <c r="C13" s="544"/>
      <c r="D13" s="544"/>
      <c r="E13" s="544"/>
      <c r="F13" s="284"/>
      <c r="G13" s="284"/>
      <c r="H13" s="284"/>
      <c r="I13" s="284"/>
      <c r="J13" s="284"/>
      <c r="K13" s="284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</row>
    <row r="14" spans="1:25" ht="15">
      <c r="A14" s="791"/>
      <c r="B14" s="544"/>
      <c r="C14" s="544"/>
      <c r="D14" s="544"/>
      <c r="E14" s="544"/>
      <c r="F14" s="284"/>
      <c r="G14" s="284"/>
      <c r="H14" s="284"/>
      <c r="I14" s="284"/>
      <c r="J14" s="284"/>
      <c r="K14" s="284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</row>
    <row r="15" spans="1:22" ht="12.75" customHeight="1">
      <c r="A15" s="1027" t="s">
        <v>237</v>
      </c>
      <c r="B15" s="1027"/>
      <c r="C15" s="1027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792"/>
      <c r="S15" s="792"/>
      <c r="T15" s="792"/>
      <c r="U15" s="792"/>
      <c r="V15" s="792"/>
    </row>
    <row r="16" spans="1:25" ht="40.5">
      <c r="A16" s="793" t="s">
        <v>781</v>
      </c>
      <c r="B16" s="794" t="s">
        <v>911</v>
      </c>
      <c r="C16" s="83" t="s">
        <v>721</v>
      </c>
      <c r="D16" s="83" t="s">
        <v>722</v>
      </c>
      <c r="E16" s="83" t="s">
        <v>723</v>
      </c>
      <c r="F16" s="83" t="s">
        <v>846</v>
      </c>
      <c r="G16" s="83" t="s">
        <v>238</v>
      </c>
      <c r="H16" s="8" t="s">
        <v>239</v>
      </c>
      <c r="I16" s="8" t="s">
        <v>240</v>
      </c>
      <c r="J16" s="8" t="s">
        <v>241</v>
      </c>
      <c r="K16" s="8" t="s">
        <v>242</v>
      </c>
      <c r="L16" s="8" t="s">
        <v>243</v>
      </c>
      <c r="M16" s="8" t="s">
        <v>244</v>
      </c>
      <c r="N16" s="8" t="s">
        <v>245</v>
      </c>
      <c r="O16" s="8" t="s">
        <v>246</v>
      </c>
      <c r="P16" s="8" t="s">
        <v>247</v>
      </c>
      <c r="Q16" s="8" t="s">
        <v>248</v>
      </c>
      <c r="R16" s="8" t="s">
        <v>249</v>
      </c>
      <c r="S16" s="8" t="s">
        <v>250</v>
      </c>
      <c r="T16" s="8" t="s">
        <v>251</v>
      </c>
      <c r="U16" s="8" t="s">
        <v>252</v>
      </c>
      <c r="V16" s="8" t="s">
        <v>253</v>
      </c>
      <c r="W16" s="22" t="s">
        <v>916</v>
      </c>
      <c r="X16" s="22" t="s">
        <v>789</v>
      </c>
      <c r="Y16" s="92"/>
    </row>
    <row r="17" spans="1:25" ht="15">
      <c r="A17" s="39"/>
      <c r="B17" s="795"/>
      <c r="C17" s="22"/>
      <c r="D17" s="22"/>
      <c r="E17" s="22"/>
      <c r="F17" s="22"/>
      <c r="G17" s="22"/>
      <c r="H17" s="25">
        <v>7</v>
      </c>
      <c r="I17" s="25">
        <v>1</v>
      </c>
      <c r="J17" s="25">
        <v>4</v>
      </c>
      <c r="K17" s="25">
        <v>2</v>
      </c>
      <c r="L17" s="25">
        <v>5</v>
      </c>
      <c r="M17" s="25">
        <v>2</v>
      </c>
      <c r="N17" s="25">
        <v>6</v>
      </c>
      <c r="O17" s="25">
        <v>7</v>
      </c>
      <c r="P17" s="25">
        <v>2</v>
      </c>
      <c r="Q17" s="25">
        <v>3</v>
      </c>
      <c r="R17" s="25">
        <v>4</v>
      </c>
      <c r="S17" s="25">
        <v>1</v>
      </c>
      <c r="T17" s="25">
        <v>4</v>
      </c>
      <c r="U17" s="25">
        <v>3</v>
      </c>
      <c r="V17" s="25">
        <v>1</v>
      </c>
      <c r="W17" s="25">
        <f aca="true" t="shared" si="0" ref="W17:W29">SUM(H17:V17)</f>
        <v>52</v>
      </c>
      <c r="X17" s="22"/>
      <c r="Y17" s="92"/>
    </row>
    <row r="18" spans="1:25" ht="24" customHeight="1">
      <c r="A18" s="796">
        <v>1</v>
      </c>
      <c r="B18" s="798">
        <v>910</v>
      </c>
      <c r="C18" s="15" t="s">
        <v>1211</v>
      </c>
      <c r="D18" s="15" t="s">
        <v>1097</v>
      </c>
      <c r="E18" s="15" t="s">
        <v>1031</v>
      </c>
      <c r="F18" s="799" t="s">
        <v>725</v>
      </c>
      <c r="G18" s="799" t="s">
        <v>254</v>
      </c>
      <c r="H18" s="15">
        <v>5</v>
      </c>
      <c r="I18" s="561">
        <v>0</v>
      </c>
      <c r="J18" s="561">
        <v>0</v>
      </c>
      <c r="K18" s="561">
        <v>0.5</v>
      </c>
      <c r="L18" s="561">
        <v>3</v>
      </c>
      <c r="M18" s="561">
        <v>1</v>
      </c>
      <c r="N18" s="561">
        <v>5</v>
      </c>
      <c r="O18" s="561">
        <v>5</v>
      </c>
      <c r="P18" s="561">
        <v>1.5</v>
      </c>
      <c r="Q18" s="561">
        <v>3</v>
      </c>
      <c r="R18" s="561">
        <v>0</v>
      </c>
      <c r="S18" s="561">
        <v>1</v>
      </c>
      <c r="T18" s="561">
        <v>0</v>
      </c>
      <c r="U18" s="561">
        <v>1</v>
      </c>
      <c r="V18" s="561">
        <v>0</v>
      </c>
      <c r="W18" s="25">
        <f t="shared" si="0"/>
        <v>26</v>
      </c>
      <c r="X18" s="800" t="s">
        <v>920</v>
      </c>
      <c r="Y18" s="92"/>
    </row>
    <row r="19" spans="1:25" ht="15">
      <c r="A19" s="801">
        <v>2</v>
      </c>
      <c r="B19" s="798">
        <v>902</v>
      </c>
      <c r="C19" s="15" t="s">
        <v>1219</v>
      </c>
      <c r="D19" s="15" t="s">
        <v>730</v>
      </c>
      <c r="E19" s="15" t="s">
        <v>1031</v>
      </c>
      <c r="F19" s="799" t="s">
        <v>743</v>
      </c>
      <c r="G19" s="799" t="s">
        <v>2010</v>
      </c>
      <c r="H19" s="15">
        <v>5</v>
      </c>
      <c r="I19" s="802">
        <v>0</v>
      </c>
      <c r="J19" s="802">
        <v>0</v>
      </c>
      <c r="K19" s="802">
        <v>2</v>
      </c>
      <c r="L19" s="802">
        <v>4</v>
      </c>
      <c r="M19" s="802">
        <v>0</v>
      </c>
      <c r="N19" s="802">
        <v>5</v>
      </c>
      <c r="O19" s="802">
        <v>4</v>
      </c>
      <c r="P19" s="802">
        <v>1</v>
      </c>
      <c r="Q19" s="802">
        <v>2</v>
      </c>
      <c r="R19" s="802">
        <v>0</v>
      </c>
      <c r="S19" s="802">
        <v>0</v>
      </c>
      <c r="T19" s="802">
        <v>0</v>
      </c>
      <c r="U19" s="802">
        <v>2</v>
      </c>
      <c r="V19" s="802">
        <v>0</v>
      </c>
      <c r="W19" s="25">
        <f t="shared" si="0"/>
        <v>25</v>
      </c>
      <c r="X19" s="24" t="s">
        <v>1103</v>
      </c>
      <c r="Y19" s="92"/>
    </row>
    <row r="20" spans="1:25" ht="17.25" customHeight="1">
      <c r="A20" s="796">
        <v>3</v>
      </c>
      <c r="B20" s="798">
        <v>903</v>
      </c>
      <c r="C20" s="15" t="s">
        <v>255</v>
      </c>
      <c r="D20" s="15" t="s">
        <v>256</v>
      </c>
      <c r="E20" s="15" t="s">
        <v>257</v>
      </c>
      <c r="F20" s="799" t="s">
        <v>258</v>
      </c>
      <c r="G20" s="799" t="s">
        <v>259</v>
      </c>
      <c r="H20" s="15">
        <v>4</v>
      </c>
      <c r="I20" s="802">
        <v>0</v>
      </c>
      <c r="J20" s="802">
        <v>2</v>
      </c>
      <c r="K20" s="802">
        <v>2</v>
      </c>
      <c r="L20" s="802">
        <v>1</v>
      </c>
      <c r="M20" s="802">
        <v>0</v>
      </c>
      <c r="N20" s="802">
        <v>3</v>
      </c>
      <c r="O20" s="802">
        <v>6</v>
      </c>
      <c r="P20" s="802">
        <v>2</v>
      </c>
      <c r="Q20" s="802">
        <v>2</v>
      </c>
      <c r="R20" s="802">
        <v>0</v>
      </c>
      <c r="S20" s="802">
        <v>1</v>
      </c>
      <c r="T20" s="802">
        <v>1</v>
      </c>
      <c r="U20" s="802">
        <v>1</v>
      </c>
      <c r="V20" s="802">
        <v>0</v>
      </c>
      <c r="W20" s="25">
        <f t="shared" si="0"/>
        <v>25</v>
      </c>
      <c r="X20" s="24" t="s">
        <v>1103</v>
      </c>
      <c r="Y20" s="92"/>
    </row>
    <row r="21" spans="1:25" ht="15" customHeight="1">
      <c r="A21" s="801">
        <v>4</v>
      </c>
      <c r="B21" s="798">
        <v>1003</v>
      </c>
      <c r="C21" s="15" t="s">
        <v>2115</v>
      </c>
      <c r="D21" s="15" t="s">
        <v>1295</v>
      </c>
      <c r="E21" s="15" t="s">
        <v>840</v>
      </c>
      <c r="F21" s="799" t="s">
        <v>732</v>
      </c>
      <c r="G21" s="799" t="s">
        <v>260</v>
      </c>
      <c r="H21" s="15">
        <v>4</v>
      </c>
      <c r="I21" s="561">
        <v>0</v>
      </c>
      <c r="J21" s="561">
        <v>4</v>
      </c>
      <c r="K21" s="561">
        <v>1</v>
      </c>
      <c r="L21" s="561">
        <v>3</v>
      </c>
      <c r="M21" s="561">
        <v>0</v>
      </c>
      <c r="N21" s="561">
        <v>2</v>
      </c>
      <c r="O21" s="561">
        <v>6</v>
      </c>
      <c r="P21" s="561">
        <v>1</v>
      </c>
      <c r="Q21" s="561">
        <v>2</v>
      </c>
      <c r="R21" s="561">
        <v>0</v>
      </c>
      <c r="S21" s="561">
        <v>0</v>
      </c>
      <c r="T21" s="561">
        <v>0</v>
      </c>
      <c r="U21" s="561">
        <v>0</v>
      </c>
      <c r="V21" s="561">
        <v>1</v>
      </c>
      <c r="W21" s="25">
        <f t="shared" si="0"/>
        <v>24</v>
      </c>
      <c r="X21" s="190"/>
      <c r="Y21" s="92"/>
    </row>
    <row r="22" spans="1:25" ht="15">
      <c r="A22" s="796">
        <v>5</v>
      </c>
      <c r="B22" s="798">
        <v>904</v>
      </c>
      <c r="C22" s="15" t="s">
        <v>1485</v>
      </c>
      <c r="D22" s="15" t="s">
        <v>933</v>
      </c>
      <c r="E22" s="15" t="s">
        <v>1013</v>
      </c>
      <c r="F22" s="799" t="s">
        <v>258</v>
      </c>
      <c r="G22" s="799" t="s">
        <v>259</v>
      </c>
      <c r="H22" s="15">
        <v>3</v>
      </c>
      <c r="I22" s="802">
        <v>0</v>
      </c>
      <c r="J22" s="802">
        <v>4</v>
      </c>
      <c r="K22" s="802">
        <v>0.5</v>
      </c>
      <c r="L22" s="802">
        <v>1</v>
      </c>
      <c r="M22" s="802">
        <v>0</v>
      </c>
      <c r="N22" s="802">
        <v>1.5</v>
      </c>
      <c r="O22" s="802">
        <v>6</v>
      </c>
      <c r="P22" s="802">
        <v>1</v>
      </c>
      <c r="Q22" s="802">
        <v>2</v>
      </c>
      <c r="R22" s="802">
        <v>0</v>
      </c>
      <c r="S22" s="802">
        <v>1</v>
      </c>
      <c r="T22" s="802">
        <v>0</v>
      </c>
      <c r="U22" s="802">
        <v>2</v>
      </c>
      <c r="V22" s="802">
        <v>1</v>
      </c>
      <c r="W22" s="25">
        <f t="shared" si="0"/>
        <v>23</v>
      </c>
      <c r="X22" s="24"/>
      <c r="Y22" s="92"/>
    </row>
    <row r="23" spans="1:25" ht="15">
      <c r="A23" s="801">
        <v>6</v>
      </c>
      <c r="B23" s="798">
        <v>1001</v>
      </c>
      <c r="C23" s="15" t="s">
        <v>218</v>
      </c>
      <c r="D23" s="15" t="s">
        <v>219</v>
      </c>
      <c r="E23" s="15" t="s">
        <v>261</v>
      </c>
      <c r="F23" s="799" t="s">
        <v>743</v>
      </c>
      <c r="G23" s="799" t="s">
        <v>2010</v>
      </c>
      <c r="H23" s="15">
        <v>3</v>
      </c>
      <c r="I23" s="561">
        <v>0</v>
      </c>
      <c r="J23" s="561">
        <v>0</v>
      </c>
      <c r="K23" s="561">
        <v>0.5</v>
      </c>
      <c r="L23" s="561">
        <v>3</v>
      </c>
      <c r="M23" s="561">
        <v>0</v>
      </c>
      <c r="N23" s="561">
        <v>4</v>
      </c>
      <c r="O23" s="561">
        <v>5</v>
      </c>
      <c r="P23" s="561">
        <v>1</v>
      </c>
      <c r="Q23" s="561">
        <v>2</v>
      </c>
      <c r="R23" s="561">
        <v>0.5</v>
      </c>
      <c r="S23" s="561">
        <v>0</v>
      </c>
      <c r="T23" s="561">
        <v>1</v>
      </c>
      <c r="U23" s="561">
        <v>2</v>
      </c>
      <c r="V23" s="561">
        <v>1</v>
      </c>
      <c r="W23" s="25">
        <f t="shared" si="0"/>
        <v>23</v>
      </c>
      <c r="X23" s="190"/>
      <c r="Y23" s="803" t="s">
        <v>1103</v>
      </c>
    </row>
    <row r="24" spans="1:25" ht="13.5" customHeight="1">
      <c r="A24" s="796">
        <v>7</v>
      </c>
      <c r="B24" s="798">
        <v>907</v>
      </c>
      <c r="C24" s="15" t="s">
        <v>73</v>
      </c>
      <c r="D24" s="15" t="s">
        <v>74</v>
      </c>
      <c r="E24" s="15" t="s">
        <v>262</v>
      </c>
      <c r="F24" s="799" t="s">
        <v>965</v>
      </c>
      <c r="G24" s="799" t="s">
        <v>263</v>
      </c>
      <c r="H24" s="15">
        <v>3</v>
      </c>
      <c r="I24" s="561">
        <v>0</v>
      </c>
      <c r="J24" s="561">
        <v>6</v>
      </c>
      <c r="K24" s="561">
        <v>1</v>
      </c>
      <c r="L24" s="561">
        <v>2</v>
      </c>
      <c r="M24" s="561">
        <v>0</v>
      </c>
      <c r="N24" s="561">
        <v>0</v>
      </c>
      <c r="O24" s="561">
        <v>4</v>
      </c>
      <c r="P24" s="561">
        <v>1</v>
      </c>
      <c r="Q24" s="561">
        <v>2</v>
      </c>
      <c r="R24" s="561">
        <v>0</v>
      </c>
      <c r="S24" s="561">
        <v>1</v>
      </c>
      <c r="T24" s="561">
        <v>0</v>
      </c>
      <c r="U24" s="561">
        <v>1</v>
      </c>
      <c r="V24" s="561">
        <v>1</v>
      </c>
      <c r="W24" s="25">
        <f t="shared" si="0"/>
        <v>22</v>
      </c>
      <c r="X24" s="190"/>
      <c r="Y24" s="803"/>
    </row>
    <row r="25" spans="1:25" ht="15" customHeight="1">
      <c r="A25" s="801">
        <v>8</v>
      </c>
      <c r="B25" s="798">
        <v>1002</v>
      </c>
      <c r="C25" s="15" t="s">
        <v>1247</v>
      </c>
      <c r="D25" s="15" t="s">
        <v>741</v>
      </c>
      <c r="E25" s="15" t="s">
        <v>1248</v>
      </c>
      <c r="F25" s="799" t="s">
        <v>750</v>
      </c>
      <c r="G25" s="799" t="s">
        <v>264</v>
      </c>
      <c r="H25" s="15">
        <v>3</v>
      </c>
      <c r="I25" s="561">
        <v>0</v>
      </c>
      <c r="J25" s="561">
        <v>0</v>
      </c>
      <c r="K25" s="561">
        <v>2</v>
      </c>
      <c r="L25" s="561">
        <v>3</v>
      </c>
      <c r="M25" s="561">
        <v>0</v>
      </c>
      <c r="N25" s="561">
        <v>2</v>
      </c>
      <c r="O25" s="561">
        <v>3</v>
      </c>
      <c r="P25" s="561">
        <v>1</v>
      </c>
      <c r="Q25" s="561">
        <v>2</v>
      </c>
      <c r="R25" s="561">
        <v>3</v>
      </c>
      <c r="S25" s="561">
        <v>0</v>
      </c>
      <c r="T25" s="561">
        <v>0</v>
      </c>
      <c r="U25" s="561">
        <v>2</v>
      </c>
      <c r="V25" s="561">
        <v>1</v>
      </c>
      <c r="W25" s="25">
        <f t="shared" si="0"/>
        <v>22</v>
      </c>
      <c r="X25" s="190"/>
      <c r="Y25" s="803" t="s">
        <v>1103</v>
      </c>
    </row>
    <row r="26" spans="1:25" ht="18" customHeight="1">
      <c r="A26" s="796">
        <v>9</v>
      </c>
      <c r="B26" s="798">
        <v>1101</v>
      </c>
      <c r="C26" s="15" t="s">
        <v>265</v>
      </c>
      <c r="D26" s="15" t="s">
        <v>745</v>
      </c>
      <c r="E26" s="15" t="s">
        <v>780</v>
      </c>
      <c r="F26" s="799" t="s">
        <v>732</v>
      </c>
      <c r="G26" s="799" t="s">
        <v>260</v>
      </c>
      <c r="H26" s="15">
        <v>3</v>
      </c>
      <c r="I26" s="561">
        <v>0</v>
      </c>
      <c r="J26" s="561">
        <v>0</v>
      </c>
      <c r="K26" s="561">
        <v>0.5</v>
      </c>
      <c r="L26" s="561">
        <v>3</v>
      </c>
      <c r="M26" s="561">
        <v>0</v>
      </c>
      <c r="N26" s="561">
        <v>2</v>
      </c>
      <c r="O26" s="561">
        <v>5</v>
      </c>
      <c r="P26" s="561">
        <v>1</v>
      </c>
      <c r="Q26" s="561">
        <v>2</v>
      </c>
      <c r="R26" s="561">
        <v>0.5</v>
      </c>
      <c r="S26" s="561">
        <v>0</v>
      </c>
      <c r="T26" s="561">
        <v>0</v>
      </c>
      <c r="U26" s="561">
        <v>3</v>
      </c>
      <c r="V26" s="561">
        <v>1</v>
      </c>
      <c r="W26" s="25">
        <f t="shared" si="0"/>
        <v>21</v>
      </c>
      <c r="X26" s="190"/>
      <c r="Y26" s="92"/>
    </row>
    <row r="27" spans="1:25" ht="15">
      <c r="A27" s="801">
        <v>10</v>
      </c>
      <c r="B27" s="798">
        <v>1102</v>
      </c>
      <c r="C27" s="15" t="s">
        <v>266</v>
      </c>
      <c r="D27" s="15" t="s">
        <v>74</v>
      </c>
      <c r="E27" s="15" t="s">
        <v>728</v>
      </c>
      <c r="F27" s="799" t="s">
        <v>725</v>
      </c>
      <c r="G27" s="799" t="s">
        <v>254</v>
      </c>
      <c r="H27" s="15">
        <v>5</v>
      </c>
      <c r="I27" s="561">
        <v>0</v>
      </c>
      <c r="J27" s="561">
        <v>2</v>
      </c>
      <c r="K27" s="561">
        <v>0</v>
      </c>
      <c r="L27" s="561">
        <v>1</v>
      </c>
      <c r="M27" s="561">
        <v>0</v>
      </c>
      <c r="N27" s="561">
        <v>4</v>
      </c>
      <c r="O27" s="561">
        <v>2</v>
      </c>
      <c r="P27" s="561">
        <v>1</v>
      </c>
      <c r="Q27" s="561">
        <v>2</v>
      </c>
      <c r="R27" s="561">
        <v>0</v>
      </c>
      <c r="S27" s="561">
        <v>1</v>
      </c>
      <c r="T27" s="561">
        <v>0</v>
      </c>
      <c r="U27" s="561">
        <v>2</v>
      </c>
      <c r="V27" s="561">
        <v>0</v>
      </c>
      <c r="W27" s="25">
        <f t="shared" si="0"/>
        <v>20</v>
      </c>
      <c r="X27" s="190"/>
      <c r="Y27" s="92"/>
    </row>
    <row r="28" spans="1:25" ht="21">
      <c r="A28" s="796">
        <v>11</v>
      </c>
      <c r="B28" s="798">
        <v>909</v>
      </c>
      <c r="C28" s="15" t="s">
        <v>737</v>
      </c>
      <c r="D28" s="15" t="s">
        <v>738</v>
      </c>
      <c r="E28" s="15" t="s">
        <v>739</v>
      </c>
      <c r="F28" s="799" t="s">
        <v>736</v>
      </c>
      <c r="G28" s="799" t="s">
        <v>267</v>
      </c>
      <c r="H28" s="15">
        <v>2</v>
      </c>
      <c r="I28" s="561">
        <v>0</v>
      </c>
      <c r="J28" s="561">
        <v>0</v>
      </c>
      <c r="K28" s="561">
        <v>0.5</v>
      </c>
      <c r="L28" s="561">
        <v>2</v>
      </c>
      <c r="M28" s="561">
        <v>0</v>
      </c>
      <c r="N28" s="561">
        <v>2</v>
      </c>
      <c r="O28" s="561">
        <v>3</v>
      </c>
      <c r="P28" s="561">
        <v>1</v>
      </c>
      <c r="Q28" s="561">
        <v>2</v>
      </c>
      <c r="R28" s="561">
        <v>0.5</v>
      </c>
      <c r="S28" s="561">
        <v>1</v>
      </c>
      <c r="T28" s="561">
        <v>0</v>
      </c>
      <c r="U28" s="561">
        <v>3</v>
      </c>
      <c r="V28" s="561">
        <v>1</v>
      </c>
      <c r="W28" s="25">
        <f t="shared" si="0"/>
        <v>18</v>
      </c>
      <c r="X28" s="190"/>
      <c r="Y28" s="92"/>
    </row>
    <row r="29" spans="1:25" ht="15">
      <c r="A29" s="801">
        <v>12</v>
      </c>
      <c r="B29" s="798">
        <v>911</v>
      </c>
      <c r="C29" s="15" t="s">
        <v>268</v>
      </c>
      <c r="D29" s="15" t="s">
        <v>738</v>
      </c>
      <c r="E29" s="15" t="s">
        <v>2046</v>
      </c>
      <c r="F29" s="799" t="s">
        <v>1039</v>
      </c>
      <c r="G29" s="799" t="s">
        <v>269</v>
      </c>
      <c r="H29" s="15">
        <v>5</v>
      </c>
      <c r="I29" s="561">
        <v>0</v>
      </c>
      <c r="J29" s="561">
        <v>0</v>
      </c>
      <c r="K29" s="561">
        <v>0</v>
      </c>
      <c r="L29" s="561">
        <v>1</v>
      </c>
      <c r="M29" s="561">
        <v>0</v>
      </c>
      <c r="N29" s="561">
        <v>0</v>
      </c>
      <c r="O29" s="561">
        <v>1</v>
      </c>
      <c r="P29" s="561">
        <v>1</v>
      </c>
      <c r="Q29" s="561">
        <v>1</v>
      </c>
      <c r="R29" s="561">
        <v>0</v>
      </c>
      <c r="S29" s="561">
        <v>1</v>
      </c>
      <c r="T29" s="561">
        <v>0</v>
      </c>
      <c r="U29" s="561">
        <v>1</v>
      </c>
      <c r="V29" s="561">
        <v>0</v>
      </c>
      <c r="W29" s="25">
        <f t="shared" si="0"/>
        <v>11</v>
      </c>
      <c r="X29" s="190"/>
      <c r="Y29" s="92"/>
    </row>
    <row r="30" spans="1:25" ht="16.5" customHeight="1">
      <c r="A30" s="557"/>
      <c r="B30" s="798">
        <v>901</v>
      </c>
      <c r="C30" s="15" t="s">
        <v>744</v>
      </c>
      <c r="D30" s="15" t="s">
        <v>745</v>
      </c>
      <c r="E30" s="15" t="s">
        <v>746</v>
      </c>
      <c r="F30" s="799" t="s">
        <v>743</v>
      </c>
      <c r="G30" s="799" t="s">
        <v>2010</v>
      </c>
      <c r="H30" s="765" t="s">
        <v>270</v>
      </c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310"/>
      <c r="X30" s="24"/>
      <c r="Y30" s="92"/>
    </row>
    <row r="31" spans="1:25" ht="15">
      <c r="A31" s="557"/>
      <c r="B31" s="798">
        <v>905</v>
      </c>
      <c r="C31" s="15" t="s">
        <v>1030</v>
      </c>
      <c r="D31" s="15" t="s">
        <v>779</v>
      </c>
      <c r="E31" s="15" t="s">
        <v>1031</v>
      </c>
      <c r="F31" s="799" t="s">
        <v>969</v>
      </c>
      <c r="G31" s="799" t="s">
        <v>271</v>
      </c>
      <c r="H31" s="765" t="s">
        <v>270</v>
      </c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  <c r="V31" s="573"/>
      <c r="W31" s="310"/>
      <c r="X31" s="190"/>
      <c r="Y31" s="92"/>
    </row>
    <row r="32" spans="1:25" ht="15">
      <c r="A32" s="557"/>
      <c r="B32" s="798">
        <v>906</v>
      </c>
      <c r="C32" s="15" t="s">
        <v>2107</v>
      </c>
      <c r="D32" s="15" t="s">
        <v>730</v>
      </c>
      <c r="E32" s="15" t="s">
        <v>937</v>
      </c>
      <c r="F32" s="799" t="s">
        <v>969</v>
      </c>
      <c r="G32" s="799" t="s">
        <v>271</v>
      </c>
      <c r="H32" s="765" t="s">
        <v>270</v>
      </c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310"/>
      <c r="X32" s="190"/>
      <c r="Y32" s="92"/>
    </row>
    <row r="33" spans="1:25" ht="15">
      <c r="A33" s="557"/>
      <c r="B33" s="798">
        <v>908</v>
      </c>
      <c r="C33" s="15" t="s">
        <v>272</v>
      </c>
      <c r="D33" s="15" t="s">
        <v>730</v>
      </c>
      <c r="E33" s="15" t="s">
        <v>731</v>
      </c>
      <c r="F33" s="799" t="s">
        <v>965</v>
      </c>
      <c r="G33" s="799" t="s">
        <v>263</v>
      </c>
      <c r="H33" s="765" t="s">
        <v>270</v>
      </c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310"/>
      <c r="X33" s="190"/>
      <c r="Y33" s="92"/>
    </row>
    <row r="34" spans="1:25" ht="15">
      <c r="A34" s="557"/>
      <c r="B34" s="798">
        <v>1004</v>
      </c>
      <c r="C34" s="15" t="s">
        <v>799</v>
      </c>
      <c r="D34" s="15" t="s">
        <v>752</v>
      </c>
      <c r="E34" s="15" t="s">
        <v>746</v>
      </c>
      <c r="F34" s="799" t="s">
        <v>798</v>
      </c>
      <c r="G34" s="799" t="s">
        <v>273</v>
      </c>
      <c r="H34" s="765" t="s">
        <v>270</v>
      </c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310"/>
      <c r="X34" s="190"/>
      <c r="Y34" s="92"/>
    </row>
  </sheetData>
  <sheetProtection/>
  <mergeCells count="10">
    <mergeCell ref="A9:C9"/>
    <mergeCell ref="A15:C15"/>
    <mergeCell ref="H30:W30"/>
    <mergeCell ref="H31:W31"/>
    <mergeCell ref="H33:W33"/>
    <mergeCell ref="H34:W34"/>
    <mergeCell ref="E1:F1"/>
    <mergeCell ref="D3:F3"/>
    <mergeCell ref="D4:F4"/>
    <mergeCell ref="H32:W3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97">
      <selection activeCell="J126" sqref="J126"/>
    </sheetView>
  </sheetViews>
  <sheetFormatPr defaultColWidth="9.140625" defaultRowHeight="15"/>
  <cols>
    <col min="1" max="1" width="7.57421875" style="748" customWidth="1"/>
    <col min="2" max="2" width="7.140625" style="748" customWidth="1"/>
    <col min="3" max="4" width="10.28125" style="748" customWidth="1"/>
    <col min="5" max="5" width="19.57421875" style="748" customWidth="1"/>
    <col min="6" max="6" width="15.7109375" style="748" customWidth="1"/>
    <col min="7" max="7" width="13.8515625" style="748" customWidth="1"/>
    <col min="8" max="8" width="9.28125" style="748" customWidth="1"/>
    <col min="9" max="9" width="13.00390625" style="748" customWidth="1"/>
    <col min="10" max="10" width="16.28125" style="748" customWidth="1"/>
    <col min="11" max="11" width="12.140625" style="748" customWidth="1"/>
    <col min="12" max="16384" width="9.140625" style="748" customWidth="1"/>
  </cols>
  <sheetData>
    <row r="1" spans="1:12" ht="18">
      <c r="A1" s="317" t="s">
        <v>227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96"/>
    </row>
    <row r="2" spans="1:12" ht="35.25" customHeight="1">
      <c r="A2" s="1057" t="s">
        <v>159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97"/>
    </row>
    <row r="3" spans="1:12" ht="19.5">
      <c r="A3" s="98"/>
      <c r="B3" s="98"/>
      <c r="C3" s="98"/>
      <c r="D3" s="98"/>
      <c r="E3" s="98"/>
      <c r="F3" s="98"/>
      <c r="G3" s="98"/>
      <c r="H3" s="98"/>
      <c r="I3" s="98"/>
      <c r="J3" s="99"/>
      <c r="K3" s="99"/>
      <c r="L3" s="99"/>
    </row>
    <row r="4" spans="1:12" ht="15" customHeight="1">
      <c r="A4" s="314" t="s">
        <v>888</v>
      </c>
      <c r="B4" s="314"/>
      <c r="C4" s="314"/>
      <c r="D4" s="314"/>
      <c r="E4" s="314"/>
      <c r="F4" s="314"/>
      <c r="G4" s="314"/>
      <c r="H4" s="314"/>
      <c r="I4" s="100"/>
      <c r="J4" s="101"/>
      <c r="K4" s="102"/>
      <c r="L4" s="102"/>
    </row>
    <row r="5" spans="1:12" ht="15.75">
      <c r="A5" s="749" t="s">
        <v>160</v>
      </c>
      <c r="B5" s="750"/>
      <c r="C5" s="750"/>
      <c r="D5" s="750"/>
      <c r="E5" s="749"/>
      <c r="F5" s="749"/>
      <c r="G5" s="749"/>
      <c r="H5" s="749"/>
      <c r="I5" s="749"/>
      <c r="J5" s="749"/>
      <c r="K5" s="102"/>
      <c r="L5" s="102"/>
    </row>
    <row r="6" spans="1:12" ht="18.75" customHeight="1">
      <c r="A6" s="315" t="s">
        <v>161</v>
      </c>
      <c r="B6" s="315"/>
      <c r="C6" s="315"/>
      <c r="D6" s="315"/>
      <c r="E6" s="315"/>
      <c r="F6" s="315"/>
      <c r="G6" s="315"/>
      <c r="H6" s="315"/>
      <c r="I6" s="315"/>
      <c r="J6" s="315"/>
      <c r="K6" s="751"/>
      <c r="L6" s="102"/>
    </row>
    <row r="7" spans="1:12" ht="18.7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751"/>
      <c r="L7" s="102"/>
    </row>
    <row r="8" spans="1:12" ht="18.75" customHeight="1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751"/>
      <c r="L8" s="102"/>
    </row>
    <row r="9" spans="1:12" ht="18.7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751"/>
      <c r="L9" s="102"/>
    </row>
    <row r="10" spans="1:12" ht="18.7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751"/>
      <c r="L10" s="102"/>
    </row>
    <row r="11" spans="1:12" ht="5.2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751"/>
      <c r="L11" s="102"/>
    </row>
    <row r="12" spans="1:12" ht="3" customHeight="1" hidden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102"/>
      <c r="L12" s="102"/>
    </row>
    <row r="13" spans="1:12" ht="15.75">
      <c r="A13" s="752" t="s">
        <v>889</v>
      </c>
      <c r="B13" s="752"/>
      <c r="C13" s="752"/>
      <c r="D13" s="753"/>
      <c r="E13" s="753"/>
      <c r="F13" s="754"/>
      <c r="G13" s="754"/>
      <c r="H13" s="750"/>
      <c r="I13" s="750"/>
      <c r="J13" s="101"/>
      <c r="K13" s="102"/>
      <c r="L13" s="102"/>
    </row>
    <row r="14" spans="1:12" ht="15.75">
      <c r="A14" s="755" t="s">
        <v>228</v>
      </c>
      <c r="B14" s="750"/>
      <c r="C14" s="750"/>
      <c r="D14" s="753"/>
      <c r="E14" s="753"/>
      <c r="F14" s="754"/>
      <c r="G14" s="754"/>
      <c r="H14" s="750"/>
      <c r="I14" s="750"/>
      <c r="J14" s="101"/>
      <c r="K14" s="102"/>
      <c r="L14" s="102"/>
    </row>
    <row r="15" spans="1:12" ht="18.75" customHeight="1">
      <c r="A15" s="755" t="s">
        <v>229</v>
      </c>
      <c r="B15" s="750"/>
      <c r="C15" s="750"/>
      <c r="D15" s="753"/>
      <c r="E15" s="753"/>
      <c r="F15" s="753"/>
      <c r="G15" s="753"/>
      <c r="H15" s="753"/>
      <c r="I15" s="753"/>
      <c r="J15" s="101"/>
      <c r="K15" s="102"/>
      <c r="L15" s="102"/>
    </row>
    <row r="16" spans="1:12" ht="18.75">
      <c r="A16" s="111"/>
      <c r="B16" s="99"/>
      <c r="C16" s="99"/>
      <c r="D16" s="109"/>
      <c r="F16" s="110"/>
      <c r="G16" s="110"/>
      <c r="H16" s="110"/>
      <c r="I16" s="110"/>
      <c r="J16" s="99"/>
      <c r="K16" s="99"/>
      <c r="L16" s="99"/>
    </row>
    <row r="17" spans="1:12" ht="13.5" customHeight="1">
      <c r="A17" s="316" t="s">
        <v>1110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114"/>
    </row>
    <row r="18" spans="1:12" ht="12.7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1:12" ht="16.5" customHeight="1">
      <c r="A19" s="312" t="s">
        <v>781</v>
      </c>
      <c r="B19" s="312" t="s">
        <v>911</v>
      </c>
      <c r="C19" s="312" t="s">
        <v>721</v>
      </c>
      <c r="D19" s="312" t="s">
        <v>722</v>
      </c>
      <c r="E19" s="312" t="s">
        <v>162</v>
      </c>
      <c r="F19" s="756" t="s">
        <v>163</v>
      </c>
      <c r="G19" s="756" t="s">
        <v>164</v>
      </c>
      <c r="H19" s="756" t="s">
        <v>916</v>
      </c>
      <c r="I19" s="312" t="s">
        <v>1661</v>
      </c>
      <c r="J19" s="312" t="s">
        <v>1304</v>
      </c>
      <c r="K19" s="312" t="s">
        <v>1115</v>
      </c>
      <c r="L19" s="99"/>
    </row>
    <row r="20" spans="1:12" ht="24" customHeight="1">
      <c r="A20" s="313"/>
      <c r="B20" s="313"/>
      <c r="C20" s="313"/>
      <c r="D20" s="313"/>
      <c r="E20" s="313"/>
      <c r="F20" s="43">
        <v>20</v>
      </c>
      <c r="G20" s="43">
        <v>30</v>
      </c>
      <c r="H20" s="25">
        <v>50</v>
      </c>
      <c r="I20" s="313"/>
      <c r="J20" s="313"/>
      <c r="K20" s="313"/>
      <c r="L20" s="99"/>
    </row>
    <row r="21" spans="1:12" s="760" customFormat="1" ht="15">
      <c r="A21" s="778">
        <v>1</v>
      </c>
      <c r="B21" s="779">
        <v>716</v>
      </c>
      <c r="C21" s="780" t="s">
        <v>925</v>
      </c>
      <c r="D21" s="780" t="s">
        <v>926</v>
      </c>
      <c r="E21" s="780" t="s">
        <v>725</v>
      </c>
      <c r="F21" s="781">
        <v>14</v>
      </c>
      <c r="G21" s="781">
        <v>19</v>
      </c>
      <c r="H21" s="781">
        <v>33</v>
      </c>
      <c r="I21" s="781" t="s">
        <v>920</v>
      </c>
      <c r="J21" s="780" t="s">
        <v>1179</v>
      </c>
      <c r="K21" s="782"/>
      <c r="L21" s="125"/>
    </row>
    <row r="22" spans="1:12" s="760" customFormat="1" ht="15">
      <c r="A22" s="778">
        <v>2</v>
      </c>
      <c r="B22" s="779">
        <v>702</v>
      </c>
      <c r="C22" s="780" t="s">
        <v>1120</v>
      </c>
      <c r="D22" s="780" t="s">
        <v>1121</v>
      </c>
      <c r="E22" s="780" t="s">
        <v>1076</v>
      </c>
      <c r="F22" s="781">
        <v>15.5</v>
      </c>
      <c r="G22" s="781">
        <v>17</v>
      </c>
      <c r="H22" s="781">
        <v>32.5</v>
      </c>
      <c r="I22" s="781" t="s">
        <v>1103</v>
      </c>
      <c r="J22" s="780" t="s">
        <v>165</v>
      </c>
      <c r="K22" s="782"/>
      <c r="L22" s="125"/>
    </row>
    <row r="23" spans="1:12" s="760" customFormat="1" ht="15">
      <c r="A23" s="778">
        <v>3</v>
      </c>
      <c r="B23" s="779">
        <v>708</v>
      </c>
      <c r="C23" s="780" t="s">
        <v>1932</v>
      </c>
      <c r="D23" s="780" t="s">
        <v>822</v>
      </c>
      <c r="E23" s="780" t="s">
        <v>1128</v>
      </c>
      <c r="F23" s="781">
        <v>12</v>
      </c>
      <c r="G23" s="781">
        <v>20</v>
      </c>
      <c r="H23" s="781">
        <v>32</v>
      </c>
      <c r="I23" s="781" t="s">
        <v>1103</v>
      </c>
      <c r="J23" s="780" t="s">
        <v>166</v>
      </c>
      <c r="K23" s="782"/>
      <c r="L23" s="125"/>
    </row>
    <row r="24" spans="1:12" s="760" customFormat="1" ht="25.5">
      <c r="A24" s="778">
        <v>4</v>
      </c>
      <c r="B24" s="779">
        <v>701</v>
      </c>
      <c r="C24" s="780" t="s">
        <v>167</v>
      </c>
      <c r="D24" s="780" t="s">
        <v>168</v>
      </c>
      <c r="E24" s="780" t="s">
        <v>169</v>
      </c>
      <c r="F24" s="781">
        <v>16</v>
      </c>
      <c r="G24" s="781">
        <v>15</v>
      </c>
      <c r="H24" s="781">
        <v>31</v>
      </c>
      <c r="I24" s="781" t="s">
        <v>1103</v>
      </c>
      <c r="J24" s="780" t="s">
        <v>1286</v>
      </c>
      <c r="K24" s="782"/>
      <c r="L24" s="125"/>
    </row>
    <row r="25" spans="1:12" s="760" customFormat="1" ht="15">
      <c r="A25" s="778">
        <v>4</v>
      </c>
      <c r="B25" s="779">
        <v>703</v>
      </c>
      <c r="C25" s="780" t="s">
        <v>170</v>
      </c>
      <c r="D25" s="780" t="s">
        <v>825</v>
      </c>
      <c r="E25" s="780" t="s">
        <v>774</v>
      </c>
      <c r="F25" s="781">
        <v>17</v>
      </c>
      <c r="G25" s="781">
        <v>14</v>
      </c>
      <c r="H25" s="781">
        <v>31</v>
      </c>
      <c r="I25" s="781" t="s">
        <v>1103</v>
      </c>
      <c r="J25" s="780" t="s">
        <v>1141</v>
      </c>
      <c r="K25" s="782"/>
      <c r="L25" s="125"/>
    </row>
    <row r="26" spans="1:12" ht="15">
      <c r="A26" s="757">
        <v>6</v>
      </c>
      <c r="B26" s="758">
        <v>707</v>
      </c>
      <c r="C26" s="341" t="s">
        <v>971</v>
      </c>
      <c r="D26" s="341" t="s">
        <v>825</v>
      </c>
      <c r="E26" s="341" t="s">
        <v>743</v>
      </c>
      <c r="F26" s="759">
        <v>9.5</v>
      </c>
      <c r="G26" s="759">
        <v>18</v>
      </c>
      <c r="H26" s="759">
        <v>27.5</v>
      </c>
      <c r="I26" s="759"/>
      <c r="J26" s="341" t="s">
        <v>1209</v>
      </c>
      <c r="K26" s="274"/>
      <c r="L26" s="99"/>
    </row>
    <row r="27" spans="1:12" ht="15">
      <c r="A27" s="757">
        <v>7</v>
      </c>
      <c r="B27" s="758">
        <v>710</v>
      </c>
      <c r="C27" s="341" t="s">
        <v>1123</v>
      </c>
      <c r="D27" s="341" t="s">
        <v>843</v>
      </c>
      <c r="E27" s="341" t="s">
        <v>757</v>
      </c>
      <c r="F27" s="759">
        <v>12</v>
      </c>
      <c r="G27" s="759">
        <v>15</v>
      </c>
      <c r="H27" s="759">
        <v>27</v>
      </c>
      <c r="I27" s="759"/>
      <c r="J27" s="341" t="s">
        <v>1124</v>
      </c>
      <c r="K27" s="274"/>
      <c r="L27" s="99"/>
    </row>
    <row r="28" spans="1:12" ht="15">
      <c r="A28" s="757">
        <v>8</v>
      </c>
      <c r="B28" s="758">
        <v>718</v>
      </c>
      <c r="C28" s="341" t="s">
        <v>936</v>
      </c>
      <c r="D28" s="341" t="s">
        <v>933</v>
      </c>
      <c r="E28" s="341" t="s">
        <v>938</v>
      </c>
      <c r="F28" s="759">
        <v>3.5</v>
      </c>
      <c r="G28" s="759">
        <v>17</v>
      </c>
      <c r="H28" s="759">
        <v>20.5</v>
      </c>
      <c r="I28" s="759"/>
      <c r="J28" s="341" t="s">
        <v>171</v>
      </c>
      <c r="K28" s="274"/>
      <c r="L28" s="99"/>
    </row>
    <row r="29" spans="1:12" ht="15">
      <c r="A29" s="757">
        <v>9</v>
      </c>
      <c r="B29" s="758">
        <v>709</v>
      </c>
      <c r="C29" s="341" t="s">
        <v>172</v>
      </c>
      <c r="D29" s="341" t="s">
        <v>763</v>
      </c>
      <c r="E29" s="341" t="s">
        <v>1128</v>
      </c>
      <c r="F29" s="759">
        <v>9</v>
      </c>
      <c r="G29" s="759">
        <v>9</v>
      </c>
      <c r="H29" s="759">
        <v>18</v>
      </c>
      <c r="I29" s="759"/>
      <c r="J29" s="341" t="s">
        <v>1151</v>
      </c>
      <c r="K29" s="274"/>
      <c r="L29" s="99"/>
    </row>
    <row r="30" spans="1:12" ht="15">
      <c r="A30" s="757">
        <v>10</v>
      </c>
      <c r="B30" s="758">
        <v>705</v>
      </c>
      <c r="C30" s="341" t="s">
        <v>1800</v>
      </c>
      <c r="D30" s="341" t="s">
        <v>1097</v>
      </c>
      <c r="E30" s="341" t="s">
        <v>801</v>
      </c>
      <c r="F30" s="759">
        <v>4</v>
      </c>
      <c r="G30" s="759">
        <v>13</v>
      </c>
      <c r="H30" s="759">
        <v>17</v>
      </c>
      <c r="I30" s="759"/>
      <c r="J30" s="341" t="s">
        <v>1205</v>
      </c>
      <c r="K30" s="274"/>
      <c r="L30" s="99"/>
    </row>
    <row r="31" spans="1:12" ht="15">
      <c r="A31" s="757">
        <v>11</v>
      </c>
      <c r="B31" s="758">
        <v>719</v>
      </c>
      <c r="C31" s="341" t="s">
        <v>173</v>
      </c>
      <c r="D31" s="341" t="s">
        <v>779</v>
      </c>
      <c r="E31" s="341" t="s">
        <v>732</v>
      </c>
      <c r="F31" s="759">
        <v>7</v>
      </c>
      <c r="G31" s="759">
        <v>9</v>
      </c>
      <c r="H31" s="761">
        <v>16</v>
      </c>
      <c r="I31" s="761"/>
      <c r="J31" s="341" t="s">
        <v>174</v>
      </c>
      <c r="K31" s="274"/>
      <c r="L31" s="99"/>
    </row>
    <row r="32" spans="1:12" ht="15">
      <c r="A32" s="757">
        <v>12</v>
      </c>
      <c r="B32" s="758">
        <v>704</v>
      </c>
      <c r="C32" s="341" t="s">
        <v>1142</v>
      </c>
      <c r="D32" s="341" t="s">
        <v>730</v>
      </c>
      <c r="E32" s="341" t="s">
        <v>826</v>
      </c>
      <c r="F32" s="759">
        <v>9.5</v>
      </c>
      <c r="G32" s="759">
        <v>6</v>
      </c>
      <c r="H32" s="759">
        <v>15.5</v>
      </c>
      <c r="I32" s="759"/>
      <c r="J32" s="341" t="s">
        <v>175</v>
      </c>
      <c r="K32" s="274"/>
      <c r="L32" s="99"/>
    </row>
    <row r="33" spans="1:12" ht="15">
      <c r="A33" s="757">
        <v>12</v>
      </c>
      <c r="B33" s="758">
        <v>711</v>
      </c>
      <c r="C33" s="341" t="s">
        <v>1803</v>
      </c>
      <c r="D33" s="341" t="s">
        <v>1804</v>
      </c>
      <c r="E33" s="341" t="s">
        <v>1076</v>
      </c>
      <c r="F33" s="759">
        <v>5.5</v>
      </c>
      <c r="G33" s="759">
        <v>10</v>
      </c>
      <c r="H33" s="759">
        <v>15.5</v>
      </c>
      <c r="I33" s="759"/>
      <c r="J33" s="341" t="s">
        <v>165</v>
      </c>
      <c r="K33" s="274"/>
      <c r="L33" s="99"/>
    </row>
    <row r="34" spans="1:12" ht="37.5" customHeight="1">
      <c r="A34" s="757">
        <v>14</v>
      </c>
      <c r="B34" s="758">
        <v>717</v>
      </c>
      <c r="C34" s="341" t="s">
        <v>1165</v>
      </c>
      <c r="D34" s="341" t="s">
        <v>993</v>
      </c>
      <c r="E34" s="341" t="s">
        <v>1166</v>
      </c>
      <c r="F34" s="759">
        <v>7</v>
      </c>
      <c r="G34" s="759">
        <v>8</v>
      </c>
      <c r="H34" s="759">
        <v>15</v>
      </c>
      <c r="I34" s="759"/>
      <c r="J34" s="341" t="s">
        <v>1167</v>
      </c>
      <c r="K34" s="274"/>
      <c r="L34" s="99"/>
    </row>
    <row r="35" spans="1:12" ht="15">
      <c r="A35" s="757">
        <v>15</v>
      </c>
      <c r="B35" s="758">
        <v>715</v>
      </c>
      <c r="C35" s="341" t="s">
        <v>1137</v>
      </c>
      <c r="D35" s="341" t="s">
        <v>1138</v>
      </c>
      <c r="E35" s="341" t="s">
        <v>743</v>
      </c>
      <c r="F35" s="759">
        <v>8</v>
      </c>
      <c r="G35" s="759">
        <v>4</v>
      </c>
      <c r="H35" s="759">
        <v>12</v>
      </c>
      <c r="I35" s="759"/>
      <c r="J35" s="341" t="s">
        <v>1139</v>
      </c>
      <c r="K35" s="274"/>
      <c r="L35" s="99"/>
    </row>
    <row r="36" spans="1:12" ht="15">
      <c r="A36" s="757">
        <v>16</v>
      </c>
      <c r="B36" s="758">
        <v>714</v>
      </c>
      <c r="C36" s="341" t="s">
        <v>176</v>
      </c>
      <c r="D36" s="341" t="s">
        <v>1562</v>
      </c>
      <c r="E36" s="341" t="s">
        <v>923</v>
      </c>
      <c r="F36" s="759">
        <v>5.5</v>
      </c>
      <c r="G36" s="759">
        <v>6</v>
      </c>
      <c r="H36" s="759">
        <v>11.5</v>
      </c>
      <c r="I36" s="759"/>
      <c r="J36" s="341" t="s">
        <v>177</v>
      </c>
      <c r="K36" s="274"/>
      <c r="L36" s="99"/>
    </row>
    <row r="37" spans="1:12" ht="15">
      <c r="A37" s="757">
        <v>17</v>
      </c>
      <c r="B37" s="758">
        <v>706</v>
      </c>
      <c r="C37" s="341" t="s">
        <v>178</v>
      </c>
      <c r="D37" s="341" t="s">
        <v>730</v>
      </c>
      <c r="E37" s="341" t="s">
        <v>757</v>
      </c>
      <c r="F37" s="759">
        <v>3</v>
      </c>
      <c r="G37" s="759">
        <v>7</v>
      </c>
      <c r="H37" s="759">
        <v>10</v>
      </c>
      <c r="I37" s="759"/>
      <c r="J37" s="341" t="s">
        <v>1124</v>
      </c>
      <c r="K37" s="274"/>
      <c r="L37" s="99"/>
    </row>
    <row r="38" spans="1:12" ht="15">
      <c r="A38" s="757">
        <v>18</v>
      </c>
      <c r="B38" s="758">
        <v>713</v>
      </c>
      <c r="C38" s="341" t="s">
        <v>1155</v>
      </c>
      <c r="D38" s="341" t="s">
        <v>179</v>
      </c>
      <c r="E38" s="341" t="s">
        <v>761</v>
      </c>
      <c r="F38" s="759">
        <v>0</v>
      </c>
      <c r="G38" s="759">
        <v>5</v>
      </c>
      <c r="H38" s="759">
        <v>5</v>
      </c>
      <c r="I38" s="759"/>
      <c r="J38" s="341" t="s">
        <v>1157</v>
      </c>
      <c r="K38" s="274"/>
      <c r="L38" s="99"/>
    </row>
    <row r="39" spans="1:12" ht="15">
      <c r="A39" s="757">
        <v>19</v>
      </c>
      <c r="B39" s="758">
        <v>712</v>
      </c>
      <c r="C39" s="341" t="s">
        <v>180</v>
      </c>
      <c r="D39" s="341" t="s">
        <v>763</v>
      </c>
      <c r="E39" s="341" t="s">
        <v>753</v>
      </c>
      <c r="F39" s="1061" t="s">
        <v>879</v>
      </c>
      <c r="G39" s="1062"/>
      <c r="H39" s="1063"/>
      <c r="I39" s="766"/>
      <c r="J39" s="341" t="s">
        <v>181</v>
      </c>
      <c r="K39" s="274"/>
      <c r="L39" s="99"/>
    </row>
    <row r="40" spans="1:12" ht="15.75">
      <c r="A40" s="316" t="s">
        <v>1171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114"/>
    </row>
    <row r="41" spans="1:12" ht="12.7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</row>
    <row r="42" spans="1:12" ht="22.5" customHeight="1">
      <c r="A42" s="312" t="s">
        <v>781</v>
      </c>
      <c r="B42" s="312" t="s">
        <v>911</v>
      </c>
      <c r="C42" s="312" t="s">
        <v>721</v>
      </c>
      <c r="D42" s="312" t="s">
        <v>722</v>
      </c>
      <c r="E42" s="312" t="s">
        <v>162</v>
      </c>
      <c r="F42" s="756" t="s">
        <v>163</v>
      </c>
      <c r="G42" s="756" t="s">
        <v>164</v>
      </c>
      <c r="H42" s="756" t="s">
        <v>916</v>
      </c>
      <c r="I42" s="312" t="s">
        <v>1661</v>
      </c>
      <c r="J42" s="312" t="s">
        <v>1304</v>
      </c>
      <c r="K42" s="312" t="s">
        <v>1115</v>
      </c>
      <c r="L42" s="99"/>
    </row>
    <row r="43" spans="1:12" ht="12.75">
      <c r="A43" s="313"/>
      <c r="B43" s="313"/>
      <c r="C43" s="313"/>
      <c r="D43" s="313"/>
      <c r="E43" s="313"/>
      <c r="F43" s="43">
        <v>20</v>
      </c>
      <c r="G43" s="43">
        <v>30</v>
      </c>
      <c r="H43" s="25">
        <v>50</v>
      </c>
      <c r="I43" s="313"/>
      <c r="J43" s="313"/>
      <c r="K43" s="313"/>
      <c r="L43" s="99"/>
    </row>
    <row r="44" spans="1:13" s="760" customFormat="1" ht="12.75">
      <c r="A44" s="783">
        <v>1</v>
      </c>
      <c r="B44" s="779">
        <v>823</v>
      </c>
      <c r="C44" s="780" t="s">
        <v>1829</v>
      </c>
      <c r="D44" s="780" t="s">
        <v>941</v>
      </c>
      <c r="E44" s="780" t="s">
        <v>938</v>
      </c>
      <c r="F44" s="781">
        <v>11</v>
      </c>
      <c r="G44" s="781">
        <v>22.5</v>
      </c>
      <c r="H44" s="781">
        <v>33.5</v>
      </c>
      <c r="I44" s="781" t="s">
        <v>920</v>
      </c>
      <c r="J44" s="780" t="s">
        <v>182</v>
      </c>
      <c r="K44" s="781" t="s">
        <v>920</v>
      </c>
      <c r="L44" s="125"/>
      <c r="M44" s="1064"/>
    </row>
    <row r="45" spans="1:13" s="760" customFormat="1" ht="12.75">
      <c r="A45" s="783">
        <v>2</v>
      </c>
      <c r="B45" s="779">
        <v>819</v>
      </c>
      <c r="C45" s="780" t="s">
        <v>1194</v>
      </c>
      <c r="D45" s="780" t="s">
        <v>745</v>
      </c>
      <c r="E45" s="780" t="s">
        <v>757</v>
      </c>
      <c r="F45" s="781">
        <v>12</v>
      </c>
      <c r="G45" s="781">
        <v>21</v>
      </c>
      <c r="H45" s="781">
        <v>33</v>
      </c>
      <c r="I45" s="781" t="s">
        <v>1103</v>
      </c>
      <c r="J45" s="780" t="s">
        <v>1195</v>
      </c>
      <c r="K45" s="783"/>
      <c r="L45" s="125"/>
      <c r="M45" s="1065"/>
    </row>
    <row r="46" spans="1:13" s="760" customFormat="1" ht="12.75">
      <c r="A46" s="783">
        <v>3</v>
      </c>
      <c r="B46" s="779">
        <v>810</v>
      </c>
      <c r="C46" s="780" t="s">
        <v>726</v>
      </c>
      <c r="D46" s="780" t="s">
        <v>1370</v>
      </c>
      <c r="E46" s="780" t="s">
        <v>743</v>
      </c>
      <c r="F46" s="781">
        <v>9</v>
      </c>
      <c r="G46" s="781">
        <v>23</v>
      </c>
      <c r="H46" s="781">
        <v>32</v>
      </c>
      <c r="I46" s="781" t="s">
        <v>1103</v>
      </c>
      <c r="J46" s="780" t="s">
        <v>183</v>
      </c>
      <c r="K46" s="783"/>
      <c r="L46" s="125"/>
      <c r="M46" s="1066"/>
    </row>
    <row r="47" spans="1:12" s="760" customFormat="1" ht="25.5">
      <c r="A47" s="783">
        <v>3</v>
      </c>
      <c r="B47" s="779">
        <v>821</v>
      </c>
      <c r="C47" s="780" t="s">
        <v>1953</v>
      </c>
      <c r="D47" s="780" t="s">
        <v>1067</v>
      </c>
      <c r="E47" s="780" t="s">
        <v>1002</v>
      </c>
      <c r="F47" s="781">
        <v>13</v>
      </c>
      <c r="G47" s="781">
        <v>19</v>
      </c>
      <c r="H47" s="781">
        <v>32</v>
      </c>
      <c r="I47" s="781" t="s">
        <v>1103</v>
      </c>
      <c r="J47" s="780" t="s">
        <v>184</v>
      </c>
      <c r="K47" s="783"/>
      <c r="L47" s="125"/>
    </row>
    <row r="48" spans="1:12" s="760" customFormat="1" ht="12.75">
      <c r="A48" s="783">
        <v>5</v>
      </c>
      <c r="B48" s="779">
        <v>802</v>
      </c>
      <c r="C48" s="780" t="s">
        <v>1173</v>
      </c>
      <c r="D48" s="780" t="s">
        <v>1018</v>
      </c>
      <c r="E48" s="780" t="s">
        <v>743</v>
      </c>
      <c r="F48" s="781">
        <v>12</v>
      </c>
      <c r="G48" s="781">
        <v>19</v>
      </c>
      <c r="H48" s="781">
        <v>31</v>
      </c>
      <c r="I48" s="781" t="s">
        <v>1103</v>
      </c>
      <c r="J48" s="780" t="s">
        <v>1175</v>
      </c>
      <c r="K48" s="781" t="s">
        <v>1103</v>
      </c>
      <c r="L48" s="125"/>
    </row>
    <row r="49" spans="1:12" s="760" customFormat="1" ht="12.75">
      <c r="A49" s="767">
        <v>6</v>
      </c>
      <c r="B49" s="758">
        <v>814</v>
      </c>
      <c r="C49" s="341" t="s">
        <v>978</v>
      </c>
      <c r="D49" s="341" t="s">
        <v>730</v>
      </c>
      <c r="E49" s="341" t="s">
        <v>725</v>
      </c>
      <c r="F49" s="759">
        <v>9</v>
      </c>
      <c r="G49" s="759">
        <v>21</v>
      </c>
      <c r="H49" s="759">
        <v>30</v>
      </c>
      <c r="I49" s="761"/>
      <c r="J49" s="341" t="s">
        <v>1179</v>
      </c>
      <c r="K49" s="767"/>
      <c r="L49" s="125"/>
    </row>
    <row r="50" spans="1:12" ht="12.75">
      <c r="A50" s="767">
        <v>7</v>
      </c>
      <c r="B50" s="758">
        <v>807</v>
      </c>
      <c r="C50" s="341" t="s">
        <v>18</v>
      </c>
      <c r="D50" s="341" t="s">
        <v>933</v>
      </c>
      <c r="E50" s="341" t="s">
        <v>732</v>
      </c>
      <c r="F50" s="759">
        <v>11</v>
      </c>
      <c r="G50" s="759">
        <v>17</v>
      </c>
      <c r="H50" s="759">
        <v>28</v>
      </c>
      <c r="I50" s="761"/>
      <c r="J50" s="341" t="s">
        <v>1185</v>
      </c>
      <c r="K50" s="759" t="s">
        <v>1103</v>
      </c>
      <c r="L50" s="99"/>
    </row>
    <row r="51" spans="1:12" ht="27" customHeight="1">
      <c r="A51" s="767">
        <v>8</v>
      </c>
      <c r="B51" s="758">
        <v>809</v>
      </c>
      <c r="C51" s="341" t="s">
        <v>932</v>
      </c>
      <c r="D51" s="341" t="s">
        <v>1018</v>
      </c>
      <c r="E51" s="341" t="s">
        <v>774</v>
      </c>
      <c r="F51" s="759">
        <v>11</v>
      </c>
      <c r="G51" s="759">
        <v>16</v>
      </c>
      <c r="H51" s="759">
        <v>27</v>
      </c>
      <c r="I51" s="761"/>
      <c r="J51" s="341" t="s">
        <v>1181</v>
      </c>
      <c r="K51" s="767"/>
      <c r="L51" s="99"/>
    </row>
    <row r="52" spans="1:12" ht="12.75">
      <c r="A52" s="767">
        <v>8</v>
      </c>
      <c r="B52" s="758">
        <v>816</v>
      </c>
      <c r="C52" s="341" t="s">
        <v>1172</v>
      </c>
      <c r="D52" s="341" t="s">
        <v>752</v>
      </c>
      <c r="E52" s="341" t="s">
        <v>725</v>
      </c>
      <c r="F52" s="759">
        <v>11</v>
      </c>
      <c r="G52" s="759">
        <v>16</v>
      </c>
      <c r="H52" s="759">
        <v>27</v>
      </c>
      <c r="I52" s="761"/>
      <c r="J52" s="341" t="s">
        <v>1179</v>
      </c>
      <c r="K52" s="767"/>
      <c r="L52" s="99"/>
    </row>
    <row r="53" spans="1:12" ht="12.75">
      <c r="A53" s="767">
        <v>10</v>
      </c>
      <c r="B53" s="758">
        <v>801</v>
      </c>
      <c r="C53" s="341" t="s">
        <v>1204</v>
      </c>
      <c r="D53" s="341" t="s">
        <v>1097</v>
      </c>
      <c r="E53" s="341" t="s">
        <v>801</v>
      </c>
      <c r="F53" s="759">
        <v>9</v>
      </c>
      <c r="G53" s="759">
        <v>17</v>
      </c>
      <c r="H53" s="759">
        <v>26</v>
      </c>
      <c r="I53" s="761"/>
      <c r="J53" s="341" t="s">
        <v>1205</v>
      </c>
      <c r="K53" s="767"/>
      <c r="L53" s="99"/>
    </row>
    <row r="54" spans="1:12" ht="25.5">
      <c r="A54" s="767">
        <v>10</v>
      </c>
      <c r="B54" s="758">
        <v>805</v>
      </c>
      <c r="C54" s="341" t="s">
        <v>185</v>
      </c>
      <c r="D54" s="341" t="s">
        <v>730</v>
      </c>
      <c r="E54" s="341" t="s">
        <v>750</v>
      </c>
      <c r="F54" s="759">
        <v>9</v>
      </c>
      <c r="G54" s="759">
        <v>17</v>
      </c>
      <c r="H54" s="759">
        <v>26</v>
      </c>
      <c r="I54" s="761"/>
      <c r="J54" s="341" t="s">
        <v>1200</v>
      </c>
      <c r="K54" s="767"/>
      <c r="L54" s="99"/>
    </row>
    <row r="55" spans="1:12" ht="26.25" customHeight="1">
      <c r="A55" s="767">
        <v>12</v>
      </c>
      <c r="B55" s="758">
        <v>818</v>
      </c>
      <c r="C55" s="341" t="s">
        <v>186</v>
      </c>
      <c r="D55" s="341" t="s">
        <v>1025</v>
      </c>
      <c r="E55" s="341" t="s">
        <v>923</v>
      </c>
      <c r="F55" s="759">
        <v>4</v>
      </c>
      <c r="G55" s="759">
        <v>18</v>
      </c>
      <c r="H55" s="759">
        <v>22</v>
      </c>
      <c r="I55" s="761"/>
      <c r="J55" s="341" t="s">
        <v>177</v>
      </c>
      <c r="K55" s="767"/>
      <c r="L55" s="99"/>
    </row>
    <row r="56" spans="1:12" ht="24.75" customHeight="1">
      <c r="A56" s="767">
        <v>13</v>
      </c>
      <c r="B56" s="758">
        <v>820</v>
      </c>
      <c r="C56" s="341" t="s">
        <v>187</v>
      </c>
      <c r="D56" s="341" t="s">
        <v>933</v>
      </c>
      <c r="E56" s="341" t="s">
        <v>1128</v>
      </c>
      <c r="F56" s="759">
        <v>8</v>
      </c>
      <c r="G56" s="759">
        <v>13</v>
      </c>
      <c r="H56" s="759">
        <v>21</v>
      </c>
      <c r="I56" s="761"/>
      <c r="J56" s="341" t="s">
        <v>166</v>
      </c>
      <c r="K56" s="767"/>
      <c r="L56" s="99"/>
    </row>
    <row r="57" spans="1:12" ht="25.5">
      <c r="A57" s="767">
        <v>13</v>
      </c>
      <c r="B57" s="758">
        <v>824</v>
      </c>
      <c r="C57" s="341" t="s">
        <v>188</v>
      </c>
      <c r="D57" s="341" t="s">
        <v>843</v>
      </c>
      <c r="E57" s="341" t="s">
        <v>1886</v>
      </c>
      <c r="F57" s="759">
        <v>10</v>
      </c>
      <c r="G57" s="759">
        <v>11</v>
      </c>
      <c r="H57" s="759">
        <v>21</v>
      </c>
      <c r="I57" s="761"/>
      <c r="J57" s="341" t="s">
        <v>189</v>
      </c>
      <c r="K57" s="767"/>
      <c r="L57" s="99"/>
    </row>
    <row r="58" spans="1:12" ht="24" customHeight="1">
      <c r="A58" s="767">
        <v>15</v>
      </c>
      <c r="B58" s="758">
        <v>804</v>
      </c>
      <c r="C58" s="341" t="s">
        <v>1846</v>
      </c>
      <c r="D58" s="341" t="s">
        <v>825</v>
      </c>
      <c r="E58" s="341" t="s">
        <v>1076</v>
      </c>
      <c r="F58" s="759">
        <v>9</v>
      </c>
      <c r="G58" s="759">
        <v>7</v>
      </c>
      <c r="H58" s="759">
        <v>16</v>
      </c>
      <c r="I58" s="761"/>
      <c r="J58" s="341" t="s">
        <v>165</v>
      </c>
      <c r="K58" s="767"/>
      <c r="L58" s="99"/>
    </row>
    <row r="59" spans="1:12" ht="25.5">
      <c r="A59" s="767">
        <v>16</v>
      </c>
      <c r="B59" s="758">
        <v>806</v>
      </c>
      <c r="C59" s="341" t="s">
        <v>190</v>
      </c>
      <c r="D59" s="341" t="s">
        <v>1197</v>
      </c>
      <c r="E59" s="341" t="s">
        <v>169</v>
      </c>
      <c r="F59" s="759">
        <v>11</v>
      </c>
      <c r="G59" s="759">
        <v>4</v>
      </c>
      <c r="H59" s="759">
        <v>15</v>
      </c>
      <c r="I59" s="761"/>
      <c r="J59" s="341" t="s">
        <v>191</v>
      </c>
      <c r="K59" s="767"/>
      <c r="L59" s="99"/>
    </row>
    <row r="60" spans="1:12" ht="25.5">
      <c r="A60" s="767">
        <v>16</v>
      </c>
      <c r="B60" s="758">
        <v>811</v>
      </c>
      <c r="C60" s="341" t="s">
        <v>1827</v>
      </c>
      <c r="D60" s="341" t="s">
        <v>755</v>
      </c>
      <c r="E60" s="341" t="s">
        <v>750</v>
      </c>
      <c r="F60" s="759">
        <v>8</v>
      </c>
      <c r="G60" s="759">
        <v>7</v>
      </c>
      <c r="H60" s="759">
        <v>15</v>
      </c>
      <c r="I60" s="761"/>
      <c r="J60" s="341" t="s">
        <v>1200</v>
      </c>
      <c r="K60" s="767"/>
      <c r="L60" s="99"/>
    </row>
    <row r="61" spans="1:12" ht="30" customHeight="1">
      <c r="A61" s="767">
        <v>18</v>
      </c>
      <c r="B61" s="758">
        <v>808</v>
      </c>
      <c r="C61" s="341" t="s">
        <v>192</v>
      </c>
      <c r="D61" s="341" t="s">
        <v>193</v>
      </c>
      <c r="E61" s="341" t="s">
        <v>774</v>
      </c>
      <c r="F61" s="759">
        <v>6</v>
      </c>
      <c r="G61" s="759">
        <v>8</v>
      </c>
      <c r="H61" s="759">
        <v>14</v>
      </c>
      <c r="I61" s="761"/>
      <c r="J61" s="341" t="s">
        <v>1181</v>
      </c>
      <c r="K61" s="767"/>
      <c r="L61" s="99"/>
    </row>
    <row r="62" spans="1:12" ht="12.75">
      <c r="A62" s="767">
        <v>18</v>
      </c>
      <c r="B62" s="758">
        <v>813</v>
      </c>
      <c r="C62" s="341" t="s">
        <v>1967</v>
      </c>
      <c r="D62" s="341" t="s">
        <v>1138</v>
      </c>
      <c r="E62" s="341" t="s">
        <v>826</v>
      </c>
      <c r="F62" s="759">
        <v>9</v>
      </c>
      <c r="G62" s="759">
        <v>5</v>
      </c>
      <c r="H62" s="759">
        <v>14</v>
      </c>
      <c r="I62" s="761"/>
      <c r="J62" s="341" t="s">
        <v>194</v>
      </c>
      <c r="K62" s="767"/>
      <c r="L62" s="99"/>
    </row>
    <row r="63" spans="1:12" ht="12.75">
      <c r="A63" s="767">
        <v>20</v>
      </c>
      <c r="B63" s="758">
        <v>817</v>
      </c>
      <c r="C63" s="341" t="s">
        <v>195</v>
      </c>
      <c r="D63" s="341" t="s">
        <v>926</v>
      </c>
      <c r="E63" s="341" t="s">
        <v>1076</v>
      </c>
      <c r="F63" s="759">
        <v>5</v>
      </c>
      <c r="G63" s="759">
        <v>5</v>
      </c>
      <c r="H63" s="759">
        <v>10</v>
      </c>
      <c r="I63" s="761"/>
      <c r="J63" s="341" t="s">
        <v>1178</v>
      </c>
      <c r="K63" s="767"/>
      <c r="L63" s="99"/>
    </row>
    <row r="64" spans="1:12" ht="12.75">
      <c r="A64" s="767">
        <v>21</v>
      </c>
      <c r="B64" s="758">
        <v>803</v>
      </c>
      <c r="C64" s="341" t="s">
        <v>1964</v>
      </c>
      <c r="D64" s="341" t="s">
        <v>1359</v>
      </c>
      <c r="E64" s="341" t="s">
        <v>757</v>
      </c>
      <c r="F64" s="1058" t="s">
        <v>879</v>
      </c>
      <c r="G64" s="1059"/>
      <c r="H64" s="1060"/>
      <c r="I64" s="768"/>
      <c r="J64" s="341" t="s">
        <v>1195</v>
      </c>
      <c r="K64" s="767"/>
      <c r="L64" s="99"/>
    </row>
    <row r="65" spans="1:12" ht="12.75">
      <c r="A65" s="767">
        <v>22</v>
      </c>
      <c r="B65" s="758">
        <v>812</v>
      </c>
      <c r="C65" s="341" t="s">
        <v>196</v>
      </c>
      <c r="D65" s="341" t="s">
        <v>730</v>
      </c>
      <c r="E65" s="341" t="s">
        <v>753</v>
      </c>
      <c r="F65" s="1058" t="s">
        <v>879</v>
      </c>
      <c r="G65" s="1059"/>
      <c r="H65" s="1060"/>
      <c r="I65" s="768"/>
      <c r="J65" s="341" t="s">
        <v>181</v>
      </c>
      <c r="K65" s="767"/>
      <c r="L65" s="99"/>
    </row>
    <row r="66" spans="1:12" ht="12.75">
      <c r="A66" s="767">
        <v>23</v>
      </c>
      <c r="B66" s="758">
        <v>815</v>
      </c>
      <c r="C66" s="341" t="s">
        <v>1426</v>
      </c>
      <c r="D66" s="341" t="s">
        <v>990</v>
      </c>
      <c r="E66" s="341" t="s">
        <v>753</v>
      </c>
      <c r="F66" s="1058" t="s">
        <v>879</v>
      </c>
      <c r="G66" s="1059"/>
      <c r="H66" s="1060"/>
      <c r="I66" s="768"/>
      <c r="J66" s="341" t="s">
        <v>181</v>
      </c>
      <c r="K66" s="767"/>
      <c r="L66" s="99"/>
    </row>
    <row r="67" spans="1:12" ht="12.75">
      <c r="A67" s="767">
        <v>24</v>
      </c>
      <c r="B67" s="758">
        <v>822</v>
      </c>
      <c r="C67" s="341" t="s">
        <v>987</v>
      </c>
      <c r="D67" s="341" t="s">
        <v>988</v>
      </c>
      <c r="E67" s="341" t="s">
        <v>761</v>
      </c>
      <c r="F67" s="1058" t="s">
        <v>879</v>
      </c>
      <c r="G67" s="1059"/>
      <c r="H67" s="1060"/>
      <c r="I67" s="768"/>
      <c r="J67" s="341" t="s">
        <v>1192</v>
      </c>
      <c r="K67" s="767"/>
      <c r="L67" s="99"/>
    </row>
    <row r="68" spans="1:12" ht="15.75">
      <c r="A68" s="136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99"/>
    </row>
    <row r="69" spans="1:12" ht="12.75">
      <c r="A69" s="1067" t="s">
        <v>1207</v>
      </c>
      <c r="B69" s="1068"/>
      <c r="C69" s="1068"/>
      <c r="D69" s="1068"/>
      <c r="E69" s="1068"/>
      <c r="F69" s="1068"/>
      <c r="G69" s="1068"/>
      <c r="H69" s="1068"/>
      <c r="I69" s="1068"/>
      <c r="J69" s="1068"/>
      <c r="K69" s="1068"/>
      <c r="L69" s="99"/>
    </row>
    <row r="70" spans="1:12" ht="15.75">
      <c r="A70" s="138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99"/>
    </row>
    <row r="71" spans="1:12" ht="36" customHeight="1">
      <c r="A71" s="1069" t="s">
        <v>781</v>
      </c>
      <c r="B71" s="1070" t="s">
        <v>911</v>
      </c>
      <c r="C71" s="1070" t="s">
        <v>721</v>
      </c>
      <c r="D71" s="1070" t="s">
        <v>722</v>
      </c>
      <c r="E71" s="1070" t="s">
        <v>162</v>
      </c>
      <c r="F71" s="116" t="s">
        <v>197</v>
      </c>
      <c r="G71" s="116" t="s">
        <v>198</v>
      </c>
      <c r="H71" s="116" t="s">
        <v>916</v>
      </c>
      <c r="I71" s="312" t="s">
        <v>1661</v>
      </c>
      <c r="J71" s="1069" t="s">
        <v>1304</v>
      </c>
      <c r="K71" s="312" t="s">
        <v>1115</v>
      </c>
      <c r="L71" s="99"/>
    </row>
    <row r="72" spans="1:12" ht="12.75">
      <c r="A72" s="1069"/>
      <c r="B72" s="1070"/>
      <c r="C72" s="1070"/>
      <c r="D72" s="1070"/>
      <c r="E72" s="1070"/>
      <c r="F72" s="287">
        <v>70</v>
      </c>
      <c r="G72" s="287">
        <v>30</v>
      </c>
      <c r="H72" s="769">
        <v>100</v>
      </c>
      <c r="I72" s="313"/>
      <c r="J72" s="1069"/>
      <c r="K72" s="313"/>
      <c r="L72" s="99"/>
    </row>
    <row r="73" spans="1:12" s="760" customFormat="1" ht="12.75">
      <c r="A73" s="784">
        <v>1</v>
      </c>
      <c r="B73" s="780">
        <v>903</v>
      </c>
      <c r="C73" s="780" t="s">
        <v>1852</v>
      </c>
      <c r="D73" s="780" t="s">
        <v>763</v>
      </c>
      <c r="E73" s="780" t="s">
        <v>725</v>
      </c>
      <c r="F73" s="785">
        <v>40</v>
      </c>
      <c r="G73" s="785">
        <v>6</v>
      </c>
      <c r="H73" s="785">
        <v>46</v>
      </c>
      <c r="I73" s="780" t="s">
        <v>920</v>
      </c>
      <c r="J73" s="780" t="s">
        <v>1210</v>
      </c>
      <c r="K73" s="783"/>
      <c r="L73" s="125"/>
    </row>
    <row r="74" spans="1:12" s="760" customFormat="1" ht="12.75">
      <c r="A74" s="784">
        <v>2</v>
      </c>
      <c r="B74" s="780">
        <v>910</v>
      </c>
      <c r="C74" s="780" t="s">
        <v>199</v>
      </c>
      <c r="D74" s="780" t="s">
        <v>776</v>
      </c>
      <c r="E74" s="780" t="s">
        <v>732</v>
      </c>
      <c r="F74" s="785">
        <v>34</v>
      </c>
      <c r="G74" s="785">
        <v>8</v>
      </c>
      <c r="H74" s="785">
        <v>42</v>
      </c>
      <c r="I74" s="780" t="s">
        <v>1103</v>
      </c>
      <c r="J74" s="780" t="s">
        <v>1185</v>
      </c>
      <c r="K74" s="783"/>
      <c r="L74" s="125"/>
    </row>
    <row r="75" spans="1:12" s="760" customFormat="1" ht="12.75">
      <c r="A75" s="784">
        <v>3</v>
      </c>
      <c r="B75" s="780">
        <v>907</v>
      </c>
      <c r="C75" s="780" t="s">
        <v>771</v>
      </c>
      <c r="D75" s="780" t="s">
        <v>752</v>
      </c>
      <c r="E75" s="780" t="s">
        <v>770</v>
      </c>
      <c r="F75" s="785">
        <v>37</v>
      </c>
      <c r="G75" s="785">
        <v>0</v>
      </c>
      <c r="H75" s="785">
        <v>37</v>
      </c>
      <c r="I75" s="780" t="s">
        <v>1103</v>
      </c>
      <c r="J75" s="780" t="s">
        <v>1230</v>
      </c>
      <c r="K75" s="780" t="s">
        <v>920</v>
      </c>
      <c r="L75" s="125"/>
    </row>
    <row r="76" spans="1:12" s="760" customFormat="1" ht="25.5">
      <c r="A76" s="770">
        <v>4</v>
      </c>
      <c r="B76" s="341">
        <v>906</v>
      </c>
      <c r="C76" s="341" t="s">
        <v>2105</v>
      </c>
      <c r="D76" s="341" t="s">
        <v>759</v>
      </c>
      <c r="E76" s="341" t="s">
        <v>750</v>
      </c>
      <c r="F76" s="771">
        <v>26</v>
      </c>
      <c r="G76" s="771">
        <v>8</v>
      </c>
      <c r="H76" s="771">
        <v>34</v>
      </c>
      <c r="I76" s="341"/>
      <c r="J76" s="341" t="s">
        <v>1149</v>
      </c>
      <c r="K76" s="767"/>
      <c r="L76" s="125"/>
    </row>
    <row r="77" spans="1:12" ht="12.75">
      <c r="A77" s="772">
        <v>4</v>
      </c>
      <c r="B77" s="341">
        <v>909</v>
      </c>
      <c r="C77" s="341" t="s">
        <v>200</v>
      </c>
      <c r="D77" s="341" t="s">
        <v>1177</v>
      </c>
      <c r="E77" s="341" t="s">
        <v>201</v>
      </c>
      <c r="F77" s="771">
        <v>34</v>
      </c>
      <c r="G77" s="771">
        <v>0</v>
      </c>
      <c r="H77" s="771">
        <v>34</v>
      </c>
      <c r="I77" s="341"/>
      <c r="J77" s="341" t="s">
        <v>181</v>
      </c>
      <c r="K77" s="767"/>
      <c r="L77" s="99"/>
    </row>
    <row r="78" spans="1:12" ht="12.75">
      <c r="A78" s="772">
        <v>6</v>
      </c>
      <c r="B78" s="341">
        <v>902</v>
      </c>
      <c r="C78" s="341" t="s">
        <v>202</v>
      </c>
      <c r="D78" s="341" t="s">
        <v>843</v>
      </c>
      <c r="E78" s="341" t="s">
        <v>725</v>
      </c>
      <c r="F78" s="771">
        <v>26</v>
      </c>
      <c r="G78" s="771">
        <v>0</v>
      </c>
      <c r="H78" s="771">
        <v>26</v>
      </c>
      <c r="I78" s="341"/>
      <c r="J78" s="341" t="s">
        <v>1210</v>
      </c>
      <c r="K78" s="767"/>
      <c r="L78" s="99"/>
    </row>
    <row r="79" spans="1:12" ht="25.5">
      <c r="A79" s="772">
        <v>7</v>
      </c>
      <c r="B79" s="341">
        <v>918</v>
      </c>
      <c r="C79" s="341" t="s">
        <v>73</v>
      </c>
      <c r="D79" s="341" t="s">
        <v>74</v>
      </c>
      <c r="E79" s="341" t="s">
        <v>965</v>
      </c>
      <c r="F79" s="771">
        <v>15</v>
      </c>
      <c r="G79" s="771">
        <v>7</v>
      </c>
      <c r="H79" s="771">
        <v>22</v>
      </c>
      <c r="I79" s="341"/>
      <c r="J79" s="341" t="s">
        <v>1224</v>
      </c>
      <c r="K79" s="767"/>
      <c r="L79" s="99"/>
    </row>
    <row r="80" spans="1:12" ht="25.5">
      <c r="A80" s="772">
        <v>8</v>
      </c>
      <c r="B80" s="341">
        <v>921</v>
      </c>
      <c r="C80" s="341" t="s">
        <v>203</v>
      </c>
      <c r="D80" s="341" t="s">
        <v>776</v>
      </c>
      <c r="E80" s="341" t="s">
        <v>1989</v>
      </c>
      <c r="F80" s="771">
        <v>21</v>
      </c>
      <c r="G80" s="771">
        <v>0</v>
      </c>
      <c r="H80" s="771">
        <v>21</v>
      </c>
      <c r="I80" s="341"/>
      <c r="J80" s="341" t="s">
        <v>204</v>
      </c>
      <c r="K80" s="767"/>
      <c r="L80" s="99"/>
    </row>
    <row r="81" spans="1:12" ht="12.75">
      <c r="A81" s="772">
        <v>9</v>
      </c>
      <c r="B81" s="341">
        <v>901</v>
      </c>
      <c r="C81" s="341" t="s">
        <v>2096</v>
      </c>
      <c r="D81" s="341" t="s">
        <v>822</v>
      </c>
      <c r="E81" s="341" t="s">
        <v>757</v>
      </c>
      <c r="F81" s="771">
        <v>20</v>
      </c>
      <c r="G81" s="771">
        <v>0</v>
      </c>
      <c r="H81" s="771">
        <v>20</v>
      </c>
      <c r="I81" s="341"/>
      <c r="J81" s="341" t="s">
        <v>1225</v>
      </c>
      <c r="K81" s="759" t="s">
        <v>1103</v>
      </c>
      <c r="L81" s="99"/>
    </row>
    <row r="82" spans="1:12" ht="25.5">
      <c r="A82" s="772">
        <v>9</v>
      </c>
      <c r="B82" s="341">
        <v>911</v>
      </c>
      <c r="C82" s="341" t="s">
        <v>737</v>
      </c>
      <c r="D82" s="341" t="s">
        <v>738</v>
      </c>
      <c r="E82" s="341" t="s">
        <v>205</v>
      </c>
      <c r="F82" s="771">
        <v>15</v>
      </c>
      <c r="G82" s="771">
        <v>3</v>
      </c>
      <c r="H82" s="771">
        <v>18</v>
      </c>
      <c r="I82" s="341"/>
      <c r="J82" s="341" t="s">
        <v>1188</v>
      </c>
      <c r="K82" s="767"/>
      <c r="L82" s="99"/>
    </row>
    <row r="83" spans="1:12" ht="12.75">
      <c r="A83" s="772">
        <v>11</v>
      </c>
      <c r="B83" s="341">
        <v>915</v>
      </c>
      <c r="C83" s="341" t="s">
        <v>1208</v>
      </c>
      <c r="D83" s="341" t="s">
        <v>1074</v>
      </c>
      <c r="E83" s="341" t="s">
        <v>1128</v>
      </c>
      <c r="F83" s="771">
        <v>16</v>
      </c>
      <c r="G83" s="771">
        <v>0</v>
      </c>
      <c r="H83" s="771">
        <v>16</v>
      </c>
      <c r="I83" s="341"/>
      <c r="J83" s="341" t="s">
        <v>1151</v>
      </c>
      <c r="K83" s="767"/>
      <c r="L83" s="99"/>
    </row>
    <row r="84" spans="1:12" ht="25.5">
      <c r="A84" s="772">
        <v>11</v>
      </c>
      <c r="B84" s="341">
        <v>917</v>
      </c>
      <c r="C84" s="341" t="s">
        <v>206</v>
      </c>
      <c r="D84" s="341" t="s">
        <v>825</v>
      </c>
      <c r="E84" s="341" t="s">
        <v>750</v>
      </c>
      <c r="F84" s="771">
        <v>16</v>
      </c>
      <c r="G84" s="771">
        <v>0</v>
      </c>
      <c r="H84" s="771">
        <v>16</v>
      </c>
      <c r="I84" s="341"/>
      <c r="J84" s="341" t="s">
        <v>1149</v>
      </c>
      <c r="K84" s="767"/>
      <c r="L84" s="99"/>
    </row>
    <row r="85" spans="1:12" ht="12.75">
      <c r="A85" s="772">
        <v>13</v>
      </c>
      <c r="B85" s="341">
        <v>904</v>
      </c>
      <c r="C85" s="341" t="s">
        <v>207</v>
      </c>
      <c r="D85" s="341" t="s">
        <v>776</v>
      </c>
      <c r="E85" s="341" t="s">
        <v>774</v>
      </c>
      <c r="F85" s="771">
        <v>15</v>
      </c>
      <c r="G85" s="771">
        <v>0</v>
      </c>
      <c r="H85" s="771">
        <v>15</v>
      </c>
      <c r="I85" s="341"/>
      <c r="J85" s="341" t="s">
        <v>208</v>
      </c>
      <c r="K85" s="767"/>
      <c r="L85" s="99"/>
    </row>
    <row r="86" spans="1:12" ht="25.5">
      <c r="A86" s="772">
        <v>13</v>
      </c>
      <c r="B86" s="341">
        <v>919</v>
      </c>
      <c r="C86" s="341" t="s">
        <v>1854</v>
      </c>
      <c r="D86" s="341" t="s">
        <v>941</v>
      </c>
      <c r="E86" s="341" t="s">
        <v>1217</v>
      </c>
      <c r="F86" s="771">
        <v>15</v>
      </c>
      <c r="G86" s="771">
        <v>0</v>
      </c>
      <c r="H86" s="771">
        <v>15</v>
      </c>
      <c r="I86" s="341"/>
      <c r="J86" s="341" t="s">
        <v>1218</v>
      </c>
      <c r="K86" s="767"/>
      <c r="L86" s="99"/>
    </row>
    <row r="87" spans="1:12" ht="12.75">
      <c r="A87" s="772">
        <v>15</v>
      </c>
      <c r="B87" s="341">
        <v>916</v>
      </c>
      <c r="C87" s="341" t="s">
        <v>2099</v>
      </c>
      <c r="D87" s="341" t="s">
        <v>1138</v>
      </c>
      <c r="E87" s="341" t="s">
        <v>798</v>
      </c>
      <c r="F87" s="771">
        <v>12</v>
      </c>
      <c r="G87" s="771">
        <v>0</v>
      </c>
      <c r="H87" s="771">
        <v>12</v>
      </c>
      <c r="I87" s="341"/>
      <c r="J87" s="341" t="s">
        <v>1233</v>
      </c>
      <c r="K87" s="759" t="s">
        <v>1103</v>
      </c>
      <c r="L87" s="99"/>
    </row>
    <row r="88" spans="1:12" ht="12.75">
      <c r="A88" s="772">
        <v>16</v>
      </c>
      <c r="B88" s="341">
        <v>908</v>
      </c>
      <c r="C88" s="341" t="s">
        <v>209</v>
      </c>
      <c r="D88" s="341" t="s">
        <v>1285</v>
      </c>
      <c r="E88" s="341" t="s">
        <v>757</v>
      </c>
      <c r="F88" s="771">
        <v>10</v>
      </c>
      <c r="G88" s="771">
        <v>0</v>
      </c>
      <c r="H88" s="771">
        <v>10</v>
      </c>
      <c r="I88" s="341"/>
      <c r="J88" s="341" t="s">
        <v>1195</v>
      </c>
      <c r="K88" s="767"/>
      <c r="L88" s="99"/>
    </row>
    <row r="89" spans="1:12" ht="12.75">
      <c r="A89" s="772"/>
      <c r="B89" s="341">
        <v>905</v>
      </c>
      <c r="C89" s="341" t="s">
        <v>1220</v>
      </c>
      <c r="D89" s="341" t="s">
        <v>776</v>
      </c>
      <c r="E89" s="341" t="s">
        <v>764</v>
      </c>
      <c r="F89" s="1071" t="s">
        <v>879</v>
      </c>
      <c r="G89" s="1072"/>
      <c r="H89" s="1073"/>
      <c r="I89" s="341"/>
      <c r="J89" s="341" t="s">
        <v>1221</v>
      </c>
      <c r="K89" s="759" t="s">
        <v>1103</v>
      </c>
      <c r="L89" s="99"/>
    </row>
    <row r="90" spans="1:12" ht="12.75">
      <c r="A90" s="772"/>
      <c r="B90" s="341">
        <v>912</v>
      </c>
      <c r="C90" s="341" t="s">
        <v>1208</v>
      </c>
      <c r="D90" s="341" t="s">
        <v>828</v>
      </c>
      <c r="E90" s="341" t="s">
        <v>743</v>
      </c>
      <c r="F90" s="1071" t="s">
        <v>879</v>
      </c>
      <c r="G90" s="1072"/>
      <c r="H90" s="1073"/>
      <c r="I90" s="341"/>
      <c r="J90" s="341" t="s">
        <v>1209</v>
      </c>
      <c r="K90" s="767"/>
      <c r="L90" s="99"/>
    </row>
    <row r="91" spans="1:12" ht="25.5">
      <c r="A91" s="772"/>
      <c r="B91" s="341">
        <v>913</v>
      </c>
      <c r="C91" s="341" t="s">
        <v>1026</v>
      </c>
      <c r="D91" s="341" t="s">
        <v>1027</v>
      </c>
      <c r="E91" s="341" t="s">
        <v>201</v>
      </c>
      <c r="F91" s="1071" t="s">
        <v>879</v>
      </c>
      <c r="G91" s="1072"/>
      <c r="H91" s="1073"/>
      <c r="I91" s="341"/>
      <c r="J91" s="341" t="s">
        <v>181</v>
      </c>
      <c r="K91" s="767"/>
      <c r="L91" s="99"/>
    </row>
    <row r="92" spans="1:12" ht="12.75">
      <c r="A92" s="772"/>
      <c r="B92" s="341">
        <v>914</v>
      </c>
      <c r="C92" s="341" t="s">
        <v>762</v>
      </c>
      <c r="D92" s="341" t="s">
        <v>763</v>
      </c>
      <c r="E92" s="341" t="s">
        <v>761</v>
      </c>
      <c r="F92" s="1071" t="s">
        <v>879</v>
      </c>
      <c r="G92" s="1072"/>
      <c r="H92" s="1073"/>
      <c r="I92" s="341"/>
      <c r="J92" s="341" t="s">
        <v>1157</v>
      </c>
      <c r="K92" s="767"/>
      <c r="L92" s="99"/>
    </row>
    <row r="93" spans="1:12" ht="12.75">
      <c r="A93" s="772"/>
      <c r="B93" s="341">
        <v>920</v>
      </c>
      <c r="C93" s="341" t="s">
        <v>1856</v>
      </c>
      <c r="D93" s="341" t="s">
        <v>1857</v>
      </c>
      <c r="E93" s="341" t="s">
        <v>807</v>
      </c>
      <c r="F93" s="1071" t="s">
        <v>879</v>
      </c>
      <c r="G93" s="1072"/>
      <c r="H93" s="1073"/>
      <c r="I93" s="341"/>
      <c r="J93" s="341" t="s">
        <v>1162</v>
      </c>
      <c r="K93" s="767"/>
      <c r="L93" s="99"/>
    </row>
    <row r="94" spans="1:12" ht="12.7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</row>
    <row r="95" spans="1:12" ht="12.75">
      <c r="A95" s="316" t="s">
        <v>1236</v>
      </c>
      <c r="B95" s="1074"/>
      <c r="C95" s="1074"/>
      <c r="D95" s="1074"/>
      <c r="E95" s="1074"/>
      <c r="F95" s="1074"/>
      <c r="G95" s="1074"/>
      <c r="H95" s="1074"/>
      <c r="I95" s="1074"/>
      <c r="J95" s="1074"/>
      <c r="K95" s="1074"/>
      <c r="L95" s="99"/>
    </row>
    <row r="96" spans="1:12" ht="12.7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</row>
    <row r="97" spans="1:12" ht="25.5">
      <c r="A97" s="1069" t="s">
        <v>781</v>
      </c>
      <c r="B97" s="1070" t="s">
        <v>911</v>
      </c>
      <c r="C97" s="1070" t="s">
        <v>721</v>
      </c>
      <c r="D97" s="1070" t="s">
        <v>722</v>
      </c>
      <c r="E97" s="1070" t="s">
        <v>162</v>
      </c>
      <c r="F97" s="116" t="s">
        <v>197</v>
      </c>
      <c r="G97" s="116" t="s">
        <v>198</v>
      </c>
      <c r="H97" s="116" t="s">
        <v>916</v>
      </c>
      <c r="I97" s="312" t="s">
        <v>1661</v>
      </c>
      <c r="J97" s="1069" t="s">
        <v>1304</v>
      </c>
      <c r="K97" s="312" t="s">
        <v>1115</v>
      </c>
      <c r="L97" s="99"/>
    </row>
    <row r="98" spans="1:12" ht="12.75">
      <c r="A98" s="1069"/>
      <c r="B98" s="1070"/>
      <c r="C98" s="1070"/>
      <c r="D98" s="1070"/>
      <c r="E98" s="1070"/>
      <c r="F98" s="287">
        <v>70</v>
      </c>
      <c r="G98" s="287">
        <v>30</v>
      </c>
      <c r="H98" s="769">
        <v>100</v>
      </c>
      <c r="I98" s="313"/>
      <c r="J98" s="1069"/>
      <c r="K98" s="313"/>
      <c r="L98" s="99"/>
    </row>
    <row r="99" spans="1:12" s="760" customFormat="1" ht="12.75">
      <c r="A99" s="783">
        <v>1</v>
      </c>
      <c r="B99" s="780">
        <v>1001</v>
      </c>
      <c r="C99" s="780" t="s">
        <v>806</v>
      </c>
      <c r="D99" s="780" t="s">
        <v>752</v>
      </c>
      <c r="E99" s="780" t="s">
        <v>210</v>
      </c>
      <c r="F99" s="786">
        <v>64</v>
      </c>
      <c r="G99" s="786">
        <v>16</v>
      </c>
      <c r="H99" s="785">
        <v>80</v>
      </c>
      <c r="I99" s="780" t="s">
        <v>920</v>
      </c>
      <c r="J99" s="780" t="s">
        <v>1241</v>
      </c>
      <c r="K99" s="783"/>
      <c r="L99" s="125"/>
    </row>
    <row r="100" spans="1:12" s="760" customFormat="1" ht="12.75">
      <c r="A100" s="783">
        <v>2</v>
      </c>
      <c r="B100" s="780">
        <v>1012</v>
      </c>
      <c r="C100" s="780" t="s">
        <v>2113</v>
      </c>
      <c r="D100" s="780" t="s">
        <v>759</v>
      </c>
      <c r="E100" s="780" t="s">
        <v>725</v>
      </c>
      <c r="F100" s="786">
        <v>54</v>
      </c>
      <c r="G100" s="786">
        <v>10</v>
      </c>
      <c r="H100" s="785">
        <v>64</v>
      </c>
      <c r="I100" s="780" t="s">
        <v>1103</v>
      </c>
      <c r="J100" s="780" t="s">
        <v>1241</v>
      </c>
      <c r="K100" s="780" t="s">
        <v>1103</v>
      </c>
      <c r="L100" s="125"/>
    </row>
    <row r="101" spans="1:12" s="760" customFormat="1" ht="12.75">
      <c r="A101" s="783">
        <v>3</v>
      </c>
      <c r="B101" s="780">
        <v>1020</v>
      </c>
      <c r="C101" s="780" t="s">
        <v>2000</v>
      </c>
      <c r="D101" s="780" t="s">
        <v>926</v>
      </c>
      <c r="E101" s="780" t="s">
        <v>1749</v>
      </c>
      <c r="F101" s="786">
        <v>38</v>
      </c>
      <c r="G101" s="786">
        <v>17</v>
      </c>
      <c r="H101" s="785">
        <v>55</v>
      </c>
      <c r="I101" s="780" t="s">
        <v>1103</v>
      </c>
      <c r="J101" s="780" t="s">
        <v>211</v>
      </c>
      <c r="K101" s="783"/>
      <c r="L101" s="125"/>
    </row>
    <row r="102" spans="1:12" s="760" customFormat="1" ht="12.75">
      <c r="A102" s="783">
        <v>4</v>
      </c>
      <c r="B102" s="780">
        <v>1018</v>
      </c>
      <c r="C102" s="780" t="s">
        <v>1882</v>
      </c>
      <c r="D102" s="780" t="s">
        <v>794</v>
      </c>
      <c r="E102" s="780" t="s">
        <v>770</v>
      </c>
      <c r="F102" s="786">
        <v>53</v>
      </c>
      <c r="G102" s="786">
        <v>0</v>
      </c>
      <c r="H102" s="785">
        <v>53</v>
      </c>
      <c r="I102" s="780" t="s">
        <v>1103</v>
      </c>
      <c r="J102" s="780" t="s">
        <v>1134</v>
      </c>
      <c r="K102" s="783"/>
      <c r="L102" s="125"/>
    </row>
    <row r="103" spans="1:12" s="760" customFormat="1" ht="12.75">
      <c r="A103" s="767">
        <v>5</v>
      </c>
      <c r="B103" s="341">
        <v>1003</v>
      </c>
      <c r="C103" s="341" t="s">
        <v>1255</v>
      </c>
      <c r="D103" s="341" t="s">
        <v>730</v>
      </c>
      <c r="E103" s="341" t="s">
        <v>757</v>
      </c>
      <c r="F103" s="773">
        <v>39</v>
      </c>
      <c r="G103" s="773">
        <v>9</v>
      </c>
      <c r="H103" s="771">
        <v>48</v>
      </c>
      <c r="I103" s="341"/>
      <c r="J103" s="341" t="s">
        <v>1195</v>
      </c>
      <c r="K103" s="767"/>
      <c r="L103" s="125"/>
    </row>
    <row r="104" spans="1:12" ht="12.75">
      <c r="A104" s="767">
        <v>6</v>
      </c>
      <c r="B104" s="341">
        <v>1014</v>
      </c>
      <c r="C104" s="341" t="s">
        <v>212</v>
      </c>
      <c r="D104" s="341" t="s">
        <v>779</v>
      </c>
      <c r="E104" s="341" t="s">
        <v>732</v>
      </c>
      <c r="F104" s="773">
        <v>39</v>
      </c>
      <c r="G104" s="773">
        <v>8</v>
      </c>
      <c r="H104" s="771">
        <v>47</v>
      </c>
      <c r="I104" s="341"/>
      <c r="J104" s="341" t="s">
        <v>1238</v>
      </c>
      <c r="K104" s="767"/>
      <c r="L104" s="99"/>
    </row>
    <row r="105" spans="1:12" ht="12.75">
      <c r="A105" s="767">
        <v>7</v>
      </c>
      <c r="B105" s="341">
        <v>1011</v>
      </c>
      <c r="C105" s="341" t="s">
        <v>213</v>
      </c>
      <c r="D105" s="341" t="s">
        <v>1370</v>
      </c>
      <c r="E105" s="341" t="s">
        <v>725</v>
      </c>
      <c r="F105" s="773">
        <v>31</v>
      </c>
      <c r="G105" s="773">
        <v>5</v>
      </c>
      <c r="H105" s="771">
        <v>36</v>
      </c>
      <c r="I105" s="341"/>
      <c r="J105" s="341" t="s">
        <v>1241</v>
      </c>
      <c r="K105" s="767"/>
      <c r="L105" s="99"/>
    </row>
    <row r="106" spans="1:12" ht="25.5">
      <c r="A106" s="767">
        <v>8</v>
      </c>
      <c r="B106" s="341">
        <v>1004</v>
      </c>
      <c r="C106" s="341" t="s">
        <v>214</v>
      </c>
      <c r="D106" s="341" t="s">
        <v>730</v>
      </c>
      <c r="E106" s="341" t="s">
        <v>774</v>
      </c>
      <c r="F106" s="773">
        <v>33</v>
      </c>
      <c r="G106" s="773">
        <v>0</v>
      </c>
      <c r="H106" s="771">
        <v>33</v>
      </c>
      <c r="I106" s="341"/>
      <c r="J106" s="341" t="s">
        <v>1131</v>
      </c>
      <c r="K106" s="767"/>
      <c r="L106" s="99"/>
    </row>
    <row r="107" spans="1:12" ht="12.75">
      <c r="A107" s="767">
        <v>8</v>
      </c>
      <c r="B107" s="341">
        <v>1016</v>
      </c>
      <c r="C107" s="341" t="s">
        <v>100</v>
      </c>
      <c r="D107" s="341" t="s">
        <v>752</v>
      </c>
      <c r="E107" s="341" t="s">
        <v>826</v>
      </c>
      <c r="F107" s="773">
        <v>33</v>
      </c>
      <c r="G107" s="773">
        <v>0</v>
      </c>
      <c r="H107" s="771">
        <v>33</v>
      </c>
      <c r="I107" s="341"/>
      <c r="J107" s="341" t="s">
        <v>175</v>
      </c>
      <c r="K107" s="767"/>
      <c r="L107" s="99"/>
    </row>
    <row r="108" spans="1:12" ht="25.5">
      <c r="A108" s="767">
        <v>10</v>
      </c>
      <c r="B108" s="341">
        <v>1002</v>
      </c>
      <c r="C108" s="341" t="s">
        <v>1412</v>
      </c>
      <c r="D108" s="341" t="s">
        <v>926</v>
      </c>
      <c r="E108" s="341" t="s">
        <v>750</v>
      </c>
      <c r="F108" s="773">
        <v>31</v>
      </c>
      <c r="G108" s="773">
        <v>0</v>
      </c>
      <c r="H108" s="771">
        <v>31</v>
      </c>
      <c r="I108" s="341"/>
      <c r="J108" s="341" t="s">
        <v>1249</v>
      </c>
      <c r="K108" s="341" t="s">
        <v>920</v>
      </c>
      <c r="L108" s="99"/>
    </row>
    <row r="109" spans="1:12" ht="12.75">
      <c r="A109" s="767">
        <v>10</v>
      </c>
      <c r="B109" s="341">
        <v>1009</v>
      </c>
      <c r="C109" s="341" t="s">
        <v>215</v>
      </c>
      <c r="D109" s="341" t="s">
        <v>1197</v>
      </c>
      <c r="E109" s="341" t="s">
        <v>757</v>
      </c>
      <c r="F109" s="773">
        <v>23</v>
      </c>
      <c r="G109" s="773">
        <v>8</v>
      </c>
      <c r="H109" s="771">
        <v>31</v>
      </c>
      <c r="I109" s="341"/>
      <c r="J109" s="341" t="s">
        <v>1195</v>
      </c>
      <c r="K109" s="767"/>
      <c r="L109" s="99"/>
    </row>
    <row r="110" spans="1:12" ht="12.75">
      <c r="A110" s="767">
        <v>12</v>
      </c>
      <c r="B110" s="341">
        <v>1013</v>
      </c>
      <c r="C110" s="341" t="s">
        <v>216</v>
      </c>
      <c r="D110" s="341" t="s">
        <v>745</v>
      </c>
      <c r="E110" s="341" t="s">
        <v>217</v>
      </c>
      <c r="F110" s="773">
        <v>28</v>
      </c>
      <c r="G110" s="773">
        <v>0</v>
      </c>
      <c r="H110" s="771">
        <v>28</v>
      </c>
      <c r="I110" s="341"/>
      <c r="J110" s="341" t="s">
        <v>1244</v>
      </c>
      <c r="K110" s="767"/>
      <c r="L110" s="99"/>
    </row>
    <row r="111" spans="1:12" ht="12.75">
      <c r="A111" s="767">
        <v>13</v>
      </c>
      <c r="B111" s="341">
        <v>1005</v>
      </c>
      <c r="C111" s="341" t="s">
        <v>218</v>
      </c>
      <c r="D111" s="341" t="s">
        <v>219</v>
      </c>
      <c r="E111" s="341" t="s">
        <v>743</v>
      </c>
      <c r="F111" s="773">
        <v>24</v>
      </c>
      <c r="G111" s="773">
        <v>0</v>
      </c>
      <c r="H111" s="771">
        <v>24</v>
      </c>
      <c r="I111" s="341"/>
      <c r="J111" s="341" t="s">
        <v>1209</v>
      </c>
      <c r="K111" s="767"/>
      <c r="L111" s="99"/>
    </row>
    <row r="112" spans="1:12" ht="12.75">
      <c r="A112" s="767">
        <v>14</v>
      </c>
      <c r="B112" s="341">
        <v>1008</v>
      </c>
      <c r="C112" s="341" t="s">
        <v>1261</v>
      </c>
      <c r="D112" s="341" t="s">
        <v>993</v>
      </c>
      <c r="E112" s="341" t="s">
        <v>1128</v>
      </c>
      <c r="F112" s="773">
        <v>18</v>
      </c>
      <c r="G112" s="773">
        <v>2</v>
      </c>
      <c r="H112" s="771">
        <v>20</v>
      </c>
      <c r="I112" s="341"/>
      <c r="J112" s="341" t="s">
        <v>1151</v>
      </c>
      <c r="K112" s="341" t="s">
        <v>1103</v>
      </c>
      <c r="L112" s="99"/>
    </row>
    <row r="113" spans="1:12" ht="12.75">
      <c r="A113" s="767">
        <v>15</v>
      </c>
      <c r="B113" s="341">
        <v>1006</v>
      </c>
      <c r="C113" s="341" t="s">
        <v>1242</v>
      </c>
      <c r="D113" s="341" t="s">
        <v>730</v>
      </c>
      <c r="E113" s="341" t="s">
        <v>1243</v>
      </c>
      <c r="F113" s="773">
        <v>18</v>
      </c>
      <c r="G113" s="773">
        <v>0</v>
      </c>
      <c r="H113" s="771">
        <v>18</v>
      </c>
      <c r="I113" s="341"/>
      <c r="J113" s="341" t="s">
        <v>1244</v>
      </c>
      <c r="K113" s="767"/>
      <c r="L113" s="99"/>
    </row>
    <row r="114" spans="1:12" ht="12.75">
      <c r="A114" s="767">
        <v>15</v>
      </c>
      <c r="B114" s="341">
        <v>1017</v>
      </c>
      <c r="C114" s="341" t="s">
        <v>1874</v>
      </c>
      <c r="D114" s="341" t="s">
        <v>1121</v>
      </c>
      <c r="E114" s="341" t="s">
        <v>201</v>
      </c>
      <c r="F114" s="773">
        <v>16</v>
      </c>
      <c r="G114" s="773">
        <v>2</v>
      </c>
      <c r="H114" s="771">
        <v>18</v>
      </c>
      <c r="I114" s="341"/>
      <c r="J114" s="341" t="s">
        <v>181</v>
      </c>
      <c r="K114" s="341" t="s">
        <v>1103</v>
      </c>
      <c r="L114" s="99"/>
    </row>
    <row r="115" spans="1:12" ht="12.75">
      <c r="A115" s="767">
        <v>17</v>
      </c>
      <c r="B115" s="341">
        <v>1010</v>
      </c>
      <c r="C115" s="341" t="s">
        <v>1872</v>
      </c>
      <c r="D115" s="341" t="s">
        <v>993</v>
      </c>
      <c r="E115" s="341" t="s">
        <v>1243</v>
      </c>
      <c r="F115" s="773">
        <v>16</v>
      </c>
      <c r="G115" s="773">
        <v>0</v>
      </c>
      <c r="H115" s="771">
        <v>16</v>
      </c>
      <c r="I115" s="341"/>
      <c r="J115" s="341" t="s">
        <v>1244</v>
      </c>
      <c r="K115" s="767"/>
      <c r="L115" s="99"/>
    </row>
    <row r="116" spans="1:12" ht="12.75">
      <c r="A116" s="767">
        <v>17</v>
      </c>
      <c r="B116" s="341">
        <v>1015</v>
      </c>
      <c r="C116" s="341" t="s">
        <v>220</v>
      </c>
      <c r="D116" s="341" t="s">
        <v>752</v>
      </c>
      <c r="E116" s="341" t="s">
        <v>774</v>
      </c>
      <c r="F116" s="773">
        <v>16</v>
      </c>
      <c r="G116" s="773">
        <v>0</v>
      </c>
      <c r="H116" s="771">
        <v>16</v>
      </c>
      <c r="I116" s="341"/>
      <c r="J116" s="341" t="s">
        <v>1131</v>
      </c>
      <c r="K116" s="767"/>
      <c r="L116" s="99"/>
    </row>
    <row r="117" spans="1:12" ht="12.75">
      <c r="A117" s="767">
        <v>19</v>
      </c>
      <c r="B117" s="341">
        <v>1007</v>
      </c>
      <c r="C117" s="341" t="s">
        <v>1877</v>
      </c>
      <c r="D117" s="341" t="s">
        <v>825</v>
      </c>
      <c r="E117" s="341" t="s">
        <v>774</v>
      </c>
      <c r="F117" s="773">
        <v>13</v>
      </c>
      <c r="G117" s="773">
        <v>0</v>
      </c>
      <c r="H117" s="771">
        <v>13</v>
      </c>
      <c r="I117" s="341"/>
      <c r="J117" s="341" t="s">
        <v>1131</v>
      </c>
      <c r="K117" s="767"/>
      <c r="L117" s="99"/>
    </row>
    <row r="118" spans="1:12" ht="12.75">
      <c r="A118" s="767">
        <v>20</v>
      </c>
      <c r="B118" s="341">
        <v>1019</v>
      </c>
      <c r="C118" s="341" t="s">
        <v>810</v>
      </c>
      <c r="D118" s="341" t="s">
        <v>811</v>
      </c>
      <c r="E118" s="341" t="s">
        <v>807</v>
      </c>
      <c r="F118" s="1078" t="s">
        <v>879</v>
      </c>
      <c r="G118" s="1079"/>
      <c r="H118" s="1080"/>
      <c r="I118" s="341"/>
      <c r="J118" s="341" t="s">
        <v>1162</v>
      </c>
      <c r="K118" s="774"/>
      <c r="L118" s="99"/>
    </row>
    <row r="119" spans="1:12" ht="15">
      <c r="A119" s="99"/>
      <c r="B119" s="775"/>
      <c r="C119" s="775"/>
      <c r="D119" s="775"/>
      <c r="E119" s="99"/>
      <c r="F119" s="99"/>
      <c r="G119" s="99"/>
      <c r="H119" s="99"/>
      <c r="I119" s="99"/>
      <c r="J119" s="99"/>
      <c r="K119" s="99"/>
      <c r="L119" s="99"/>
    </row>
    <row r="120" spans="1:12" ht="15">
      <c r="A120" s="99"/>
      <c r="B120" s="775"/>
      <c r="C120" s="775"/>
      <c r="D120" s="775"/>
      <c r="E120" s="99"/>
      <c r="F120" s="99"/>
      <c r="G120" s="99"/>
      <c r="H120" s="99"/>
      <c r="I120" s="99"/>
      <c r="J120" s="99"/>
      <c r="K120" s="99"/>
      <c r="L120" s="99"/>
    </row>
    <row r="121" spans="1:12" ht="12.75">
      <c r="A121" s="316" t="s">
        <v>1265</v>
      </c>
      <c r="B121" s="1074"/>
      <c r="C121" s="1074"/>
      <c r="D121" s="1074"/>
      <c r="E121" s="1074"/>
      <c r="F121" s="1074"/>
      <c r="G121" s="1074"/>
      <c r="H121" s="1074"/>
      <c r="I121" s="1074"/>
      <c r="J121" s="1074"/>
      <c r="K121" s="1074"/>
      <c r="L121" s="99"/>
    </row>
    <row r="122" spans="1:12" ht="12.7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1:12" ht="25.5">
      <c r="A123" s="1069" t="s">
        <v>781</v>
      </c>
      <c r="B123" s="1070" t="s">
        <v>911</v>
      </c>
      <c r="C123" s="1070" t="s">
        <v>721</v>
      </c>
      <c r="D123" s="1070" t="s">
        <v>722</v>
      </c>
      <c r="E123" s="1070" t="s">
        <v>162</v>
      </c>
      <c r="F123" s="116" t="s">
        <v>197</v>
      </c>
      <c r="G123" s="116" t="s">
        <v>198</v>
      </c>
      <c r="H123" s="116" t="s">
        <v>916</v>
      </c>
      <c r="I123" s="312" t="s">
        <v>1661</v>
      </c>
      <c r="J123" s="1069" t="s">
        <v>1304</v>
      </c>
      <c r="K123" s="312" t="s">
        <v>1115</v>
      </c>
      <c r="L123" s="99"/>
    </row>
    <row r="124" spans="1:12" ht="12.75">
      <c r="A124" s="1069"/>
      <c r="B124" s="1070"/>
      <c r="C124" s="1070"/>
      <c r="D124" s="1070"/>
      <c r="E124" s="1070"/>
      <c r="F124" s="287">
        <v>70</v>
      </c>
      <c r="G124" s="287">
        <v>30</v>
      </c>
      <c r="H124" s="769">
        <v>100</v>
      </c>
      <c r="I124" s="313"/>
      <c r="J124" s="1069"/>
      <c r="K124" s="313"/>
      <c r="L124" s="99"/>
    </row>
    <row r="125" spans="1:12" s="760" customFormat="1" ht="15">
      <c r="A125" s="783">
        <v>1</v>
      </c>
      <c r="B125" s="780">
        <v>1111</v>
      </c>
      <c r="C125" s="780" t="s">
        <v>1275</v>
      </c>
      <c r="D125" s="780" t="s">
        <v>843</v>
      </c>
      <c r="E125" s="780" t="s">
        <v>732</v>
      </c>
      <c r="F125" s="787">
        <v>68</v>
      </c>
      <c r="G125" s="787">
        <v>30</v>
      </c>
      <c r="H125" s="788">
        <v>98</v>
      </c>
      <c r="I125" s="782" t="s">
        <v>920</v>
      </c>
      <c r="J125" s="782" t="s">
        <v>221</v>
      </c>
      <c r="K125" s="782" t="s">
        <v>1103</v>
      </c>
      <c r="L125" s="125"/>
    </row>
    <row r="126" spans="1:12" s="760" customFormat="1" ht="25.5">
      <c r="A126" s="783">
        <v>2</v>
      </c>
      <c r="B126" s="780">
        <v>1117</v>
      </c>
      <c r="C126" s="780" t="s">
        <v>1284</v>
      </c>
      <c r="D126" s="780" t="s">
        <v>1285</v>
      </c>
      <c r="E126" s="780" t="s">
        <v>205</v>
      </c>
      <c r="F126" s="787">
        <v>53</v>
      </c>
      <c r="G126" s="787">
        <v>5</v>
      </c>
      <c r="H126" s="788">
        <v>58</v>
      </c>
      <c r="I126" s="782" t="s">
        <v>1103</v>
      </c>
      <c r="J126" s="782" t="s">
        <v>1286</v>
      </c>
      <c r="K126" s="782" t="s">
        <v>920</v>
      </c>
      <c r="L126" s="125"/>
    </row>
    <row r="127" spans="1:12" s="760" customFormat="1" ht="29.25" customHeight="1">
      <c r="A127" s="783">
        <v>3</v>
      </c>
      <c r="B127" s="780">
        <v>1113</v>
      </c>
      <c r="C127" s="780" t="s">
        <v>1896</v>
      </c>
      <c r="D127" s="780" t="s">
        <v>763</v>
      </c>
      <c r="E127" s="780" t="s">
        <v>750</v>
      </c>
      <c r="F127" s="787">
        <v>49</v>
      </c>
      <c r="G127" s="787">
        <v>5</v>
      </c>
      <c r="H127" s="788">
        <v>54</v>
      </c>
      <c r="I127" s="782" t="s">
        <v>1103</v>
      </c>
      <c r="J127" s="782" t="s">
        <v>1200</v>
      </c>
      <c r="K127" s="783"/>
      <c r="L127" s="125"/>
    </row>
    <row r="128" spans="1:12" s="760" customFormat="1" ht="15">
      <c r="A128" s="783">
        <v>4</v>
      </c>
      <c r="B128" s="780">
        <v>1108</v>
      </c>
      <c r="C128" s="780" t="s">
        <v>2116</v>
      </c>
      <c r="D128" s="780" t="s">
        <v>752</v>
      </c>
      <c r="E128" s="780" t="s">
        <v>725</v>
      </c>
      <c r="F128" s="787">
        <v>48</v>
      </c>
      <c r="G128" s="787">
        <v>4</v>
      </c>
      <c r="H128" s="788">
        <v>52</v>
      </c>
      <c r="I128" s="782" t="s">
        <v>1103</v>
      </c>
      <c r="J128" s="782" t="s">
        <v>1210</v>
      </c>
      <c r="K128" s="783"/>
      <c r="L128" s="125"/>
    </row>
    <row r="129" spans="1:12" ht="15">
      <c r="A129" s="767">
        <v>4</v>
      </c>
      <c r="B129" s="341">
        <v>1103</v>
      </c>
      <c r="C129" s="341" t="s">
        <v>1086</v>
      </c>
      <c r="D129" s="341" t="s">
        <v>933</v>
      </c>
      <c r="E129" s="341" t="s">
        <v>1243</v>
      </c>
      <c r="F129" s="776">
        <v>40</v>
      </c>
      <c r="G129" s="776">
        <v>2</v>
      </c>
      <c r="H129" s="777">
        <v>42</v>
      </c>
      <c r="I129" s="274"/>
      <c r="J129" s="274" t="s">
        <v>1178</v>
      </c>
      <c r="K129" s="767"/>
      <c r="L129" s="99"/>
    </row>
    <row r="130" spans="1:12" ht="15">
      <c r="A130" s="767">
        <v>6</v>
      </c>
      <c r="B130" s="341">
        <v>1112</v>
      </c>
      <c r="C130" s="341" t="s">
        <v>222</v>
      </c>
      <c r="D130" s="341" t="s">
        <v>1864</v>
      </c>
      <c r="E130" s="341" t="s">
        <v>1128</v>
      </c>
      <c r="F130" s="776">
        <v>35</v>
      </c>
      <c r="G130" s="776">
        <v>5</v>
      </c>
      <c r="H130" s="777">
        <v>40</v>
      </c>
      <c r="I130" s="274"/>
      <c r="J130" s="274" t="s">
        <v>1151</v>
      </c>
      <c r="K130" s="767"/>
      <c r="L130" s="99"/>
    </row>
    <row r="131" spans="1:12" ht="15">
      <c r="A131" s="767">
        <v>7</v>
      </c>
      <c r="B131" s="341">
        <v>1114</v>
      </c>
      <c r="C131" s="341" t="s">
        <v>838</v>
      </c>
      <c r="D131" s="341" t="s">
        <v>745</v>
      </c>
      <c r="E131" s="341" t="s">
        <v>732</v>
      </c>
      <c r="F131" s="776">
        <v>32</v>
      </c>
      <c r="G131" s="776">
        <v>7</v>
      </c>
      <c r="H131" s="777">
        <v>39</v>
      </c>
      <c r="I131" s="274"/>
      <c r="J131" s="274" t="s">
        <v>221</v>
      </c>
      <c r="K131" s="767"/>
      <c r="L131" s="99"/>
    </row>
    <row r="132" spans="1:12" ht="15">
      <c r="A132" s="767">
        <v>7</v>
      </c>
      <c r="B132" s="341">
        <v>1119</v>
      </c>
      <c r="C132" s="341" t="s">
        <v>1277</v>
      </c>
      <c r="D132" s="341" t="s">
        <v>1278</v>
      </c>
      <c r="E132" s="341" t="s">
        <v>743</v>
      </c>
      <c r="F132" s="776">
        <v>21</v>
      </c>
      <c r="G132" s="776">
        <v>15</v>
      </c>
      <c r="H132" s="777">
        <v>36</v>
      </c>
      <c r="I132" s="274"/>
      <c r="J132" s="274" t="s">
        <v>1222</v>
      </c>
      <c r="K132" s="767"/>
      <c r="L132" s="99"/>
    </row>
    <row r="133" spans="1:12" ht="15">
      <c r="A133" s="767">
        <v>9</v>
      </c>
      <c r="B133" s="341">
        <v>1101</v>
      </c>
      <c r="C133" s="341" t="s">
        <v>223</v>
      </c>
      <c r="D133" s="341" t="s">
        <v>2006</v>
      </c>
      <c r="E133" s="341" t="s">
        <v>1243</v>
      </c>
      <c r="F133" s="776">
        <v>32</v>
      </c>
      <c r="G133" s="776">
        <v>0</v>
      </c>
      <c r="H133" s="777">
        <v>32</v>
      </c>
      <c r="I133" s="274"/>
      <c r="J133" s="274" t="s">
        <v>1178</v>
      </c>
      <c r="K133" s="767"/>
      <c r="L133" s="99"/>
    </row>
    <row r="134" spans="1:12" ht="15">
      <c r="A134" s="767">
        <v>9</v>
      </c>
      <c r="B134" s="341">
        <v>1104</v>
      </c>
      <c r="C134" s="341" t="s">
        <v>1266</v>
      </c>
      <c r="D134" s="341" t="s">
        <v>794</v>
      </c>
      <c r="E134" s="341" t="s">
        <v>1243</v>
      </c>
      <c r="F134" s="776">
        <v>31</v>
      </c>
      <c r="G134" s="776">
        <v>0</v>
      </c>
      <c r="H134" s="777">
        <v>31</v>
      </c>
      <c r="I134" s="274"/>
      <c r="J134" s="274" t="s">
        <v>1178</v>
      </c>
      <c r="K134" s="274" t="s">
        <v>1103</v>
      </c>
      <c r="L134" s="99"/>
    </row>
    <row r="135" spans="1:12" ht="15">
      <c r="A135" s="767">
        <v>9</v>
      </c>
      <c r="B135" s="341">
        <v>1107</v>
      </c>
      <c r="C135" s="341" t="s">
        <v>2014</v>
      </c>
      <c r="D135" s="341" t="s">
        <v>1018</v>
      </c>
      <c r="E135" s="341" t="s">
        <v>725</v>
      </c>
      <c r="F135" s="776">
        <v>30</v>
      </c>
      <c r="G135" s="776">
        <v>0</v>
      </c>
      <c r="H135" s="777">
        <v>30</v>
      </c>
      <c r="I135" s="274"/>
      <c r="J135" s="274" t="s">
        <v>1210</v>
      </c>
      <c r="K135" s="767"/>
      <c r="L135" s="99"/>
    </row>
    <row r="136" spans="1:12" ht="15">
      <c r="A136" s="767">
        <v>12</v>
      </c>
      <c r="B136" s="341">
        <v>1110</v>
      </c>
      <c r="C136" s="341" t="s">
        <v>224</v>
      </c>
      <c r="D136" s="341" t="s">
        <v>727</v>
      </c>
      <c r="E136" s="341" t="s">
        <v>757</v>
      </c>
      <c r="F136" s="776">
        <v>24</v>
      </c>
      <c r="G136" s="776">
        <v>5</v>
      </c>
      <c r="H136" s="777">
        <v>29</v>
      </c>
      <c r="I136" s="274"/>
      <c r="J136" s="274" t="s">
        <v>1225</v>
      </c>
      <c r="K136" s="767"/>
      <c r="L136" s="99"/>
    </row>
    <row r="137" spans="1:12" ht="15">
      <c r="A137" s="767">
        <v>13</v>
      </c>
      <c r="B137" s="341">
        <v>1109</v>
      </c>
      <c r="C137" s="341" t="s">
        <v>1208</v>
      </c>
      <c r="D137" s="341" t="s">
        <v>730</v>
      </c>
      <c r="E137" s="341" t="s">
        <v>757</v>
      </c>
      <c r="F137" s="776">
        <v>25</v>
      </c>
      <c r="G137" s="776">
        <v>3</v>
      </c>
      <c r="H137" s="777">
        <v>28</v>
      </c>
      <c r="I137" s="274"/>
      <c r="J137" s="274" t="s">
        <v>1124</v>
      </c>
      <c r="K137" s="767"/>
      <c r="L137" s="99"/>
    </row>
    <row r="138" spans="1:12" ht="15">
      <c r="A138" s="767">
        <v>14</v>
      </c>
      <c r="B138" s="341">
        <v>1102</v>
      </c>
      <c r="C138" s="341" t="s">
        <v>824</v>
      </c>
      <c r="D138" s="341" t="s">
        <v>825</v>
      </c>
      <c r="E138" s="341" t="s">
        <v>757</v>
      </c>
      <c r="F138" s="776">
        <v>13</v>
      </c>
      <c r="G138" s="776">
        <v>0</v>
      </c>
      <c r="H138" s="777">
        <v>13</v>
      </c>
      <c r="I138" s="274"/>
      <c r="J138" s="274" t="s">
        <v>1225</v>
      </c>
      <c r="K138" s="767"/>
      <c r="L138" s="99"/>
    </row>
    <row r="139" spans="1:12" ht="15">
      <c r="A139" s="767">
        <v>15</v>
      </c>
      <c r="B139" s="341">
        <v>1105</v>
      </c>
      <c r="C139" s="341" t="s">
        <v>1899</v>
      </c>
      <c r="D139" s="341" t="s">
        <v>1416</v>
      </c>
      <c r="E139" s="341" t="s">
        <v>774</v>
      </c>
      <c r="F139" s="776">
        <v>11</v>
      </c>
      <c r="G139" s="776">
        <v>0</v>
      </c>
      <c r="H139" s="777">
        <v>11</v>
      </c>
      <c r="I139" s="274"/>
      <c r="J139" s="274" t="s">
        <v>1181</v>
      </c>
      <c r="K139" s="767"/>
      <c r="L139" s="99"/>
    </row>
    <row r="140" spans="1:12" ht="15">
      <c r="A140" s="767">
        <v>16</v>
      </c>
      <c r="B140" s="341">
        <v>1106</v>
      </c>
      <c r="C140" s="341" t="s">
        <v>65</v>
      </c>
      <c r="D140" s="341" t="s">
        <v>66</v>
      </c>
      <c r="E140" s="341" t="s">
        <v>774</v>
      </c>
      <c r="F140" s="1075" t="s">
        <v>879</v>
      </c>
      <c r="G140" s="1076"/>
      <c r="H140" s="1077"/>
      <c r="I140" s="274"/>
      <c r="J140" s="274" t="s">
        <v>1181</v>
      </c>
      <c r="K140" s="767"/>
      <c r="L140" s="99"/>
    </row>
    <row r="141" spans="1:12" ht="25.5">
      <c r="A141" s="767">
        <v>17</v>
      </c>
      <c r="B141" s="341">
        <v>1115</v>
      </c>
      <c r="C141" s="341" t="s">
        <v>225</v>
      </c>
      <c r="D141" s="341" t="s">
        <v>752</v>
      </c>
      <c r="E141" s="341" t="s">
        <v>750</v>
      </c>
      <c r="F141" s="1075" t="s">
        <v>879</v>
      </c>
      <c r="G141" s="1076"/>
      <c r="H141" s="1077"/>
      <c r="I141" s="274"/>
      <c r="J141" s="274" t="s">
        <v>1200</v>
      </c>
      <c r="K141" s="767"/>
      <c r="L141" s="99"/>
    </row>
    <row r="142" spans="1:12" ht="15">
      <c r="A142" s="767">
        <v>18</v>
      </c>
      <c r="B142" s="341">
        <v>1116</v>
      </c>
      <c r="C142" s="341" t="s">
        <v>1280</v>
      </c>
      <c r="D142" s="341" t="s">
        <v>926</v>
      </c>
      <c r="E142" s="341" t="s">
        <v>807</v>
      </c>
      <c r="F142" s="1075" t="s">
        <v>879</v>
      </c>
      <c r="G142" s="1076"/>
      <c r="H142" s="1077"/>
      <c r="I142" s="274"/>
      <c r="J142" s="274" t="s">
        <v>1162</v>
      </c>
      <c r="K142" s="767"/>
      <c r="L142" s="99"/>
    </row>
    <row r="143" spans="1:12" ht="15">
      <c r="A143" s="142">
        <v>19</v>
      </c>
      <c r="B143" s="341">
        <v>1118</v>
      </c>
      <c r="C143" s="341" t="s">
        <v>226</v>
      </c>
      <c r="D143" s="341" t="s">
        <v>748</v>
      </c>
      <c r="E143" s="341" t="s">
        <v>1263</v>
      </c>
      <c r="F143" s="1075" t="s">
        <v>879</v>
      </c>
      <c r="G143" s="1076"/>
      <c r="H143" s="1077"/>
      <c r="I143" s="274"/>
      <c r="J143" s="274" t="s">
        <v>181</v>
      </c>
      <c r="K143" s="767"/>
      <c r="L143" s="99"/>
    </row>
  </sheetData>
  <sheetProtection/>
  <mergeCells count="65">
    <mergeCell ref="F142:H142"/>
    <mergeCell ref="J123:J124"/>
    <mergeCell ref="K123:K124"/>
    <mergeCell ref="F140:H140"/>
    <mergeCell ref="F141:H141"/>
    <mergeCell ref="I123:I124"/>
    <mergeCell ref="A97:A98"/>
    <mergeCell ref="B97:B98"/>
    <mergeCell ref="C97:C98"/>
    <mergeCell ref="D97:D98"/>
    <mergeCell ref="E97:E98"/>
    <mergeCell ref="F143:H143"/>
    <mergeCell ref="J97:J98"/>
    <mergeCell ref="K97:K98"/>
    <mergeCell ref="F118:H118"/>
    <mergeCell ref="A121:K121"/>
    <mergeCell ref="A123:A124"/>
    <mergeCell ref="B123:B124"/>
    <mergeCell ref="C123:C124"/>
    <mergeCell ref="D123:D124"/>
    <mergeCell ref="E123:E124"/>
    <mergeCell ref="K71:K72"/>
    <mergeCell ref="I97:I98"/>
    <mergeCell ref="F89:H89"/>
    <mergeCell ref="F90:H90"/>
    <mergeCell ref="F91:H91"/>
    <mergeCell ref="F92:H92"/>
    <mergeCell ref="F93:H93"/>
    <mergeCell ref="A95:K95"/>
    <mergeCell ref="F65:H65"/>
    <mergeCell ref="F67:H67"/>
    <mergeCell ref="A69:K69"/>
    <mergeCell ref="A71:A72"/>
    <mergeCell ref="B71:B72"/>
    <mergeCell ref="C71:C72"/>
    <mergeCell ref="D71:D72"/>
    <mergeCell ref="E71:E72"/>
    <mergeCell ref="I71:I72"/>
    <mergeCell ref="J71:J72"/>
    <mergeCell ref="J42:J43"/>
    <mergeCell ref="K42:K43"/>
    <mergeCell ref="M44:M46"/>
    <mergeCell ref="F64:H64"/>
    <mergeCell ref="D42:D43"/>
    <mergeCell ref="E42:E43"/>
    <mergeCell ref="I42:I43"/>
    <mergeCell ref="A19:A20"/>
    <mergeCell ref="B19:B20"/>
    <mergeCell ref="C19:C20"/>
    <mergeCell ref="D19:D20"/>
    <mergeCell ref="E19:E20"/>
    <mergeCell ref="A1:K1"/>
    <mergeCell ref="A2:K2"/>
    <mergeCell ref="F66:H66"/>
    <mergeCell ref="J19:J20"/>
    <mergeCell ref="K19:K20"/>
    <mergeCell ref="F39:H39"/>
    <mergeCell ref="A40:K40"/>
    <mergeCell ref="A42:A43"/>
    <mergeCell ref="B42:B43"/>
    <mergeCell ref="C42:C43"/>
    <mergeCell ref="I19:I20"/>
    <mergeCell ref="A4:H4"/>
    <mergeCell ref="A6:J12"/>
    <mergeCell ref="A17:K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2016-02-03T12:00:09Z</dcterms:modified>
  <cp:category/>
  <cp:version/>
  <cp:contentType/>
  <cp:contentStatus/>
</cp:coreProperties>
</file>