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1 класс" sheetId="1" r:id="rId1"/>
    <sheet name="2 класс" sheetId="2" r:id="rId2"/>
    <sheet name="3 класс" sheetId="3" r:id="rId3"/>
  </sheets>
  <definedNames/>
  <calcPr fullCalcOnLoad="1"/>
</workbook>
</file>

<file path=xl/sharedStrings.xml><?xml version="1.0" encoding="utf-8"?>
<sst xmlns="http://schemas.openxmlformats.org/spreadsheetml/2006/main" count="1233" uniqueCount="272">
  <si>
    <t>Отчёт по срезовым работам . 1-3 классы . 2013-2014 у.г.</t>
  </si>
  <si>
    <t>1 класс</t>
  </si>
  <si>
    <t>ОУ</t>
  </si>
  <si>
    <t>Класс</t>
  </si>
  <si>
    <t>Кол-во уч-ся в классе</t>
  </si>
  <si>
    <t>Писало (чел.)</t>
  </si>
  <si>
    <t>Не освоена ООП</t>
  </si>
  <si>
    <t>Базовый уровень</t>
  </si>
  <si>
    <t>Повышенный уровень</t>
  </si>
  <si>
    <t>Средний балл</t>
  </si>
  <si>
    <t>Учитель</t>
  </si>
  <si>
    <t>0-5 баллов</t>
  </si>
  <si>
    <t>11-15 баллов</t>
  </si>
  <si>
    <t>чел.</t>
  </si>
  <si>
    <t>%</t>
  </si>
  <si>
    <t>Авсюнинская СОШ</t>
  </si>
  <si>
    <t>1а</t>
  </si>
  <si>
    <t>Винокурова С.А.</t>
  </si>
  <si>
    <t>1б</t>
  </si>
  <si>
    <t>Монахова Г.К.</t>
  </si>
  <si>
    <t>ИТОГО</t>
  </si>
  <si>
    <t>2 класс.</t>
  </si>
  <si>
    <t>Общая</t>
  </si>
  <si>
    <t>0-7 баллов</t>
  </si>
  <si>
    <t>8-14 баллов</t>
  </si>
  <si>
    <t>15-21 баллов</t>
  </si>
  <si>
    <t>2а</t>
  </si>
  <si>
    <t>Глухова Г.А.</t>
  </si>
  <si>
    <t>2б</t>
  </si>
  <si>
    <t>Ермилова И.Н.</t>
  </si>
  <si>
    <t>2в</t>
  </si>
  <si>
    <t>Панасюк О.В.</t>
  </si>
  <si>
    <t>2 класс.    Русский язык</t>
  </si>
  <si>
    <t>Уровень обученности</t>
  </si>
  <si>
    <t>Качество знаний</t>
  </si>
  <si>
    <t>на 2</t>
  </si>
  <si>
    <t>на 3</t>
  </si>
  <si>
    <t>на 4</t>
  </si>
  <si>
    <t>на 5</t>
  </si>
  <si>
    <t>2 класс.           Математика</t>
  </si>
  <si>
    <t>2 класс.           Окружающий мир</t>
  </si>
  <si>
    <t>3 класс.</t>
  </si>
  <si>
    <t>0-10 баллов</t>
  </si>
  <si>
    <t>11- 18 балло</t>
  </si>
  <si>
    <t>19-26 баллов</t>
  </si>
  <si>
    <t>3 а</t>
  </si>
  <si>
    <t>Меркулова М.А.</t>
  </si>
  <si>
    <t>3 б</t>
  </si>
  <si>
    <t>Пуговкина ИА</t>
  </si>
  <si>
    <t>3 класс.    Русский язык</t>
  </si>
  <si>
    <t>3 класс.           Математика</t>
  </si>
  <si>
    <t>3 класс.           Окружающий мир</t>
  </si>
  <si>
    <t>3а</t>
  </si>
  <si>
    <t>3б</t>
  </si>
  <si>
    <t>Абрамовская ООШ</t>
  </si>
  <si>
    <t>Шмелёва С.И.</t>
  </si>
  <si>
    <t>АбрамовскаяООШ</t>
  </si>
  <si>
    <t>Верейская СОШ</t>
  </si>
  <si>
    <t>Аксенова Е.А.</t>
  </si>
  <si>
    <t>Степанова Е.М.</t>
  </si>
  <si>
    <t>Войново-Горская ООШ</t>
  </si>
  <si>
    <t>Гвоздева Г. В.</t>
  </si>
  <si>
    <t>Рещикова Л. В.</t>
  </si>
  <si>
    <t>Будьковский филиал Войново-Горская ООШ</t>
  </si>
  <si>
    <t>Маркова О. С.</t>
  </si>
  <si>
    <t>Горская ООШ</t>
  </si>
  <si>
    <t>Каширина А.К.</t>
  </si>
  <si>
    <t>Осипова М.В.</t>
  </si>
  <si>
    <t>Губинская СОШ</t>
  </si>
  <si>
    <t>Афонина Л.Л.</t>
  </si>
  <si>
    <t>Куприянова н.Г.</t>
  </si>
  <si>
    <t>Елисеева Е.К.</t>
  </si>
  <si>
    <t>Хазова Е.И.</t>
  </si>
  <si>
    <t>Давыдовская гимназия</t>
  </si>
  <si>
    <t>Гурина З.А.</t>
  </si>
  <si>
    <t>1 б</t>
  </si>
  <si>
    <t>Брускова И.О.</t>
  </si>
  <si>
    <t xml:space="preserve">1 в </t>
  </si>
  <si>
    <t>Терентьева О.А.</t>
  </si>
  <si>
    <t>Щепелева  В.А.</t>
  </si>
  <si>
    <t>2 б</t>
  </si>
  <si>
    <t>Старикова О.В.</t>
  </si>
  <si>
    <t xml:space="preserve">2 в </t>
  </si>
  <si>
    <t>Анисимова И.Г.</t>
  </si>
  <si>
    <t>2 в</t>
  </si>
  <si>
    <t>Потапова И.В.</t>
  </si>
  <si>
    <t>Макарова Н.Е.</t>
  </si>
  <si>
    <t>3 в</t>
  </si>
  <si>
    <t>Косарева М.И.</t>
  </si>
  <si>
    <t>Дрезненская СОШ №1</t>
  </si>
  <si>
    <t>Соколова И. В.</t>
  </si>
  <si>
    <t>Баринова Г. Е.</t>
  </si>
  <si>
    <t>1в</t>
  </si>
  <si>
    <t>Локтионова С. П.</t>
  </si>
  <si>
    <t>Капустина О. И.</t>
  </si>
  <si>
    <t>Зеленова И. С.</t>
  </si>
  <si>
    <t xml:space="preserve">Ляпушкина И. В. </t>
  </si>
  <si>
    <t>Дрезненская гимназия</t>
  </si>
  <si>
    <t>Грачёва И.Н.</t>
  </si>
  <si>
    <t>Кувшинова О.В.</t>
  </si>
  <si>
    <t>Полякова О.Н.</t>
  </si>
  <si>
    <t>Тимофеева Е.С.</t>
  </si>
  <si>
    <t>Сбитнева Н.В.</t>
  </si>
  <si>
    <t>Гусева И.Е.</t>
  </si>
  <si>
    <t>Заволенская ООШ</t>
  </si>
  <si>
    <t>Белова В.Н.</t>
  </si>
  <si>
    <t>Смирнова Т.А</t>
  </si>
  <si>
    <t>Смирнова Т.А.</t>
  </si>
  <si>
    <t>Анциферовская</t>
  </si>
  <si>
    <t>Добрецова И.М.</t>
  </si>
  <si>
    <t>Балаева М.Н.</t>
  </si>
  <si>
    <t>Запутновская СОШ</t>
  </si>
  <si>
    <t>Шмелёва Т.К.</t>
  </si>
  <si>
    <t>Катешева Н.В.</t>
  </si>
  <si>
    <t>Ильинская СОШ</t>
  </si>
  <si>
    <t>Жушева Л.А.</t>
  </si>
  <si>
    <t>Воронецкая С.К.</t>
  </si>
  <si>
    <t>Кошелева Л.К.</t>
  </si>
  <si>
    <t>Кабановская СОШ</t>
  </si>
  <si>
    <t>Шумова О.Ю.</t>
  </si>
  <si>
    <t>Гусева Г.В.</t>
  </si>
  <si>
    <t>Хуктина Т.В.</t>
  </si>
  <si>
    <t>Галанова М.В.</t>
  </si>
  <si>
    <t>Фролова Л.В.</t>
  </si>
  <si>
    <t>Балабойко С.Н.</t>
  </si>
  <si>
    <t>Куровская СОШ №6</t>
  </si>
  <si>
    <t>Рогова О В.</t>
  </si>
  <si>
    <t>Зубарева Т.В.</t>
  </si>
  <si>
    <t>Кротова О.Н.</t>
  </si>
  <si>
    <t>Куровская СОШ № 6</t>
  </si>
  <si>
    <t>Сидоркина В.В.</t>
  </si>
  <si>
    <t>Белова А.Л.</t>
  </si>
  <si>
    <t>Куровская СОШ №2</t>
  </si>
  <si>
    <t>Брагина И.А.</t>
  </si>
  <si>
    <t>Майорова Т.С.</t>
  </si>
  <si>
    <t>Брагина О.В.</t>
  </si>
  <si>
    <t>Швецова Л.А.</t>
  </si>
  <si>
    <t>Кулькова Т.Н.</t>
  </si>
  <si>
    <t>Смирнова Н.С.</t>
  </si>
  <si>
    <t>Куранова Г.Г</t>
  </si>
  <si>
    <t>БритвинаС.В.</t>
  </si>
  <si>
    <t>3в</t>
  </si>
  <si>
    <t>Миронова И.К.</t>
  </si>
  <si>
    <t>Ликино-Дулевская ООШ № 3</t>
  </si>
  <si>
    <t>Молотова О.А.</t>
  </si>
  <si>
    <t>Машкова Т.Ф.</t>
  </si>
  <si>
    <t>Крусанова Г.В.</t>
  </si>
  <si>
    <t>Ликино-Дулевская ООШ №2</t>
  </si>
  <si>
    <t>Волкова Т.В.</t>
  </si>
  <si>
    <t>Шведова Е.А.</t>
  </si>
  <si>
    <t>Подружко М.Н.</t>
  </si>
  <si>
    <t>Король Г.В.</t>
  </si>
  <si>
    <t>Мацкевич Е.С.</t>
  </si>
  <si>
    <t>Юрина Е.Д.</t>
  </si>
  <si>
    <t>Ликино-Дулёвская СОШ № 5</t>
  </si>
  <si>
    <t>Буянова О.В.</t>
  </si>
  <si>
    <t>Трошина Т.И.</t>
  </si>
  <si>
    <t>Карасева О.А.</t>
  </si>
  <si>
    <t>Косьянова Н.В.</t>
  </si>
  <si>
    <t>Макарова Н.Н.</t>
  </si>
  <si>
    <t>Добролюбова Т.Ю.</t>
  </si>
  <si>
    <t>Кушнеренко С.С.</t>
  </si>
  <si>
    <t>Гальцова Н.А.</t>
  </si>
  <si>
    <t>Ликино-Дулёвская ООШ №4</t>
  </si>
  <si>
    <t>Дрюнина В.В.</t>
  </si>
  <si>
    <t>Анискина Г.А.</t>
  </si>
  <si>
    <t>Бутусова М.Г.</t>
  </si>
  <si>
    <t>Тришина Л.С.</t>
  </si>
  <si>
    <t>Дороненкова М.В.</t>
  </si>
  <si>
    <t>Рыжова Э.В.</t>
  </si>
  <si>
    <t>Ликино-Дулевский лицей</t>
  </si>
  <si>
    <t>Шаркова Л.В.</t>
  </si>
  <si>
    <t>Калинина Т.В.</t>
  </si>
  <si>
    <t>Рахманова Л.А.</t>
  </si>
  <si>
    <t>14, 04</t>
  </si>
  <si>
    <t>Кочеткова И.В.</t>
  </si>
  <si>
    <t>Юсова А.Г.</t>
  </si>
  <si>
    <t>Тимкина М.Н.</t>
  </si>
  <si>
    <t>2г</t>
  </si>
  <si>
    <t>Измайлова О.В.</t>
  </si>
  <si>
    <t>Ликино-Дулевский  лицей</t>
  </si>
  <si>
    <t>Малодубенская СОШ</t>
  </si>
  <si>
    <t>Христовая Т.Е.</t>
  </si>
  <si>
    <t>Чулихина Е.А.</t>
  </si>
  <si>
    <t>Маршалкина И.В.</t>
  </si>
  <si>
    <t>Демиховский лицей</t>
  </si>
  <si>
    <t>Куприянова Т.А.</t>
  </si>
  <si>
    <t>Сиротинкина О.Н.</t>
  </si>
  <si>
    <t>Федоровский филиал Демиховский лицей</t>
  </si>
  <si>
    <t>Назаркина Л.Н.</t>
  </si>
  <si>
    <t>Пахомова Н.С.</t>
  </si>
  <si>
    <t>Щеголева Е.А.</t>
  </si>
  <si>
    <t>Громова М.В.</t>
  </si>
  <si>
    <t>Калинина Л.Ф.</t>
  </si>
  <si>
    <t>Крылова Н.Г.</t>
  </si>
  <si>
    <t>Аляутдинова Н.Е.</t>
  </si>
  <si>
    <t>Мисцевская ООШ №1</t>
  </si>
  <si>
    <t>Худкина Н.М.</t>
  </si>
  <si>
    <t>Шилина О.А.</t>
  </si>
  <si>
    <t>Мисцевская ООШ№2</t>
  </si>
  <si>
    <t>Сафонова Т.М.</t>
  </si>
  <si>
    <t>Новинская СОШ</t>
  </si>
  <si>
    <t>Новикова Е.А.</t>
  </si>
  <si>
    <t>Буракова Е.В.</t>
  </si>
  <si>
    <t>Стёпочкина Т.А.</t>
  </si>
  <si>
    <t>Ново-Снопковская ООШ</t>
  </si>
  <si>
    <t>Шарова Н.А.</t>
  </si>
  <si>
    <t>Прошина В.В.</t>
  </si>
  <si>
    <t>Озерецкая СОШ</t>
  </si>
  <si>
    <t>Цыганкова Э.Ю.</t>
  </si>
  <si>
    <t>Алиева Т.В.</t>
  </si>
  <si>
    <t>Родионова Г.Е.</t>
  </si>
  <si>
    <t>Куровская гимназия</t>
  </si>
  <si>
    <t>Меркушева И.В.</t>
  </si>
  <si>
    <t>Иванова А.Ф.</t>
  </si>
  <si>
    <t>Захарова Н.М.</t>
  </si>
  <si>
    <t>Муравлева Е.Н.</t>
  </si>
  <si>
    <t>Корякина Е.Г.</t>
  </si>
  <si>
    <t>Соболевская СОШ</t>
  </si>
  <si>
    <t>Петрова И.А.</t>
  </si>
  <si>
    <t>Егорова В.И.</t>
  </si>
  <si>
    <t>Мусатова И.В.</t>
  </si>
  <si>
    <t>Начальная школа-детский сад №1</t>
  </si>
  <si>
    <t>Галкина Т.В.</t>
  </si>
  <si>
    <t>Щетиновская СОШ</t>
  </si>
  <si>
    <t>Аникина С.С.</t>
  </si>
  <si>
    <t>Кузьминская Н.Н.</t>
  </si>
  <si>
    <t>Малахова Е.Н.</t>
  </si>
  <si>
    <t>Юркинская ООШ</t>
  </si>
  <si>
    <t>Ионова Е.Н.</t>
  </si>
  <si>
    <t>Пилюгина Н.А.</t>
  </si>
  <si>
    <t>Янович Н.Н.</t>
  </si>
  <si>
    <t>Кочеткова В.В.</t>
  </si>
  <si>
    <t>Вахменина Т.А.</t>
  </si>
  <si>
    <t>Ушкова Е.Ю.</t>
  </si>
  <si>
    <t>Баранкина Е. Ф.</t>
  </si>
  <si>
    <t xml:space="preserve">Сидорова Т. С. </t>
  </si>
  <si>
    <t>Куровская СОШ №1</t>
  </si>
  <si>
    <t>Бурова И.П.</t>
  </si>
  <si>
    <t>Букова Е.И.</t>
  </si>
  <si>
    <t>Калинина Л.М.</t>
  </si>
  <si>
    <t>Андрианова Е.А.</t>
  </si>
  <si>
    <t>Костенко Ю.В.</t>
  </si>
  <si>
    <t>Шумова Е.А.</t>
  </si>
  <si>
    <t>Давыдовский лицей</t>
  </si>
  <si>
    <t>Балашова Г.А.</t>
  </si>
  <si>
    <t>Сафарова Т.А.</t>
  </si>
  <si>
    <t>14.73</t>
  </si>
  <si>
    <t>Виноградова Т.А</t>
  </si>
  <si>
    <t>16.25</t>
  </si>
  <si>
    <t>Папченкова Л.А.</t>
  </si>
  <si>
    <t>Кузина Л.А.</t>
  </si>
  <si>
    <t>19.90</t>
  </si>
  <si>
    <t>Аникеева Л.Д.</t>
  </si>
  <si>
    <t>Нач. школа-детский сад №1</t>
  </si>
  <si>
    <t>Абаркина Е.В.</t>
  </si>
  <si>
    <t>Ликино-Дулевская ООШ № 2</t>
  </si>
  <si>
    <t>Ликино-Дулёвская ООШ № 4</t>
  </si>
  <si>
    <t>Нач.школа-детский сад №1</t>
  </si>
  <si>
    <t>Ликино-Дулевская ООШ №3</t>
  </si>
  <si>
    <t>итого</t>
  </si>
  <si>
    <t>6- 10 баллов</t>
  </si>
  <si>
    <t>Галкина Т.В</t>
  </si>
  <si>
    <t>балл</t>
  </si>
  <si>
    <t>Рейтинг</t>
  </si>
  <si>
    <t>Примечание: зелёным цветом выделены классы, % успеваемости и качества знаний выше районного %</t>
  </si>
  <si>
    <t>рейтинг</t>
  </si>
  <si>
    <t>на3</t>
  </si>
  <si>
    <t>чел</t>
  </si>
  <si>
    <t>на4</t>
  </si>
  <si>
    <t>на5</t>
  </si>
  <si>
    <t>Хуткина Н.М.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</si>
</sst>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2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center" wrapText="1"/>
    </xf>
    <xf numFmtId="16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4" borderId="13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4" borderId="16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2" fillId="4" borderId="15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4" borderId="13" xfId="0" applyNumberForma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164" fontId="0" fillId="7" borderId="10" xfId="0" applyNumberFormat="1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 vertical="center" wrapText="1"/>
    </xf>
    <xf numFmtId="16" fontId="0" fillId="4" borderId="10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4" borderId="24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horizontal="center"/>
    </xf>
    <xf numFmtId="164" fontId="0" fillId="7" borderId="13" xfId="0" applyNumberFormat="1" applyFont="1" applyFill="1" applyBorder="1" applyAlignment="1">
      <alignment horizontal="center"/>
    </xf>
    <xf numFmtId="0" fontId="0" fillId="7" borderId="23" xfId="0" applyFont="1" applyFill="1" applyBorder="1" applyAlignment="1">
      <alignment horizontal="left" vertical="center" wrapText="1"/>
    </xf>
    <xf numFmtId="49" fontId="0" fillId="7" borderId="13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13" xfId="0" applyFont="1" applyFill="1" applyBorder="1" applyAlignment="1">
      <alignment horizontal="left" vertical="center" wrapText="1"/>
    </xf>
    <xf numFmtId="164" fontId="0" fillId="7" borderId="13" xfId="0" applyNumberForma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center"/>
    </xf>
    <xf numFmtId="164" fontId="0" fillId="4" borderId="14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7" borderId="12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center"/>
    </xf>
    <xf numFmtId="164" fontId="0" fillId="7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4" borderId="11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/>
    </xf>
    <xf numFmtId="0" fontId="0" fillId="4" borderId="13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3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1" xfId="0" applyFont="1" applyBorder="1" applyAlignment="1">
      <alignment textRotation="90" wrapText="1"/>
    </xf>
    <xf numFmtId="0" fontId="0" fillId="0" borderId="11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6" xfId="0" applyFont="1" applyBorder="1" applyAlignment="1">
      <alignment textRotation="90" wrapText="1"/>
    </xf>
    <xf numFmtId="0" fontId="0" fillId="0" borderId="26" xfId="0" applyFont="1" applyBorder="1" applyAlignment="1">
      <alignment textRotation="90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2" xfId="0" applyFont="1" applyBorder="1" applyAlignment="1">
      <alignment textRotation="90" wrapText="1"/>
    </xf>
    <xf numFmtId="0" fontId="0" fillId="0" borderId="12" xfId="0" applyFont="1" applyBorder="1" applyAlignment="1">
      <alignment textRotation="90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2" max="2" width="26.50390625" style="0" customWidth="1"/>
    <col min="3" max="3" width="6.625" style="0" customWidth="1"/>
    <col min="4" max="4" width="8.50390625" style="0" customWidth="1"/>
    <col min="5" max="5" width="10.375" style="0" customWidth="1"/>
    <col min="6" max="6" width="10.50390625" style="0" customWidth="1"/>
    <col min="7" max="7" width="11.00390625" style="0" customWidth="1"/>
    <col min="8" max="8" width="10.875" style="0" customWidth="1"/>
    <col min="9" max="9" width="14.375" style="0" customWidth="1"/>
    <col min="11" max="11" width="11.375" style="0" customWidth="1"/>
    <col min="12" max="12" width="9.50390625" style="0" customWidth="1"/>
    <col min="13" max="13" width="17.625" style="0" customWidth="1"/>
  </cols>
  <sheetData>
    <row r="1" ht="12.75">
      <c r="B1" t="s">
        <v>0</v>
      </c>
    </row>
    <row r="3" spans="2:4" ht="12.75">
      <c r="B3" s="1" t="s">
        <v>1</v>
      </c>
      <c r="C3" s="1"/>
      <c r="D3" s="1"/>
    </row>
    <row r="4" spans="1:13" ht="42" customHeight="1">
      <c r="A4" s="143" t="s">
        <v>264</v>
      </c>
      <c r="B4" s="139" t="s">
        <v>2</v>
      </c>
      <c r="C4" s="2" t="s">
        <v>3</v>
      </c>
      <c r="D4" s="3" t="s">
        <v>4</v>
      </c>
      <c r="E4" s="3" t="s">
        <v>5</v>
      </c>
      <c r="F4" s="244" t="s">
        <v>6</v>
      </c>
      <c r="G4" s="244"/>
      <c r="H4" s="244" t="s">
        <v>7</v>
      </c>
      <c r="I4" s="244"/>
      <c r="J4" s="244" t="s">
        <v>8</v>
      </c>
      <c r="K4" s="244"/>
      <c r="L4" s="4" t="s">
        <v>9</v>
      </c>
      <c r="M4" s="2" t="s">
        <v>10</v>
      </c>
    </row>
    <row r="5" spans="1:13" ht="12.75" customHeight="1">
      <c r="A5" s="143"/>
      <c r="B5" s="140"/>
      <c r="C5" s="2"/>
      <c r="D5" s="6"/>
      <c r="E5" s="6"/>
      <c r="F5" s="244" t="s">
        <v>11</v>
      </c>
      <c r="G5" s="244"/>
      <c r="H5" s="245" t="s">
        <v>261</v>
      </c>
      <c r="I5" s="244"/>
      <c r="J5" s="244" t="s">
        <v>12</v>
      </c>
      <c r="K5" s="244"/>
      <c r="L5" s="2"/>
      <c r="M5" s="2"/>
    </row>
    <row r="6" spans="1:13" ht="12.75">
      <c r="A6" s="143"/>
      <c r="B6" s="141"/>
      <c r="C6" s="2"/>
      <c r="D6" s="2"/>
      <c r="E6" s="2"/>
      <c r="F6" s="6" t="s">
        <v>13</v>
      </c>
      <c r="G6" s="6" t="s">
        <v>14</v>
      </c>
      <c r="H6" s="6" t="s">
        <v>13</v>
      </c>
      <c r="I6" s="6" t="s">
        <v>14</v>
      </c>
      <c r="J6" s="6" t="s">
        <v>13</v>
      </c>
      <c r="K6" s="6" t="s">
        <v>14</v>
      </c>
      <c r="L6" s="2"/>
      <c r="M6" s="2"/>
    </row>
    <row r="7" spans="1:13" ht="12.75">
      <c r="A7" s="144">
        <v>1</v>
      </c>
      <c r="B7" s="145" t="s">
        <v>254</v>
      </c>
      <c r="C7" s="121">
        <v>1</v>
      </c>
      <c r="D7" s="121">
        <v>2</v>
      </c>
      <c r="E7" s="121">
        <v>2</v>
      </c>
      <c r="F7" s="121">
        <v>0</v>
      </c>
      <c r="G7" s="122">
        <f>F7/E7*100</f>
        <v>0</v>
      </c>
      <c r="H7" s="121">
        <v>0</v>
      </c>
      <c r="I7" s="122">
        <v>0</v>
      </c>
      <c r="J7" s="121">
        <v>2</v>
      </c>
      <c r="K7" s="122">
        <f>J7/E7*100</f>
        <v>100</v>
      </c>
      <c r="L7" s="121">
        <v>14.5</v>
      </c>
      <c r="M7" s="146" t="s">
        <v>223</v>
      </c>
    </row>
    <row r="8" spans="1:13" ht="12.75">
      <c r="A8" s="144">
        <v>2</v>
      </c>
      <c r="B8" s="145" t="s">
        <v>132</v>
      </c>
      <c r="C8" s="121" t="s">
        <v>92</v>
      </c>
      <c r="D8" s="121">
        <v>29</v>
      </c>
      <c r="E8" s="121">
        <v>26</v>
      </c>
      <c r="F8" s="121">
        <v>0</v>
      </c>
      <c r="G8" s="122">
        <v>0</v>
      </c>
      <c r="H8" s="121">
        <v>1</v>
      </c>
      <c r="I8" s="122">
        <v>4</v>
      </c>
      <c r="J8" s="121">
        <v>25</v>
      </c>
      <c r="K8" s="122">
        <v>96</v>
      </c>
      <c r="L8" s="121">
        <v>14</v>
      </c>
      <c r="M8" s="146" t="s">
        <v>135</v>
      </c>
    </row>
    <row r="9" spans="1:13" ht="12.75">
      <c r="A9" s="144">
        <v>3</v>
      </c>
      <c r="B9" s="145" t="s">
        <v>185</v>
      </c>
      <c r="C9" s="121" t="s">
        <v>16</v>
      </c>
      <c r="D9" s="121">
        <v>31</v>
      </c>
      <c r="E9" s="121">
        <v>19</v>
      </c>
      <c r="F9" s="121">
        <v>1</v>
      </c>
      <c r="G9" s="122">
        <f>F9/E9*100</f>
        <v>5.263157894736842</v>
      </c>
      <c r="H9" s="121">
        <v>14</v>
      </c>
      <c r="I9" s="122">
        <f>H9/E9*100</f>
        <v>73.68421052631578</v>
      </c>
      <c r="J9" s="121">
        <v>4</v>
      </c>
      <c r="K9" s="122">
        <f>J9/E9*100</f>
        <v>21.052631578947366</v>
      </c>
      <c r="L9" s="121">
        <v>13.7</v>
      </c>
      <c r="M9" s="120" t="s">
        <v>186</v>
      </c>
    </row>
    <row r="10" spans="1:13" ht="12.75">
      <c r="A10" s="144">
        <v>4</v>
      </c>
      <c r="B10" s="145" t="s">
        <v>118</v>
      </c>
      <c r="C10" s="121" t="s">
        <v>18</v>
      </c>
      <c r="D10" s="121">
        <v>18</v>
      </c>
      <c r="E10" s="121">
        <v>12</v>
      </c>
      <c r="F10" s="121">
        <v>0</v>
      </c>
      <c r="G10" s="122">
        <f>F10/E10*100</f>
        <v>0</v>
      </c>
      <c r="H10" s="121">
        <v>0</v>
      </c>
      <c r="I10" s="122">
        <f>H10/E10*100</f>
        <v>0</v>
      </c>
      <c r="J10" s="121">
        <v>12</v>
      </c>
      <c r="K10" s="122">
        <f>J10/E10*100</f>
        <v>100</v>
      </c>
      <c r="L10" s="121">
        <v>13.6</v>
      </c>
      <c r="M10" s="146" t="s">
        <v>120</v>
      </c>
    </row>
    <row r="11" spans="1:13" ht="12.75">
      <c r="A11" s="144">
        <v>5</v>
      </c>
      <c r="B11" s="145" t="s">
        <v>118</v>
      </c>
      <c r="C11" s="121" t="s">
        <v>16</v>
      </c>
      <c r="D11" s="121">
        <v>17</v>
      </c>
      <c r="E11" s="121">
        <v>11</v>
      </c>
      <c r="F11" s="121">
        <v>0</v>
      </c>
      <c r="G11" s="122">
        <f>F11/E11*100</f>
        <v>0</v>
      </c>
      <c r="H11" s="121">
        <v>1</v>
      </c>
      <c r="I11" s="122">
        <f>H11/E11*100</f>
        <v>9.090909090909092</v>
      </c>
      <c r="J11" s="121">
        <v>10</v>
      </c>
      <c r="K11" s="122">
        <f>J11/E11*100</f>
        <v>90.9090909090909</v>
      </c>
      <c r="L11" s="121">
        <v>13.5</v>
      </c>
      <c r="M11" s="146" t="s">
        <v>119</v>
      </c>
    </row>
    <row r="12" spans="1:13" ht="12.75">
      <c r="A12" s="144">
        <v>6</v>
      </c>
      <c r="B12" s="145" t="s">
        <v>73</v>
      </c>
      <c r="C12" s="121" t="s">
        <v>16</v>
      </c>
      <c r="D12" s="121">
        <v>24</v>
      </c>
      <c r="E12" s="121">
        <v>24</v>
      </c>
      <c r="F12" s="121">
        <v>0</v>
      </c>
      <c r="G12" s="122">
        <f>F12/E12*100</f>
        <v>0</v>
      </c>
      <c r="H12" s="121">
        <v>1</v>
      </c>
      <c r="I12" s="122">
        <f>H12/E12*100</f>
        <v>4.166666666666666</v>
      </c>
      <c r="J12" s="121">
        <v>23</v>
      </c>
      <c r="K12" s="122">
        <f>J12/E12*100</f>
        <v>95.83333333333334</v>
      </c>
      <c r="L12" s="121">
        <v>13.3</v>
      </c>
      <c r="M12" s="146" t="s">
        <v>74</v>
      </c>
    </row>
    <row r="13" spans="1:13" ht="12.75">
      <c r="A13" s="144">
        <v>7</v>
      </c>
      <c r="B13" s="145" t="s">
        <v>154</v>
      </c>
      <c r="C13" s="121" t="s">
        <v>16</v>
      </c>
      <c r="D13" s="121">
        <v>24</v>
      </c>
      <c r="E13" s="121">
        <v>23</v>
      </c>
      <c r="F13" s="121">
        <v>0</v>
      </c>
      <c r="G13" s="122">
        <v>0</v>
      </c>
      <c r="H13" s="121">
        <v>2</v>
      </c>
      <c r="I13" s="122">
        <v>8</v>
      </c>
      <c r="J13" s="121">
        <v>21</v>
      </c>
      <c r="K13" s="122">
        <v>91.3</v>
      </c>
      <c r="L13" s="121">
        <v>13.2</v>
      </c>
      <c r="M13" s="146" t="s">
        <v>155</v>
      </c>
    </row>
    <row r="14" spans="1:13" ht="12.75">
      <c r="A14" s="144">
        <v>8</v>
      </c>
      <c r="B14" s="145" t="s">
        <v>132</v>
      </c>
      <c r="C14" s="121" t="s">
        <v>18</v>
      </c>
      <c r="D14" s="121">
        <v>25</v>
      </c>
      <c r="E14" s="121">
        <v>24</v>
      </c>
      <c r="F14" s="121">
        <v>0</v>
      </c>
      <c r="G14" s="122">
        <v>0</v>
      </c>
      <c r="H14" s="121">
        <v>1</v>
      </c>
      <c r="I14" s="147">
        <v>4</v>
      </c>
      <c r="J14" s="121">
        <v>23</v>
      </c>
      <c r="K14" s="122">
        <v>96</v>
      </c>
      <c r="L14" s="121">
        <v>13</v>
      </c>
      <c r="M14" s="146" t="s">
        <v>134</v>
      </c>
    </row>
    <row r="15" spans="1:13" ht="12.75">
      <c r="A15" s="144">
        <v>9</v>
      </c>
      <c r="B15" s="145" t="s">
        <v>212</v>
      </c>
      <c r="C15" s="121" t="s">
        <v>16</v>
      </c>
      <c r="D15" s="121">
        <v>17</v>
      </c>
      <c r="E15" s="121">
        <v>17</v>
      </c>
      <c r="F15" s="121">
        <v>0</v>
      </c>
      <c r="G15" s="122">
        <f aca="true" t="shared" si="0" ref="G15:G22">F15/E15*100</f>
        <v>0</v>
      </c>
      <c r="H15" s="121">
        <v>3</v>
      </c>
      <c r="I15" s="122">
        <f aca="true" t="shared" si="1" ref="I15:I28">H15/E15*100</f>
        <v>17.647058823529413</v>
      </c>
      <c r="J15" s="121">
        <v>14</v>
      </c>
      <c r="K15" s="122">
        <f aca="true" t="shared" si="2" ref="K15:K28">J15/E15*100</f>
        <v>82.35294117647058</v>
      </c>
      <c r="L15" s="121">
        <v>12.8</v>
      </c>
      <c r="M15" s="146" t="s">
        <v>213</v>
      </c>
    </row>
    <row r="16" spans="1:13" ht="12.75">
      <c r="A16" s="144">
        <v>10</v>
      </c>
      <c r="B16" s="145" t="s">
        <v>163</v>
      </c>
      <c r="C16" s="121" t="s">
        <v>18</v>
      </c>
      <c r="D16" s="121">
        <v>25</v>
      </c>
      <c r="E16" s="121">
        <v>23</v>
      </c>
      <c r="F16" s="121">
        <v>0</v>
      </c>
      <c r="G16" s="122">
        <f t="shared" si="0"/>
        <v>0</v>
      </c>
      <c r="H16" s="121">
        <v>6</v>
      </c>
      <c r="I16" s="122">
        <f t="shared" si="1"/>
        <v>26.08695652173913</v>
      </c>
      <c r="J16" s="121">
        <v>17</v>
      </c>
      <c r="K16" s="122">
        <f t="shared" si="2"/>
        <v>73.91304347826086</v>
      </c>
      <c r="L16" s="121">
        <v>12.6</v>
      </c>
      <c r="M16" s="146" t="s">
        <v>165</v>
      </c>
    </row>
    <row r="17" spans="1:13" ht="12.75">
      <c r="A17" s="144">
        <v>11</v>
      </c>
      <c r="B17" s="145" t="s">
        <v>89</v>
      </c>
      <c r="C17" s="121" t="s">
        <v>92</v>
      </c>
      <c r="D17" s="121">
        <v>24</v>
      </c>
      <c r="E17" s="121">
        <v>24</v>
      </c>
      <c r="F17" s="121">
        <v>0</v>
      </c>
      <c r="G17" s="122">
        <f t="shared" si="0"/>
        <v>0</v>
      </c>
      <c r="H17" s="121">
        <v>4</v>
      </c>
      <c r="I17" s="122">
        <f t="shared" si="1"/>
        <v>16.666666666666664</v>
      </c>
      <c r="J17" s="121">
        <v>20</v>
      </c>
      <c r="K17" s="122">
        <f t="shared" si="2"/>
        <v>83.33333333333334</v>
      </c>
      <c r="L17" s="121">
        <v>12.5</v>
      </c>
      <c r="M17" s="146" t="s">
        <v>93</v>
      </c>
    </row>
    <row r="18" spans="1:13" ht="12.75">
      <c r="A18" s="144">
        <v>12</v>
      </c>
      <c r="B18" s="145" t="s">
        <v>73</v>
      </c>
      <c r="C18" s="121" t="s">
        <v>75</v>
      </c>
      <c r="D18" s="121">
        <v>23</v>
      </c>
      <c r="E18" s="121">
        <v>22</v>
      </c>
      <c r="F18" s="121">
        <v>0</v>
      </c>
      <c r="G18" s="122">
        <f t="shared" si="0"/>
        <v>0</v>
      </c>
      <c r="H18" s="121">
        <v>5</v>
      </c>
      <c r="I18" s="122">
        <f t="shared" si="1"/>
        <v>22.727272727272727</v>
      </c>
      <c r="J18" s="121">
        <v>17</v>
      </c>
      <c r="K18" s="122">
        <f t="shared" si="2"/>
        <v>77.27272727272727</v>
      </c>
      <c r="L18" s="121">
        <v>12.3</v>
      </c>
      <c r="M18" s="146" t="s">
        <v>76</v>
      </c>
    </row>
    <row r="19" spans="1:13" ht="12.75">
      <c r="A19" s="144">
        <v>13</v>
      </c>
      <c r="B19" s="145" t="s">
        <v>89</v>
      </c>
      <c r="C19" s="121" t="s">
        <v>16</v>
      </c>
      <c r="D19" s="121">
        <v>27</v>
      </c>
      <c r="E19" s="121">
        <v>25</v>
      </c>
      <c r="F19" s="121">
        <v>1</v>
      </c>
      <c r="G19" s="122">
        <f t="shared" si="0"/>
        <v>4</v>
      </c>
      <c r="H19" s="121">
        <v>4</v>
      </c>
      <c r="I19" s="122">
        <f t="shared" si="1"/>
        <v>16</v>
      </c>
      <c r="J19" s="121">
        <v>20</v>
      </c>
      <c r="K19" s="122">
        <f t="shared" si="2"/>
        <v>80</v>
      </c>
      <c r="L19" s="121">
        <v>12.2</v>
      </c>
      <c r="M19" s="146" t="s">
        <v>90</v>
      </c>
    </row>
    <row r="20" spans="1:13" ht="12.75">
      <c r="A20" s="144">
        <v>13</v>
      </c>
      <c r="B20" s="145" t="s">
        <v>143</v>
      </c>
      <c r="C20" s="121" t="s">
        <v>16</v>
      </c>
      <c r="D20" s="121">
        <v>28</v>
      </c>
      <c r="E20" s="121">
        <v>21</v>
      </c>
      <c r="F20" s="121">
        <v>0</v>
      </c>
      <c r="G20" s="122">
        <f t="shared" si="0"/>
        <v>0</v>
      </c>
      <c r="H20" s="121">
        <v>4</v>
      </c>
      <c r="I20" s="122">
        <f t="shared" si="1"/>
        <v>19.047619047619047</v>
      </c>
      <c r="J20" s="121">
        <v>17</v>
      </c>
      <c r="K20" s="122">
        <f t="shared" si="2"/>
        <v>80.95238095238095</v>
      </c>
      <c r="L20" s="121">
        <v>12.2</v>
      </c>
      <c r="M20" s="146" t="s">
        <v>144</v>
      </c>
    </row>
    <row r="21" spans="1:13" ht="12.75">
      <c r="A21" s="144">
        <v>13</v>
      </c>
      <c r="B21" s="145" t="s">
        <v>196</v>
      </c>
      <c r="C21" s="121">
        <v>1</v>
      </c>
      <c r="D21" s="121">
        <v>10</v>
      </c>
      <c r="E21" s="121">
        <v>10</v>
      </c>
      <c r="F21" s="121">
        <v>0</v>
      </c>
      <c r="G21" s="122">
        <f t="shared" si="0"/>
        <v>0</v>
      </c>
      <c r="H21" s="121">
        <v>2</v>
      </c>
      <c r="I21" s="122">
        <f t="shared" si="1"/>
        <v>20</v>
      </c>
      <c r="J21" s="121">
        <v>8</v>
      </c>
      <c r="K21" s="122">
        <f t="shared" si="2"/>
        <v>80</v>
      </c>
      <c r="L21" s="121">
        <v>12.2</v>
      </c>
      <c r="M21" s="146" t="s">
        <v>197</v>
      </c>
    </row>
    <row r="22" spans="1:13" ht="12.75">
      <c r="A22" s="144">
        <v>13</v>
      </c>
      <c r="B22" s="145" t="s">
        <v>208</v>
      </c>
      <c r="C22" s="121">
        <v>1</v>
      </c>
      <c r="D22" s="121">
        <v>17</v>
      </c>
      <c r="E22" s="121">
        <v>16</v>
      </c>
      <c r="F22" s="121">
        <v>0</v>
      </c>
      <c r="G22" s="122">
        <f t="shared" si="0"/>
        <v>0</v>
      </c>
      <c r="H22" s="121">
        <v>8</v>
      </c>
      <c r="I22" s="122">
        <f t="shared" si="1"/>
        <v>50</v>
      </c>
      <c r="J22" s="121">
        <v>8</v>
      </c>
      <c r="K22" s="122">
        <f t="shared" si="2"/>
        <v>50</v>
      </c>
      <c r="L22" s="121">
        <v>12.2</v>
      </c>
      <c r="M22" s="146" t="s">
        <v>209</v>
      </c>
    </row>
    <row r="23" spans="1:13" ht="12.75">
      <c r="A23" s="144">
        <v>17</v>
      </c>
      <c r="B23" s="145" t="s">
        <v>111</v>
      </c>
      <c r="C23" s="121">
        <v>1</v>
      </c>
      <c r="D23" s="121">
        <v>5</v>
      </c>
      <c r="E23" s="121">
        <v>5</v>
      </c>
      <c r="F23" s="121">
        <v>0</v>
      </c>
      <c r="G23" s="122">
        <v>0</v>
      </c>
      <c r="H23" s="121">
        <v>2</v>
      </c>
      <c r="I23" s="122">
        <f t="shared" si="1"/>
        <v>40</v>
      </c>
      <c r="J23" s="121">
        <v>3</v>
      </c>
      <c r="K23" s="122">
        <f t="shared" si="2"/>
        <v>60</v>
      </c>
      <c r="L23" s="121">
        <v>11.8</v>
      </c>
      <c r="M23" s="146" t="s">
        <v>112</v>
      </c>
    </row>
    <row r="24" spans="1:13" ht="12.75">
      <c r="A24" s="144">
        <v>18</v>
      </c>
      <c r="B24" s="145" t="s">
        <v>65</v>
      </c>
      <c r="C24" s="121">
        <v>1</v>
      </c>
      <c r="D24" s="121">
        <v>9</v>
      </c>
      <c r="E24" s="121">
        <v>7</v>
      </c>
      <c r="F24" s="121">
        <v>0</v>
      </c>
      <c r="G24" s="122">
        <f>F24/E24*100</f>
        <v>0</v>
      </c>
      <c r="H24" s="121">
        <v>3</v>
      </c>
      <c r="I24" s="122">
        <f t="shared" si="1"/>
        <v>42.857142857142854</v>
      </c>
      <c r="J24" s="121">
        <v>4</v>
      </c>
      <c r="K24" s="122">
        <f t="shared" si="2"/>
        <v>57.14285714285714</v>
      </c>
      <c r="L24" s="121">
        <v>11.7</v>
      </c>
      <c r="M24" s="146" t="s">
        <v>66</v>
      </c>
    </row>
    <row r="25" spans="1:13" ht="12.75">
      <c r="A25" s="144">
        <v>18</v>
      </c>
      <c r="B25" s="145" t="s">
        <v>181</v>
      </c>
      <c r="C25" s="121">
        <v>1</v>
      </c>
      <c r="D25" s="121">
        <v>18</v>
      </c>
      <c r="E25" s="121">
        <v>15</v>
      </c>
      <c r="F25" s="121">
        <v>1</v>
      </c>
      <c r="G25" s="122">
        <f>F25/E25*100</f>
        <v>6.666666666666667</v>
      </c>
      <c r="H25" s="121">
        <v>4</v>
      </c>
      <c r="I25" s="122">
        <f t="shared" si="1"/>
        <v>26.666666666666668</v>
      </c>
      <c r="J25" s="121">
        <v>10</v>
      </c>
      <c r="K25" s="122">
        <f t="shared" si="2"/>
        <v>66.66666666666666</v>
      </c>
      <c r="L25" s="121">
        <v>11.7</v>
      </c>
      <c r="M25" s="146" t="s">
        <v>182</v>
      </c>
    </row>
    <row r="26" spans="1:13" ht="12.75">
      <c r="A26" s="144">
        <v>20</v>
      </c>
      <c r="B26" s="145" t="s">
        <v>170</v>
      </c>
      <c r="C26" s="121" t="s">
        <v>18</v>
      </c>
      <c r="D26" s="121">
        <v>28</v>
      </c>
      <c r="E26" s="121">
        <v>23</v>
      </c>
      <c r="F26" s="121">
        <v>0</v>
      </c>
      <c r="G26" s="122">
        <f>F26/E26*100</f>
        <v>0</v>
      </c>
      <c r="H26" s="121">
        <v>8</v>
      </c>
      <c r="I26" s="122">
        <f t="shared" si="1"/>
        <v>34.78260869565217</v>
      </c>
      <c r="J26" s="121">
        <v>15</v>
      </c>
      <c r="K26" s="122">
        <f t="shared" si="2"/>
        <v>65.21739130434783</v>
      </c>
      <c r="L26" s="121">
        <v>11.5</v>
      </c>
      <c r="M26" s="146" t="s">
        <v>172</v>
      </c>
    </row>
    <row r="27" spans="1:13" ht="12.75">
      <c r="A27" s="144">
        <v>20</v>
      </c>
      <c r="B27" s="145" t="s">
        <v>224</v>
      </c>
      <c r="C27" s="121">
        <v>1</v>
      </c>
      <c r="D27" s="121">
        <v>19</v>
      </c>
      <c r="E27" s="121">
        <v>14</v>
      </c>
      <c r="F27" s="121">
        <v>0</v>
      </c>
      <c r="G27" s="122">
        <f>F27/E27*100</f>
        <v>0</v>
      </c>
      <c r="H27" s="121">
        <v>7</v>
      </c>
      <c r="I27" s="122">
        <f t="shared" si="1"/>
        <v>50</v>
      </c>
      <c r="J27" s="121">
        <v>7</v>
      </c>
      <c r="K27" s="122">
        <f t="shared" si="2"/>
        <v>50</v>
      </c>
      <c r="L27" s="121">
        <v>11.5</v>
      </c>
      <c r="M27" s="146" t="s">
        <v>225</v>
      </c>
    </row>
    <row r="28" spans="1:13" ht="12.75">
      <c r="A28" s="144">
        <v>22</v>
      </c>
      <c r="B28" s="145" t="s">
        <v>205</v>
      </c>
      <c r="C28" s="121">
        <v>1</v>
      </c>
      <c r="D28" s="121">
        <v>13</v>
      </c>
      <c r="E28" s="121">
        <v>12</v>
      </c>
      <c r="F28" s="121">
        <v>0</v>
      </c>
      <c r="G28" s="122">
        <f>F28/E28*100</f>
        <v>0</v>
      </c>
      <c r="H28" s="121">
        <v>6</v>
      </c>
      <c r="I28" s="122">
        <f t="shared" si="1"/>
        <v>50</v>
      </c>
      <c r="J28" s="121">
        <v>6</v>
      </c>
      <c r="K28" s="122">
        <f t="shared" si="2"/>
        <v>50</v>
      </c>
      <c r="L28" s="121">
        <v>11.33</v>
      </c>
      <c r="M28" s="146" t="s">
        <v>206</v>
      </c>
    </row>
    <row r="29" spans="1:13" ht="12.75">
      <c r="A29" s="144">
        <v>23</v>
      </c>
      <c r="B29" s="145" t="s">
        <v>125</v>
      </c>
      <c r="C29" s="121" t="s">
        <v>18</v>
      </c>
      <c r="D29" s="121">
        <v>25</v>
      </c>
      <c r="E29" s="121">
        <v>23</v>
      </c>
      <c r="F29" s="121">
        <v>0</v>
      </c>
      <c r="G29" s="122">
        <v>0</v>
      </c>
      <c r="H29" s="121">
        <v>9</v>
      </c>
      <c r="I29" s="122">
        <v>39</v>
      </c>
      <c r="J29" s="121">
        <v>14</v>
      </c>
      <c r="K29" s="122">
        <v>61</v>
      </c>
      <c r="L29" s="121">
        <v>11.26</v>
      </c>
      <c r="M29" s="146" t="s">
        <v>127</v>
      </c>
    </row>
    <row r="30" spans="1:13" ht="12.75">
      <c r="A30" s="144">
        <v>24</v>
      </c>
      <c r="B30" s="145" t="s">
        <v>104</v>
      </c>
      <c r="C30" s="121">
        <v>1</v>
      </c>
      <c r="D30" s="121">
        <v>15</v>
      </c>
      <c r="E30" s="121">
        <v>13</v>
      </c>
      <c r="F30" s="121">
        <v>0</v>
      </c>
      <c r="G30" s="122">
        <v>0</v>
      </c>
      <c r="H30" s="121">
        <v>6</v>
      </c>
      <c r="I30" s="122">
        <v>46</v>
      </c>
      <c r="J30" s="121">
        <v>7</v>
      </c>
      <c r="K30" s="122">
        <v>54</v>
      </c>
      <c r="L30" s="121">
        <v>11.1</v>
      </c>
      <c r="M30" s="146" t="s">
        <v>105</v>
      </c>
    </row>
    <row r="31" spans="1:13" ht="12.75">
      <c r="A31" s="144">
        <v>24</v>
      </c>
      <c r="B31" s="145" t="s">
        <v>114</v>
      </c>
      <c r="C31" s="121">
        <v>1</v>
      </c>
      <c r="D31" s="121">
        <v>18</v>
      </c>
      <c r="E31" s="121">
        <v>13</v>
      </c>
      <c r="F31" s="150">
        <v>2</v>
      </c>
      <c r="G31" s="151">
        <f>F31/E31*100</f>
        <v>15.384615384615385</v>
      </c>
      <c r="H31" s="121">
        <v>1</v>
      </c>
      <c r="I31" s="122">
        <f>H31/E31*100</f>
        <v>7.6923076923076925</v>
      </c>
      <c r="J31" s="121">
        <v>10</v>
      </c>
      <c r="K31" s="122">
        <f>J31/E31*100</f>
        <v>76.92307692307693</v>
      </c>
      <c r="L31" s="121">
        <v>11.1</v>
      </c>
      <c r="M31" s="146" t="s">
        <v>115</v>
      </c>
    </row>
    <row r="32" spans="1:13" ht="12.75">
      <c r="A32" s="144">
        <v>24</v>
      </c>
      <c r="B32" s="145" t="s">
        <v>170</v>
      </c>
      <c r="C32" s="121" t="s">
        <v>92</v>
      </c>
      <c r="D32" s="121">
        <v>28</v>
      </c>
      <c r="E32" s="121">
        <v>28</v>
      </c>
      <c r="F32" s="121">
        <v>0</v>
      </c>
      <c r="G32" s="122">
        <f>F32/E32*100</f>
        <v>0</v>
      </c>
      <c r="H32" s="121">
        <v>15</v>
      </c>
      <c r="I32" s="122">
        <f>H32/E32*100</f>
        <v>53.57142857142857</v>
      </c>
      <c r="J32" s="121">
        <v>13</v>
      </c>
      <c r="K32" s="122">
        <f>J32/E32*100</f>
        <v>46.42857142857143</v>
      </c>
      <c r="L32" s="121">
        <v>11.1</v>
      </c>
      <c r="M32" s="146" t="s">
        <v>173</v>
      </c>
    </row>
    <row r="33" spans="1:13" ht="12.75">
      <c r="A33" s="144">
        <v>27</v>
      </c>
      <c r="B33" s="145" t="s">
        <v>170</v>
      </c>
      <c r="C33" s="121" t="s">
        <v>16</v>
      </c>
      <c r="D33" s="121">
        <v>27</v>
      </c>
      <c r="E33" s="121">
        <v>26</v>
      </c>
      <c r="F33" s="121">
        <v>0</v>
      </c>
      <c r="G33" s="122">
        <f>F33/E33*100</f>
        <v>0</v>
      </c>
      <c r="H33" s="121">
        <v>9</v>
      </c>
      <c r="I33" s="122">
        <f>H33/E33*100</f>
        <v>34.61538461538461</v>
      </c>
      <c r="J33" s="121">
        <v>17</v>
      </c>
      <c r="K33" s="122">
        <f>J33/E33*100</f>
        <v>65.38461538461539</v>
      </c>
      <c r="L33" s="121">
        <v>11.04</v>
      </c>
      <c r="M33" s="146" t="s">
        <v>171</v>
      </c>
    </row>
    <row r="34" spans="1:13" ht="12.75">
      <c r="A34" s="144">
        <v>28</v>
      </c>
      <c r="B34" s="145" t="s">
        <v>54</v>
      </c>
      <c r="C34" s="121">
        <v>1</v>
      </c>
      <c r="D34" s="121">
        <v>2</v>
      </c>
      <c r="E34" s="121">
        <v>2</v>
      </c>
      <c r="F34" s="121">
        <v>0</v>
      </c>
      <c r="G34" s="122">
        <f>F34/E34*100</f>
        <v>0</v>
      </c>
      <c r="H34" s="121">
        <v>1</v>
      </c>
      <c r="I34" s="122">
        <f>H34/E34*100</f>
        <v>50</v>
      </c>
      <c r="J34" s="121">
        <v>1</v>
      </c>
      <c r="K34" s="122">
        <f>J34/E34*100</f>
        <v>50</v>
      </c>
      <c r="L34" s="121">
        <v>11</v>
      </c>
      <c r="M34" s="146" t="s">
        <v>55</v>
      </c>
    </row>
    <row r="35" spans="1:13" ht="12.75">
      <c r="A35" s="144">
        <v>28</v>
      </c>
      <c r="B35" s="145" t="s">
        <v>132</v>
      </c>
      <c r="C35" s="121" t="s">
        <v>16</v>
      </c>
      <c r="D35" s="121">
        <v>29</v>
      </c>
      <c r="E35" s="121">
        <v>26</v>
      </c>
      <c r="F35" s="121">
        <v>0</v>
      </c>
      <c r="G35" s="122">
        <v>0</v>
      </c>
      <c r="H35" s="121">
        <v>10</v>
      </c>
      <c r="I35" s="122">
        <v>38</v>
      </c>
      <c r="J35" s="121">
        <v>16</v>
      </c>
      <c r="K35" s="122">
        <v>62</v>
      </c>
      <c r="L35" s="121">
        <v>11</v>
      </c>
      <c r="M35" s="146" t="s">
        <v>133</v>
      </c>
    </row>
    <row r="36" spans="1:13" ht="26.25">
      <c r="A36" s="144">
        <v>28</v>
      </c>
      <c r="B36" s="145" t="s">
        <v>188</v>
      </c>
      <c r="C36" s="121">
        <v>1</v>
      </c>
      <c r="D36" s="121">
        <v>6</v>
      </c>
      <c r="E36" s="121">
        <v>6</v>
      </c>
      <c r="F36" s="121">
        <v>0</v>
      </c>
      <c r="G36" s="122">
        <f>F36/E36*100</f>
        <v>0</v>
      </c>
      <c r="H36" s="121">
        <v>1</v>
      </c>
      <c r="I36" s="122">
        <f>H36/E36*100</f>
        <v>16.666666666666664</v>
      </c>
      <c r="J36" s="121">
        <v>5</v>
      </c>
      <c r="K36" s="122">
        <f>J36/E36*100</f>
        <v>83.33333333333334</v>
      </c>
      <c r="L36" s="121">
        <v>11</v>
      </c>
      <c r="M36" s="120" t="s">
        <v>189</v>
      </c>
    </row>
    <row r="37" spans="1:13" ht="12.75">
      <c r="A37" s="144">
        <v>31</v>
      </c>
      <c r="B37" s="145" t="s">
        <v>73</v>
      </c>
      <c r="C37" s="121" t="s">
        <v>77</v>
      </c>
      <c r="D37" s="121">
        <v>15</v>
      </c>
      <c r="E37" s="121">
        <v>15</v>
      </c>
      <c r="F37" s="121">
        <v>0</v>
      </c>
      <c r="G37" s="122">
        <f>F37/E37*100</f>
        <v>0</v>
      </c>
      <c r="H37" s="121">
        <v>6</v>
      </c>
      <c r="I37" s="122">
        <f>H37/E37*100</f>
        <v>40</v>
      </c>
      <c r="J37" s="121">
        <v>9</v>
      </c>
      <c r="K37" s="122">
        <f>J37/E37*100</f>
        <v>60</v>
      </c>
      <c r="L37" s="121">
        <v>10.9</v>
      </c>
      <c r="M37" s="146" t="s">
        <v>78</v>
      </c>
    </row>
    <row r="38" spans="1:13" ht="12.75">
      <c r="A38" s="144">
        <v>32</v>
      </c>
      <c r="B38" s="148" t="s">
        <v>212</v>
      </c>
      <c r="C38" s="28" t="s">
        <v>18</v>
      </c>
      <c r="D38" s="28">
        <v>20</v>
      </c>
      <c r="E38" s="28">
        <v>20</v>
      </c>
      <c r="F38" s="28">
        <v>1</v>
      </c>
      <c r="G38" s="54">
        <f>F38/E38*100</f>
        <v>5</v>
      </c>
      <c r="H38" s="28">
        <v>7</v>
      </c>
      <c r="I38" s="54">
        <f>H38/E38*100</f>
        <v>35</v>
      </c>
      <c r="J38" s="28">
        <v>12</v>
      </c>
      <c r="K38" s="54">
        <f>J38/E38*100</f>
        <v>60</v>
      </c>
      <c r="L38" s="28">
        <v>10.8</v>
      </c>
      <c r="M38" s="149" t="s">
        <v>214</v>
      </c>
    </row>
    <row r="39" spans="1:13" ht="12.75">
      <c r="A39" s="144">
        <v>33</v>
      </c>
      <c r="B39" s="128" t="s">
        <v>244</v>
      </c>
      <c r="C39" s="26" t="s">
        <v>16</v>
      </c>
      <c r="D39" s="26">
        <v>18</v>
      </c>
      <c r="E39" s="26">
        <v>18</v>
      </c>
      <c r="F39" s="26">
        <v>0</v>
      </c>
      <c r="G39" s="27">
        <f>F39/E39*100</f>
        <v>0</v>
      </c>
      <c r="H39" s="26">
        <v>9</v>
      </c>
      <c r="I39" s="27">
        <v>50</v>
      </c>
      <c r="J39" s="26">
        <v>9</v>
      </c>
      <c r="K39" s="27">
        <v>50</v>
      </c>
      <c r="L39" s="26">
        <v>10.7</v>
      </c>
      <c r="M39" s="32" t="s">
        <v>245</v>
      </c>
    </row>
    <row r="40" spans="1:13" ht="12.75">
      <c r="A40" s="144">
        <v>34</v>
      </c>
      <c r="B40" s="128" t="s">
        <v>163</v>
      </c>
      <c r="C40" s="26" t="s">
        <v>16</v>
      </c>
      <c r="D40" s="26">
        <v>23</v>
      </c>
      <c r="E40" s="26">
        <v>20</v>
      </c>
      <c r="F40" s="26">
        <v>0</v>
      </c>
      <c r="G40" s="27">
        <f>F40/E40*100</f>
        <v>0</v>
      </c>
      <c r="H40" s="26">
        <v>8</v>
      </c>
      <c r="I40" s="27">
        <f>H40/E40*100</f>
        <v>40</v>
      </c>
      <c r="J40" s="26">
        <v>12</v>
      </c>
      <c r="K40" s="27">
        <f>J40/E40*100</f>
        <v>60</v>
      </c>
      <c r="L40" s="26">
        <v>10.6</v>
      </c>
      <c r="M40" s="32" t="s">
        <v>164</v>
      </c>
    </row>
    <row r="41" spans="1:13" ht="12.75">
      <c r="A41" s="144">
        <v>35</v>
      </c>
      <c r="B41" s="128" t="s">
        <v>228</v>
      </c>
      <c r="C41" s="26">
        <v>1</v>
      </c>
      <c r="D41" s="26">
        <v>5</v>
      </c>
      <c r="E41" s="26">
        <v>5</v>
      </c>
      <c r="F41" s="26">
        <v>0</v>
      </c>
      <c r="G41" s="27">
        <v>0</v>
      </c>
      <c r="H41" s="26">
        <v>2</v>
      </c>
      <c r="I41" s="27">
        <v>40</v>
      </c>
      <c r="J41" s="26">
        <v>3</v>
      </c>
      <c r="K41" s="27">
        <v>60</v>
      </c>
      <c r="L41" s="26">
        <v>10.6</v>
      </c>
      <c r="M41" s="32" t="s">
        <v>229</v>
      </c>
    </row>
    <row r="42" spans="1:13" ht="12.75">
      <c r="A42" s="144">
        <v>36</v>
      </c>
      <c r="B42" s="128" t="s">
        <v>60</v>
      </c>
      <c r="C42" s="26">
        <v>1</v>
      </c>
      <c r="D42" s="26">
        <v>5</v>
      </c>
      <c r="E42" s="26">
        <v>5</v>
      </c>
      <c r="F42" s="26">
        <v>0</v>
      </c>
      <c r="G42" s="27">
        <f>F42/E42*100</f>
        <v>0</v>
      </c>
      <c r="H42" s="26">
        <v>2</v>
      </c>
      <c r="I42" s="27">
        <f>H42/E42*100</f>
        <v>40</v>
      </c>
      <c r="J42" s="26">
        <v>3</v>
      </c>
      <c r="K42" s="27">
        <f>J42/E42*100</f>
        <v>60</v>
      </c>
      <c r="L42" s="26">
        <v>10.4</v>
      </c>
      <c r="M42" s="32" t="s">
        <v>61</v>
      </c>
    </row>
    <row r="43" spans="1:13" ht="12.75">
      <c r="A43" s="144">
        <v>36</v>
      </c>
      <c r="B43" s="128" t="s">
        <v>244</v>
      </c>
      <c r="C43" s="26" t="s">
        <v>18</v>
      </c>
      <c r="D43" s="26">
        <v>22</v>
      </c>
      <c r="E43" s="26">
        <v>19</v>
      </c>
      <c r="F43" s="26">
        <v>0</v>
      </c>
      <c r="G43" s="27">
        <v>0</v>
      </c>
      <c r="H43" s="26">
        <v>10</v>
      </c>
      <c r="I43" s="27">
        <v>63.2</v>
      </c>
      <c r="J43" s="26">
        <v>9</v>
      </c>
      <c r="K43" s="27">
        <v>36.8</v>
      </c>
      <c r="L43" s="26">
        <v>10.4</v>
      </c>
      <c r="M43" s="32" t="s">
        <v>246</v>
      </c>
    </row>
    <row r="44" spans="1:13" ht="12.75">
      <c r="A44" s="144">
        <v>38</v>
      </c>
      <c r="B44" s="128" t="s">
        <v>154</v>
      </c>
      <c r="C44" s="28" t="s">
        <v>92</v>
      </c>
      <c r="D44" s="26">
        <v>25</v>
      </c>
      <c r="E44" s="26">
        <v>24</v>
      </c>
      <c r="F44" s="26">
        <v>1</v>
      </c>
      <c r="G44" s="27">
        <v>4.2</v>
      </c>
      <c r="H44" s="26">
        <v>11</v>
      </c>
      <c r="I44" s="27">
        <v>45.8</v>
      </c>
      <c r="J44" s="26">
        <v>12</v>
      </c>
      <c r="K44" s="27">
        <v>50</v>
      </c>
      <c r="L44" s="26">
        <v>10.3</v>
      </c>
      <c r="M44" s="32" t="s">
        <v>157</v>
      </c>
    </row>
    <row r="45" spans="1:13" ht="12.75">
      <c r="A45" s="144">
        <v>39</v>
      </c>
      <c r="B45" s="128" t="s">
        <v>57</v>
      </c>
      <c r="C45" s="26">
        <v>1</v>
      </c>
      <c r="D45" s="26">
        <v>21</v>
      </c>
      <c r="E45" s="26">
        <v>18</v>
      </c>
      <c r="F45" s="26">
        <v>2</v>
      </c>
      <c r="G45" s="27">
        <f>F45/E45*100</f>
        <v>11.11111111111111</v>
      </c>
      <c r="H45" s="26">
        <v>6</v>
      </c>
      <c r="I45" s="27">
        <f>H45/E45*100</f>
        <v>33.33333333333333</v>
      </c>
      <c r="J45" s="26">
        <v>10</v>
      </c>
      <c r="K45" s="27">
        <f>J45/E45*100</f>
        <v>55.55555555555556</v>
      </c>
      <c r="L45" s="26">
        <v>10.1</v>
      </c>
      <c r="M45" s="32" t="s">
        <v>58</v>
      </c>
    </row>
    <row r="46" spans="1:13" ht="12.75">
      <c r="A46" s="144">
        <v>39</v>
      </c>
      <c r="B46" s="128" t="s">
        <v>68</v>
      </c>
      <c r="C46" s="26">
        <v>1</v>
      </c>
      <c r="D46" s="26">
        <v>17</v>
      </c>
      <c r="E46" s="26">
        <v>15</v>
      </c>
      <c r="F46" s="26">
        <v>0</v>
      </c>
      <c r="G46" s="27">
        <f>F46/E46*100</f>
        <v>0</v>
      </c>
      <c r="H46" s="26">
        <v>8</v>
      </c>
      <c r="I46" s="27">
        <f>H46/E46*100</f>
        <v>53.333333333333336</v>
      </c>
      <c r="J46" s="26">
        <v>7</v>
      </c>
      <c r="K46" s="27">
        <f>J46/E46*100</f>
        <v>46.666666666666664</v>
      </c>
      <c r="L46" s="26">
        <v>10.1</v>
      </c>
      <c r="M46" s="32" t="s">
        <v>69</v>
      </c>
    </row>
    <row r="47" spans="1:13" ht="12.75">
      <c r="A47" s="144">
        <v>41</v>
      </c>
      <c r="B47" s="128" t="s">
        <v>97</v>
      </c>
      <c r="C47" s="26" t="s">
        <v>18</v>
      </c>
      <c r="D47" s="26">
        <v>18</v>
      </c>
      <c r="E47" s="26">
        <v>18</v>
      </c>
      <c r="F47" s="26">
        <v>1</v>
      </c>
      <c r="G47" s="27">
        <f>F47/E47*100</f>
        <v>5.555555555555555</v>
      </c>
      <c r="H47" s="26">
        <v>8</v>
      </c>
      <c r="I47" s="27">
        <f>H47/E47*100</f>
        <v>44.44444444444444</v>
      </c>
      <c r="J47" s="26">
        <v>9</v>
      </c>
      <c r="K47" s="27">
        <f>J47/E47*100</f>
        <v>50</v>
      </c>
      <c r="L47" s="26">
        <v>10</v>
      </c>
      <c r="M47" s="32" t="s">
        <v>99</v>
      </c>
    </row>
    <row r="48" spans="1:13" ht="12.75">
      <c r="A48" s="144">
        <v>41</v>
      </c>
      <c r="B48" s="128" t="s">
        <v>154</v>
      </c>
      <c r="C48" s="26" t="s">
        <v>18</v>
      </c>
      <c r="D48" s="26">
        <v>25</v>
      </c>
      <c r="E48" s="26">
        <v>24</v>
      </c>
      <c r="F48" s="26">
        <v>2</v>
      </c>
      <c r="G48" s="27">
        <v>8.3</v>
      </c>
      <c r="H48" s="26">
        <v>7</v>
      </c>
      <c r="I48" s="27">
        <v>29.2</v>
      </c>
      <c r="J48" s="26">
        <v>15</v>
      </c>
      <c r="K48" s="27">
        <v>62.5</v>
      </c>
      <c r="L48" s="26">
        <v>10</v>
      </c>
      <c r="M48" s="32" t="s">
        <v>156</v>
      </c>
    </row>
    <row r="49" spans="1:13" ht="12.75">
      <c r="A49" s="144">
        <v>43</v>
      </c>
      <c r="B49" s="129" t="s">
        <v>97</v>
      </c>
      <c r="C49" s="29" t="s">
        <v>16</v>
      </c>
      <c r="D49" s="29">
        <v>20</v>
      </c>
      <c r="E49" s="29">
        <v>19</v>
      </c>
      <c r="F49" s="29">
        <v>0</v>
      </c>
      <c r="G49" s="30">
        <f>F49/E49*100</f>
        <v>0</v>
      </c>
      <c r="H49" s="29">
        <v>11</v>
      </c>
      <c r="I49" s="30">
        <f>H49/E49*100</f>
        <v>57.89473684210527</v>
      </c>
      <c r="J49" s="29">
        <v>8</v>
      </c>
      <c r="K49" s="30">
        <f>J49/E49*100</f>
        <v>42.10526315789473</v>
      </c>
      <c r="L49" s="29">
        <v>9.8</v>
      </c>
      <c r="M49" s="33" t="s">
        <v>98</v>
      </c>
    </row>
    <row r="50" spans="1:13" ht="12.75">
      <c r="A50" s="144">
        <v>44</v>
      </c>
      <c r="B50" s="128" t="s">
        <v>199</v>
      </c>
      <c r="C50" s="26">
        <v>1</v>
      </c>
      <c r="D50" s="26">
        <v>3</v>
      </c>
      <c r="E50" s="26">
        <v>3</v>
      </c>
      <c r="F50" s="26">
        <v>0</v>
      </c>
      <c r="G50" s="27">
        <f>F50/E50*100</f>
        <v>0</v>
      </c>
      <c r="H50" s="26">
        <v>1</v>
      </c>
      <c r="I50" s="27">
        <f>H50/E50*100</f>
        <v>33.33333333333333</v>
      </c>
      <c r="J50" s="26">
        <v>2</v>
      </c>
      <c r="K50" s="27">
        <f>J50/E50*100</f>
        <v>66.66666666666666</v>
      </c>
      <c r="L50" s="26">
        <v>9.7</v>
      </c>
      <c r="M50" s="32" t="s">
        <v>200</v>
      </c>
    </row>
    <row r="51" spans="1:13" ht="12.75">
      <c r="A51" s="144">
        <v>45</v>
      </c>
      <c r="B51" s="128" t="s">
        <v>185</v>
      </c>
      <c r="C51" s="26" t="s">
        <v>18</v>
      </c>
      <c r="D51" s="26">
        <v>31</v>
      </c>
      <c r="E51" s="26">
        <v>28</v>
      </c>
      <c r="F51" s="26">
        <v>1</v>
      </c>
      <c r="G51" s="27">
        <f>F51/E51*100</f>
        <v>3.571428571428571</v>
      </c>
      <c r="H51" s="26">
        <v>16</v>
      </c>
      <c r="I51" s="27">
        <f>H51/E51*100</f>
        <v>57.14285714285714</v>
      </c>
      <c r="J51" s="26">
        <v>11</v>
      </c>
      <c r="K51" s="27">
        <f>J51/E51*100</f>
        <v>39.285714285714285</v>
      </c>
      <c r="L51" s="26">
        <v>9.6</v>
      </c>
      <c r="M51" s="31" t="s">
        <v>187</v>
      </c>
    </row>
    <row r="52" spans="1:13" ht="12.75">
      <c r="A52" s="144">
        <v>46</v>
      </c>
      <c r="B52" s="128" t="s">
        <v>125</v>
      </c>
      <c r="C52" s="26" t="s">
        <v>92</v>
      </c>
      <c r="D52" s="26">
        <v>23</v>
      </c>
      <c r="E52" s="26">
        <v>19</v>
      </c>
      <c r="F52" s="26">
        <v>1</v>
      </c>
      <c r="G52" s="27">
        <f>F52/E52*100</f>
        <v>5.263157894736842</v>
      </c>
      <c r="H52" s="26">
        <v>9</v>
      </c>
      <c r="I52" s="27">
        <f>H52/E52*100</f>
        <v>47.368421052631575</v>
      </c>
      <c r="J52" s="26">
        <v>9</v>
      </c>
      <c r="K52" s="27">
        <f>J52/E52*100</f>
        <v>47.368421052631575</v>
      </c>
      <c r="L52" s="26">
        <v>9.57</v>
      </c>
      <c r="M52" s="32" t="s">
        <v>128</v>
      </c>
    </row>
    <row r="53" spans="1:13" ht="12.75">
      <c r="A53" s="144">
        <v>47</v>
      </c>
      <c r="B53" s="128" t="s">
        <v>218</v>
      </c>
      <c r="C53" s="26">
        <v>1</v>
      </c>
      <c r="D53" s="26">
        <v>21</v>
      </c>
      <c r="E53" s="26">
        <v>18</v>
      </c>
      <c r="F53" s="26">
        <v>2</v>
      </c>
      <c r="G53" s="27">
        <v>11.1</v>
      </c>
      <c r="H53" s="26">
        <v>8</v>
      </c>
      <c r="I53" s="27">
        <v>44.4</v>
      </c>
      <c r="J53" s="26">
        <v>8</v>
      </c>
      <c r="K53" s="27">
        <v>44.4</v>
      </c>
      <c r="L53" s="26">
        <v>9.4</v>
      </c>
      <c r="M53" s="32" t="s">
        <v>219</v>
      </c>
    </row>
    <row r="54" spans="1:13" ht="12.75">
      <c r="A54" s="144">
        <v>48</v>
      </c>
      <c r="B54" s="128" t="s">
        <v>89</v>
      </c>
      <c r="C54" s="26" t="s">
        <v>18</v>
      </c>
      <c r="D54" s="26">
        <v>25</v>
      </c>
      <c r="E54" s="26">
        <v>23</v>
      </c>
      <c r="F54" s="26">
        <v>1</v>
      </c>
      <c r="G54" s="27">
        <f aca="true" t="shared" si="3" ref="G54:G59">F54/E54*100</f>
        <v>4.3478260869565215</v>
      </c>
      <c r="H54" s="26">
        <v>13</v>
      </c>
      <c r="I54" s="27">
        <f aca="true" t="shared" si="4" ref="I54:I59">H54/E54*100</f>
        <v>56.52173913043478</v>
      </c>
      <c r="J54" s="26">
        <v>9</v>
      </c>
      <c r="K54" s="27">
        <f aca="true" t="shared" si="5" ref="K54:K59">J54/E54*100</f>
        <v>39.130434782608695</v>
      </c>
      <c r="L54" s="26">
        <v>9.3</v>
      </c>
      <c r="M54" s="32" t="s">
        <v>91</v>
      </c>
    </row>
    <row r="55" spans="1:13" ht="12.75">
      <c r="A55" s="144">
        <v>49</v>
      </c>
      <c r="B55" s="128" t="s">
        <v>15</v>
      </c>
      <c r="C55" s="26" t="s">
        <v>18</v>
      </c>
      <c r="D55" s="26">
        <v>22</v>
      </c>
      <c r="E55" s="26">
        <v>21</v>
      </c>
      <c r="F55" s="150">
        <v>3</v>
      </c>
      <c r="G55" s="151">
        <f t="shared" si="3"/>
        <v>14.285714285714285</v>
      </c>
      <c r="H55" s="26">
        <v>11</v>
      </c>
      <c r="I55" s="27">
        <f t="shared" si="4"/>
        <v>52.38095238095239</v>
      </c>
      <c r="J55" s="26">
        <v>7</v>
      </c>
      <c r="K55" s="27">
        <f t="shared" si="5"/>
        <v>33.33333333333333</v>
      </c>
      <c r="L55" s="26">
        <v>9.1</v>
      </c>
      <c r="M55" s="32" t="s">
        <v>19</v>
      </c>
    </row>
    <row r="56" spans="1:13" ht="12.75">
      <c r="A56" s="144">
        <v>50</v>
      </c>
      <c r="B56" s="128" t="s">
        <v>125</v>
      </c>
      <c r="C56" s="26" t="s">
        <v>16</v>
      </c>
      <c r="D56" s="26">
        <v>24</v>
      </c>
      <c r="E56" s="26">
        <v>20</v>
      </c>
      <c r="F56" s="150">
        <v>3</v>
      </c>
      <c r="G56" s="151">
        <f t="shared" si="3"/>
        <v>15</v>
      </c>
      <c r="H56" s="26">
        <v>8</v>
      </c>
      <c r="I56" s="27">
        <f t="shared" si="4"/>
        <v>40</v>
      </c>
      <c r="J56" s="26">
        <v>9</v>
      </c>
      <c r="K56" s="27">
        <f t="shared" si="5"/>
        <v>45</v>
      </c>
      <c r="L56" s="26">
        <v>8.95</v>
      </c>
      <c r="M56" s="32" t="s">
        <v>126</v>
      </c>
    </row>
    <row r="57" spans="1:13" ht="12.75">
      <c r="A57" s="144">
        <v>51</v>
      </c>
      <c r="B57" s="128" t="s">
        <v>15</v>
      </c>
      <c r="C57" s="26" t="s">
        <v>16</v>
      </c>
      <c r="D57" s="26">
        <v>23</v>
      </c>
      <c r="E57" s="26">
        <v>22</v>
      </c>
      <c r="F57" s="150">
        <v>4</v>
      </c>
      <c r="G57" s="151">
        <f t="shared" si="3"/>
        <v>18.181818181818183</v>
      </c>
      <c r="H57" s="26">
        <v>14</v>
      </c>
      <c r="I57" s="27">
        <f t="shared" si="4"/>
        <v>63.63636363636363</v>
      </c>
      <c r="J57" s="26">
        <v>4</v>
      </c>
      <c r="K57" s="27">
        <f t="shared" si="5"/>
        <v>18.181818181818183</v>
      </c>
      <c r="L57" s="26">
        <v>8.8</v>
      </c>
      <c r="M57" s="32" t="s">
        <v>17</v>
      </c>
    </row>
    <row r="58" spans="1:13" ht="12.75">
      <c r="A58" s="144">
        <v>52</v>
      </c>
      <c r="B58" s="128" t="s">
        <v>147</v>
      </c>
      <c r="C58" s="26" t="s">
        <v>18</v>
      </c>
      <c r="D58" s="26">
        <v>31</v>
      </c>
      <c r="E58" s="26">
        <v>25</v>
      </c>
      <c r="F58" s="26">
        <v>2</v>
      </c>
      <c r="G58" s="27">
        <f t="shared" si="3"/>
        <v>8</v>
      </c>
      <c r="H58" s="26">
        <v>18</v>
      </c>
      <c r="I58" s="27">
        <f t="shared" si="4"/>
        <v>72</v>
      </c>
      <c r="J58" s="26">
        <v>5</v>
      </c>
      <c r="K58" s="27">
        <f t="shared" si="5"/>
        <v>20</v>
      </c>
      <c r="L58" s="26">
        <v>8.6</v>
      </c>
      <c r="M58" s="32" t="s">
        <v>149</v>
      </c>
    </row>
    <row r="59" spans="1:13" ht="12.75">
      <c r="A59" s="144">
        <v>53</v>
      </c>
      <c r="B59" s="128" t="s">
        <v>147</v>
      </c>
      <c r="C59" s="26" t="s">
        <v>16</v>
      </c>
      <c r="D59" s="26">
        <v>29</v>
      </c>
      <c r="E59" s="26">
        <v>29</v>
      </c>
      <c r="F59" s="26">
        <v>3</v>
      </c>
      <c r="G59" s="27">
        <f t="shared" si="3"/>
        <v>10.344827586206897</v>
      </c>
      <c r="H59" s="26">
        <v>23</v>
      </c>
      <c r="I59" s="27">
        <f t="shared" si="4"/>
        <v>79.3103448275862</v>
      </c>
      <c r="J59" s="26">
        <v>3</v>
      </c>
      <c r="K59" s="27">
        <f t="shared" si="5"/>
        <v>10.344827586206897</v>
      </c>
      <c r="L59" s="26">
        <v>8.1</v>
      </c>
      <c r="M59" s="32" t="s">
        <v>148</v>
      </c>
    </row>
    <row r="60" spans="1:13" ht="12.75">
      <c r="A60" s="23">
        <v>54</v>
      </c>
      <c r="B60" s="148" t="s">
        <v>201</v>
      </c>
      <c r="C60" s="28">
        <v>1</v>
      </c>
      <c r="D60" s="28">
        <v>14</v>
      </c>
      <c r="E60" s="28">
        <v>13</v>
      </c>
      <c r="F60" s="126">
        <v>4</v>
      </c>
      <c r="G60" s="127">
        <f>F60/E60*100</f>
        <v>30.76923076923077</v>
      </c>
      <c r="H60" s="28">
        <v>5</v>
      </c>
      <c r="I60" s="54">
        <f>H60/E60*100</f>
        <v>38.46153846153847</v>
      </c>
      <c r="J60" s="28">
        <v>4</v>
      </c>
      <c r="K60" s="54">
        <f>J60/E60*100</f>
        <v>30.76923076923077</v>
      </c>
      <c r="L60" s="28">
        <v>8</v>
      </c>
      <c r="M60" s="149" t="s">
        <v>202</v>
      </c>
    </row>
    <row r="61" spans="1:13" ht="12.75">
      <c r="A61" s="23">
        <v>55</v>
      </c>
      <c r="B61" s="187" t="s">
        <v>108</v>
      </c>
      <c r="C61" s="28">
        <v>1</v>
      </c>
      <c r="D61" s="28">
        <v>3</v>
      </c>
      <c r="E61" s="28">
        <v>3</v>
      </c>
      <c r="F61" s="28">
        <v>0</v>
      </c>
      <c r="G61" s="28">
        <v>0</v>
      </c>
      <c r="H61" s="28">
        <v>2</v>
      </c>
      <c r="I61" s="28">
        <v>66.7</v>
      </c>
      <c r="J61" s="28">
        <v>1</v>
      </c>
      <c r="K61" s="28">
        <v>33.3</v>
      </c>
      <c r="L61" s="28">
        <v>8</v>
      </c>
      <c r="M61" s="149" t="s">
        <v>110</v>
      </c>
    </row>
    <row r="62" spans="1:13" ht="12.75">
      <c r="A62" s="23">
        <v>56</v>
      </c>
      <c r="B62" s="148" t="s">
        <v>237</v>
      </c>
      <c r="C62" s="28" t="s">
        <v>16</v>
      </c>
      <c r="D62" s="28">
        <v>21</v>
      </c>
      <c r="E62" s="28">
        <v>21</v>
      </c>
      <c r="F62" s="28">
        <v>1</v>
      </c>
      <c r="G62" s="54">
        <v>5</v>
      </c>
      <c r="H62" s="28">
        <v>19</v>
      </c>
      <c r="I62" s="54">
        <v>90</v>
      </c>
      <c r="J62" s="28">
        <v>1</v>
      </c>
      <c r="K62" s="54">
        <v>5</v>
      </c>
      <c r="L62" s="28">
        <v>7.7</v>
      </c>
      <c r="M62" s="149" t="s">
        <v>238</v>
      </c>
    </row>
    <row r="63" spans="1:13" ht="12.75">
      <c r="A63" s="23">
        <v>57</v>
      </c>
      <c r="B63" s="148" t="s">
        <v>237</v>
      </c>
      <c r="C63" s="28" t="s">
        <v>18</v>
      </c>
      <c r="D63" s="28">
        <v>20</v>
      </c>
      <c r="E63" s="28">
        <v>20</v>
      </c>
      <c r="F63" s="28">
        <v>1</v>
      </c>
      <c r="G63" s="54">
        <v>5</v>
      </c>
      <c r="H63" s="28">
        <v>18</v>
      </c>
      <c r="I63" s="54">
        <v>90</v>
      </c>
      <c r="J63" s="28">
        <v>1</v>
      </c>
      <c r="K63" s="54">
        <v>5</v>
      </c>
      <c r="L63" s="28">
        <v>7.6</v>
      </c>
      <c r="M63" s="149" t="s">
        <v>239</v>
      </c>
    </row>
    <row r="64" spans="1:13" ht="12.75">
      <c r="A64" s="143"/>
      <c r="B64" s="142" t="s">
        <v>20</v>
      </c>
      <c r="C64" s="34"/>
      <c r="D64" s="34">
        <v>1107</v>
      </c>
      <c r="E64" s="34">
        <v>997</v>
      </c>
      <c r="F64" s="34">
        <v>38</v>
      </c>
      <c r="G64" s="35">
        <f>AVERAGE(G8:G63)</f>
        <v>3.506162678371029</v>
      </c>
      <c r="H64" s="34">
        <v>398</v>
      </c>
      <c r="I64" s="35">
        <f>AVERAGE(I8:I63)</f>
        <v>39.72198149562289</v>
      </c>
      <c r="J64" s="34">
        <v>561</v>
      </c>
      <c r="K64" s="35">
        <f>AVERAGE(K8:K63)</f>
        <v>56.757570111720376</v>
      </c>
      <c r="L64" s="34">
        <v>10.9</v>
      </c>
      <c r="M64" s="34"/>
    </row>
    <row r="65" ht="12.75">
      <c r="E65">
        <f>90</f>
        <v>90</v>
      </c>
    </row>
  </sheetData>
  <sheetProtection selectLockedCells="1" selectUnlockedCells="1"/>
  <mergeCells count="6">
    <mergeCell ref="F4:G4"/>
    <mergeCell ref="H4:I4"/>
    <mergeCell ref="J4:K4"/>
    <mergeCell ref="F5:G5"/>
    <mergeCell ref="H5:I5"/>
    <mergeCell ref="J5:K5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91"/>
  <sheetViews>
    <sheetView zoomScalePageLayoutView="0" workbookViewId="0" topLeftCell="A223">
      <selection activeCell="J196" sqref="J196"/>
    </sheetView>
  </sheetViews>
  <sheetFormatPr defaultColWidth="9.00390625" defaultRowHeight="12.75"/>
  <cols>
    <col min="2" max="2" width="26.50390625" style="0" customWidth="1"/>
    <col min="3" max="3" width="7.50390625" style="0" customWidth="1"/>
    <col min="4" max="4" width="6.125" style="0" customWidth="1"/>
    <col min="5" max="5" width="6.875" style="0" customWidth="1"/>
    <col min="6" max="6" width="5.625" style="0" customWidth="1"/>
    <col min="7" max="7" width="8.00390625" style="0" customWidth="1"/>
    <col min="8" max="8" width="6.125" style="0" customWidth="1"/>
    <col min="9" max="9" width="8.00390625" style="0" customWidth="1"/>
    <col min="10" max="10" width="6.50390625" style="0" customWidth="1"/>
    <col min="11" max="11" width="7.625" style="0" customWidth="1"/>
    <col min="12" max="12" width="12.375" style="0" customWidth="1"/>
    <col min="13" max="13" width="15.50390625" style="0" customWidth="1"/>
    <col min="14" max="14" width="7.125" style="0" customWidth="1"/>
    <col min="15" max="15" width="11.875" style="0" customWidth="1"/>
    <col min="16" max="16" width="5.50390625" style="0" customWidth="1"/>
    <col min="17" max="18" width="5.00390625" style="0" customWidth="1"/>
    <col min="19" max="20" width="5.50390625" style="0" customWidth="1"/>
    <col min="21" max="21" width="7.125" style="0" customWidth="1"/>
    <col min="22" max="22" width="5.50390625" style="0" customWidth="1"/>
    <col min="23" max="23" width="12.50390625" style="0" customWidth="1"/>
  </cols>
  <sheetData>
    <row r="2" spans="2:3" ht="12.75">
      <c r="B2" t="s">
        <v>21</v>
      </c>
      <c r="C2" t="s">
        <v>22</v>
      </c>
    </row>
    <row r="4" spans="1:16" ht="12.75" customHeight="1">
      <c r="A4" s="143" t="s">
        <v>264</v>
      </c>
      <c r="B4" s="139" t="s">
        <v>2</v>
      </c>
      <c r="C4" s="2" t="s">
        <v>3</v>
      </c>
      <c r="D4" s="9" t="s">
        <v>4</v>
      </c>
      <c r="E4" s="10" t="s">
        <v>5</v>
      </c>
      <c r="F4" s="246" t="s">
        <v>6</v>
      </c>
      <c r="G4" s="246"/>
      <c r="H4" s="246" t="s">
        <v>7</v>
      </c>
      <c r="I4" s="246"/>
      <c r="J4" s="246" t="s">
        <v>8</v>
      </c>
      <c r="K4" s="246"/>
      <c r="L4" s="4" t="s">
        <v>9</v>
      </c>
      <c r="M4" s="25" t="s">
        <v>10</v>
      </c>
      <c r="N4" s="46"/>
      <c r="O4" s="11"/>
      <c r="P4" s="11"/>
    </row>
    <row r="5" spans="1:14" ht="12.75">
      <c r="A5" s="143"/>
      <c r="B5" s="140"/>
      <c r="C5" s="2"/>
      <c r="D5" s="6"/>
      <c r="E5" s="6"/>
      <c r="F5" s="244" t="s">
        <v>23</v>
      </c>
      <c r="G5" s="244"/>
      <c r="H5" s="244" t="s">
        <v>24</v>
      </c>
      <c r="I5" s="244"/>
      <c r="J5" s="244" t="s">
        <v>25</v>
      </c>
      <c r="K5" s="244"/>
      <c r="L5" s="119" t="s">
        <v>263</v>
      </c>
      <c r="M5" s="45"/>
      <c r="N5" s="47"/>
    </row>
    <row r="6" spans="1:14" ht="12.75">
      <c r="A6" s="143"/>
      <c r="B6" s="141"/>
      <c r="C6" s="2"/>
      <c r="D6" s="2"/>
      <c r="E6" s="2"/>
      <c r="F6" s="6" t="s">
        <v>13</v>
      </c>
      <c r="G6" s="6" t="s">
        <v>14</v>
      </c>
      <c r="H6" s="6" t="s">
        <v>13</v>
      </c>
      <c r="I6" s="6" t="s">
        <v>14</v>
      </c>
      <c r="J6" s="6" t="s">
        <v>13</v>
      </c>
      <c r="K6" s="6" t="s">
        <v>14</v>
      </c>
      <c r="L6" s="2"/>
      <c r="M6" s="45"/>
      <c r="N6" s="47"/>
    </row>
    <row r="7" spans="1:15" ht="12.75">
      <c r="A7" s="16">
        <v>1</v>
      </c>
      <c r="B7" s="166" t="s">
        <v>108</v>
      </c>
      <c r="C7" s="131">
        <v>2</v>
      </c>
      <c r="D7" s="131">
        <v>1</v>
      </c>
      <c r="E7" s="131">
        <v>1</v>
      </c>
      <c r="F7" s="131">
        <v>0</v>
      </c>
      <c r="G7" s="132">
        <f aca="true" t="shared" si="0" ref="G7:G13">F7/E7*100</f>
        <v>0</v>
      </c>
      <c r="H7" s="131">
        <v>0</v>
      </c>
      <c r="I7" s="122">
        <f aca="true" t="shared" si="1" ref="I7:I36">100*H7/E7</f>
        <v>0</v>
      </c>
      <c r="J7" s="131">
        <v>1</v>
      </c>
      <c r="K7" s="122">
        <f aca="true" t="shared" si="2" ref="K7:K36">100*J7/E7</f>
        <v>100</v>
      </c>
      <c r="L7" s="131">
        <v>20</v>
      </c>
      <c r="M7" s="162" t="s">
        <v>109</v>
      </c>
      <c r="N7" s="48"/>
      <c r="O7" s="15"/>
    </row>
    <row r="8" spans="1:15" ht="12.75">
      <c r="A8" s="16">
        <v>2</v>
      </c>
      <c r="B8" s="166" t="s">
        <v>185</v>
      </c>
      <c r="C8" s="131" t="s">
        <v>26</v>
      </c>
      <c r="D8" s="131">
        <v>22</v>
      </c>
      <c r="E8" s="131">
        <v>19</v>
      </c>
      <c r="F8" s="131">
        <v>1</v>
      </c>
      <c r="G8" s="132">
        <f t="shared" si="0"/>
        <v>5.263157894736842</v>
      </c>
      <c r="H8" s="131">
        <v>5</v>
      </c>
      <c r="I8" s="122">
        <f t="shared" si="1"/>
        <v>26.31578947368421</v>
      </c>
      <c r="J8" s="131">
        <v>13</v>
      </c>
      <c r="K8" s="122">
        <f t="shared" si="2"/>
        <v>68.42105263157895</v>
      </c>
      <c r="L8" s="131">
        <v>19.3</v>
      </c>
      <c r="M8" s="162" t="s">
        <v>190</v>
      </c>
      <c r="N8" s="48"/>
      <c r="O8" s="15"/>
    </row>
    <row r="9" spans="1:15" ht="12.75">
      <c r="A9" s="16">
        <v>3</v>
      </c>
      <c r="B9" s="166" t="s">
        <v>185</v>
      </c>
      <c r="C9" s="131" t="s">
        <v>28</v>
      </c>
      <c r="D9" s="131">
        <v>20</v>
      </c>
      <c r="E9" s="131">
        <v>21</v>
      </c>
      <c r="F9" s="175">
        <v>4</v>
      </c>
      <c r="G9" s="176">
        <f t="shared" si="0"/>
        <v>19.047619047619047</v>
      </c>
      <c r="H9" s="131">
        <v>11</v>
      </c>
      <c r="I9" s="122">
        <f t="shared" si="1"/>
        <v>52.38095238095238</v>
      </c>
      <c r="J9" s="131">
        <v>6</v>
      </c>
      <c r="K9" s="122">
        <f t="shared" si="2"/>
        <v>28.571428571428573</v>
      </c>
      <c r="L9" s="131">
        <v>19</v>
      </c>
      <c r="M9" s="162" t="s">
        <v>191</v>
      </c>
      <c r="N9" s="48"/>
      <c r="O9" s="15"/>
    </row>
    <row r="10" spans="1:15" ht="12.75">
      <c r="A10" s="16">
        <v>4</v>
      </c>
      <c r="B10" s="166" t="s">
        <v>185</v>
      </c>
      <c r="C10" s="131" t="s">
        <v>30</v>
      </c>
      <c r="D10" s="131">
        <v>21</v>
      </c>
      <c r="E10" s="131">
        <v>17</v>
      </c>
      <c r="F10" s="131">
        <v>1</v>
      </c>
      <c r="G10" s="132">
        <f t="shared" si="0"/>
        <v>5.88235294117647</v>
      </c>
      <c r="H10" s="131">
        <v>11</v>
      </c>
      <c r="I10" s="122">
        <f t="shared" si="1"/>
        <v>64.70588235294117</v>
      </c>
      <c r="J10" s="131">
        <v>5</v>
      </c>
      <c r="K10" s="122">
        <f t="shared" si="2"/>
        <v>29.41176470588235</v>
      </c>
      <c r="L10" s="131">
        <v>18.2</v>
      </c>
      <c r="M10" s="162" t="s">
        <v>192</v>
      </c>
      <c r="N10" s="48"/>
      <c r="O10" s="15"/>
    </row>
    <row r="11" spans="1:15" ht="12.75">
      <c r="A11" s="16">
        <v>5</v>
      </c>
      <c r="B11" s="167" t="s">
        <v>212</v>
      </c>
      <c r="C11" s="131" t="s">
        <v>28</v>
      </c>
      <c r="D11" s="131">
        <v>20</v>
      </c>
      <c r="E11" s="131">
        <v>20</v>
      </c>
      <c r="F11" s="131">
        <v>0</v>
      </c>
      <c r="G11" s="132">
        <f t="shared" si="0"/>
        <v>0</v>
      </c>
      <c r="H11" s="131">
        <v>1</v>
      </c>
      <c r="I11" s="122">
        <f t="shared" si="1"/>
        <v>5</v>
      </c>
      <c r="J11" s="131">
        <v>19</v>
      </c>
      <c r="K11" s="122">
        <f t="shared" si="2"/>
        <v>95</v>
      </c>
      <c r="L11" s="131">
        <v>18</v>
      </c>
      <c r="M11" s="162" t="s">
        <v>216</v>
      </c>
      <c r="N11" s="48"/>
      <c r="O11" s="15"/>
    </row>
    <row r="12" spans="1:15" ht="12.75">
      <c r="A12" s="16">
        <v>6</v>
      </c>
      <c r="B12" s="166" t="s">
        <v>212</v>
      </c>
      <c r="C12" s="131" t="s">
        <v>26</v>
      </c>
      <c r="D12" s="131">
        <v>21</v>
      </c>
      <c r="E12" s="131">
        <v>20</v>
      </c>
      <c r="F12" s="131">
        <v>0</v>
      </c>
      <c r="G12" s="132">
        <f t="shared" si="0"/>
        <v>0</v>
      </c>
      <c r="H12" s="131">
        <v>2</v>
      </c>
      <c r="I12" s="122">
        <f t="shared" si="1"/>
        <v>10</v>
      </c>
      <c r="J12" s="131">
        <v>18</v>
      </c>
      <c r="K12" s="122">
        <f t="shared" si="2"/>
        <v>90</v>
      </c>
      <c r="L12" s="131">
        <v>17.7</v>
      </c>
      <c r="M12" s="162" t="s">
        <v>215</v>
      </c>
      <c r="N12" s="48"/>
      <c r="O12" s="15"/>
    </row>
    <row r="13" spans="1:15" ht="12.75">
      <c r="A13" s="16">
        <v>7</v>
      </c>
      <c r="B13" s="166" t="s">
        <v>224</v>
      </c>
      <c r="C13" s="131">
        <v>2</v>
      </c>
      <c r="D13" s="131">
        <v>19</v>
      </c>
      <c r="E13" s="131">
        <v>19</v>
      </c>
      <c r="F13" s="131">
        <v>0</v>
      </c>
      <c r="G13" s="132">
        <f t="shared" si="0"/>
        <v>0</v>
      </c>
      <c r="H13" s="131">
        <v>1</v>
      </c>
      <c r="I13" s="122">
        <f t="shared" si="1"/>
        <v>5.2631578947368425</v>
      </c>
      <c r="J13" s="131">
        <v>18</v>
      </c>
      <c r="K13" s="122">
        <f t="shared" si="2"/>
        <v>94.73684210526316</v>
      </c>
      <c r="L13" s="131">
        <v>17.5</v>
      </c>
      <c r="M13" s="162" t="s">
        <v>226</v>
      </c>
      <c r="N13" s="48"/>
      <c r="O13" s="15"/>
    </row>
    <row r="14" spans="1:15" ht="12.75">
      <c r="A14" s="16">
        <v>8</v>
      </c>
      <c r="B14" s="166" t="s">
        <v>132</v>
      </c>
      <c r="C14" s="131" t="s">
        <v>26</v>
      </c>
      <c r="D14" s="131">
        <v>28</v>
      </c>
      <c r="E14" s="131">
        <v>26</v>
      </c>
      <c r="F14" s="131">
        <v>0</v>
      </c>
      <c r="G14" s="132">
        <v>0</v>
      </c>
      <c r="H14" s="131">
        <v>6</v>
      </c>
      <c r="I14" s="122">
        <f t="shared" si="1"/>
        <v>23.076923076923077</v>
      </c>
      <c r="J14" s="131">
        <v>20</v>
      </c>
      <c r="K14" s="122">
        <f t="shared" si="2"/>
        <v>76.92307692307692</v>
      </c>
      <c r="L14" s="131">
        <v>17</v>
      </c>
      <c r="M14" s="162" t="s">
        <v>136</v>
      </c>
      <c r="N14" s="48"/>
      <c r="O14" s="15"/>
    </row>
    <row r="15" spans="1:15" ht="12.75">
      <c r="A15" s="16">
        <v>9</v>
      </c>
      <c r="B15" s="166" t="s">
        <v>218</v>
      </c>
      <c r="C15" s="131">
        <v>2</v>
      </c>
      <c r="D15" s="131">
        <v>11</v>
      </c>
      <c r="E15" s="131">
        <v>10</v>
      </c>
      <c r="F15" s="131">
        <v>0</v>
      </c>
      <c r="G15" s="132">
        <v>0</v>
      </c>
      <c r="H15" s="131">
        <v>4</v>
      </c>
      <c r="I15" s="122">
        <f t="shared" si="1"/>
        <v>40</v>
      </c>
      <c r="J15" s="131">
        <v>6</v>
      </c>
      <c r="K15" s="122">
        <f t="shared" si="2"/>
        <v>60</v>
      </c>
      <c r="L15" s="131">
        <v>16.6</v>
      </c>
      <c r="M15" s="162" t="s">
        <v>220</v>
      </c>
      <c r="N15" s="48"/>
      <c r="O15" s="15"/>
    </row>
    <row r="16" spans="1:15" ht="12.75">
      <c r="A16" s="16">
        <v>10</v>
      </c>
      <c r="B16" s="167" t="s">
        <v>254</v>
      </c>
      <c r="C16" s="131">
        <v>2</v>
      </c>
      <c r="D16" s="131">
        <v>4</v>
      </c>
      <c r="E16" s="131">
        <v>4</v>
      </c>
      <c r="F16" s="131">
        <v>0</v>
      </c>
      <c r="G16" s="132">
        <v>0</v>
      </c>
      <c r="H16" s="131">
        <v>2</v>
      </c>
      <c r="I16" s="122">
        <f t="shared" si="1"/>
        <v>50</v>
      </c>
      <c r="J16" s="131">
        <v>2</v>
      </c>
      <c r="K16" s="122">
        <f t="shared" si="2"/>
        <v>50</v>
      </c>
      <c r="L16" s="131">
        <v>16.5</v>
      </c>
      <c r="M16" s="162" t="s">
        <v>223</v>
      </c>
      <c r="N16" s="48"/>
      <c r="O16" s="15"/>
    </row>
    <row r="17" spans="1:15" ht="12.75">
      <c r="A17" s="16">
        <v>11</v>
      </c>
      <c r="B17" s="167" t="s">
        <v>73</v>
      </c>
      <c r="C17" s="131" t="s">
        <v>26</v>
      </c>
      <c r="D17" s="131">
        <v>26</v>
      </c>
      <c r="E17" s="131">
        <v>21</v>
      </c>
      <c r="F17" s="131">
        <v>0</v>
      </c>
      <c r="G17" s="132">
        <f>F17/E17*100</f>
        <v>0</v>
      </c>
      <c r="H17" s="131">
        <v>4</v>
      </c>
      <c r="I17" s="122">
        <f t="shared" si="1"/>
        <v>19.047619047619047</v>
      </c>
      <c r="J17" s="131">
        <v>17</v>
      </c>
      <c r="K17" s="122">
        <f t="shared" si="2"/>
        <v>80.95238095238095</v>
      </c>
      <c r="L17" s="131">
        <v>16.4</v>
      </c>
      <c r="M17" s="162" t="s">
        <v>79</v>
      </c>
      <c r="N17" s="48"/>
      <c r="O17" s="15"/>
    </row>
    <row r="18" spans="1:15" ht="12.75">
      <c r="A18" s="16">
        <v>12</v>
      </c>
      <c r="B18" s="166" t="s">
        <v>154</v>
      </c>
      <c r="C18" s="131" t="s">
        <v>28</v>
      </c>
      <c r="D18" s="131">
        <v>30</v>
      </c>
      <c r="E18" s="131">
        <v>21</v>
      </c>
      <c r="F18" s="131">
        <v>0</v>
      </c>
      <c r="G18" s="132">
        <f>F18/E18*100</f>
        <v>0</v>
      </c>
      <c r="H18" s="131">
        <v>6</v>
      </c>
      <c r="I18" s="122">
        <f t="shared" si="1"/>
        <v>28.571428571428573</v>
      </c>
      <c r="J18" s="131">
        <v>15</v>
      </c>
      <c r="K18" s="122">
        <f t="shared" si="2"/>
        <v>71.42857142857143</v>
      </c>
      <c r="L18" s="131">
        <v>16.3</v>
      </c>
      <c r="M18" s="162" t="s">
        <v>162</v>
      </c>
      <c r="N18" s="48"/>
      <c r="O18" s="15"/>
    </row>
    <row r="19" spans="1:15" ht="12.75">
      <c r="A19" s="16">
        <v>13</v>
      </c>
      <c r="B19" s="168" t="s">
        <v>244</v>
      </c>
      <c r="C19" s="121" t="s">
        <v>28</v>
      </c>
      <c r="D19" s="121">
        <v>21</v>
      </c>
      <c r="E19" s="121">
        <v>20</v>
      </c>
      <c r="F19" s="121">
        <v>0</v>
      </c>
      <c r="G19" s="122">
        <f>F19/E19*100</f>
        <v>0</v>
      </c>
      <c r="H19" s="121">
        <v>7</v>
      </c>
      <c r="I19" s="122">
        <f>100*H19/E19</f>
        <v>35</v>
      </c>
      <c r="J19" s="121">
        <v>13</v>
      </c>
      <c r="K19" s="122">
        <f>100*J19/E19</f>
        <v>65</v>
      </c>
      <c r="L19" s="121" t="s">
        <v>249</v>
      </c>
      <c r="M19" s="163" t="s">
        <v>250</v>
      </c>
      <c r="N19" s="48"/>
      <c r="O19" s="15"/>
    </row>
    <row r="20" spans="1:15" ht="12.75">
      <c r="A20" s="16">
        <v>14</v>
      </c>
      <c r="B20" s="166" t="s">
        <v>65</v>
      </c>
      <c r="C20" s="131">
        <v>2</v>
      </c>
      <c r="D20" s="131">
        <v>10</v>
      </c>
      <c r="E20" s="131">
        <v>10</v>
      </c>
      <c r="F20" s="131">
        <v>0</v>
      </c>
      <c r="G20" s="132">
        <f>F20/E20*100</f>
        <v>0</v>
      </c>
      <c r="H20" s="131">
        <v>3</v>
      </c>
      <c r="I20" s="122">
        <f t="shared" si="1"/>
        <v>30</v>
      </c>
      <c r="J20" s="131">
        <v>7</v>
      </c>
      <c r="K20" s="122">
        <f t="shared" si="2"/>
        <v>70</v>
      </c>
      <c r="L20" s="131">
        <v>16.2</v>
      </c>
      <c r="M20" s="162" t="s">
        <v>66</v>
      </c>
      <c r="N20" s="48"/>
      <c r="O20" s="15"/>
    </row>
    <row r="21" spans="1:15" ht="12.75">
      <c r="A21" s="16">
        <v>15</v>
      </c>
      <c r="B21" s="166" t="s">
        <v>118</v>
      </c>
      <c r="C21" s="131" t="s">
        <v>26</v>
      </c>
      <c r="D21" s="131">
        <v>21</v>
      </c>
      <c r="E21" s="131">
        <v>19</v>
      </c>
      <c r="F21" s="131">
        <v>1</v>
      </c>
      <c r="G21" s="132">
        <f>F21/E21*100</f>
        <v>5.263157894736842</v>
      </c>
      <c r="H21" s="131">
        <v>4</v>
      </c>
      <c r="I21" s="122">
        <f t="shared" si="1"/>
        <v>21.05263157894737</v>
      </c>
      <c r="J21" s="131">
        <v>14</v>
      </c>
      <c r="K21" s="122">
        <f t="shared" si="2"/>
        <v>73.6842105263158</v>
      </c>
      <c r="L21" s="131">
        <v>16</v>
      </c>
      <c r="M21" s="162" t="s">
        <v>121</v>
      </c>
      <c r="N21" s="48"/>
      <c r="O21" s="15"/>
    </row>
    <row r="22" spans="1:15" ht="12.75">
      <c r="A22" s="16">
        <v>15</v>
      </c>
      <c r="B22" s="166" t="s">
        <v>132</v>
      </c>
      <c r="C22" s="131" t="s">
        <v>30</v>
      </c>
      <c r="D22" s="131">
        <v>27</v>
      </c>
      <c r="E22" s="131">
        <v>26</v>
      </c>
      <c r="F22" s="131">
        <v>0</v>
      </c>
      <c r="G22" s="132">
        <v>0</v>
      </c>
      <c r="H22" s="131">
        <v>7</v>
      </c>
      <c r="I22" s="122">
        <f t="shared" si="1"/>
        <v>26.923076923076923</v>
      </c>
      <c r="J22" s="131">
        <v>19</v>
      </c>
      <c r="K22" s="122">
        <f t="shared" si="2"/>
        <v>73.07692307692308</v>
      </c>
      <c r="L22" s="131">
        <v>16</v>
      </c>
      <c r="M22" s="162" t="s">
        <v>138</v>
      </c>
      <c r="N22" s="48"/>
      <c r="O22" s="15"/>
    </row>
    <row r="23" spans="1:15" ht="12.75">
      <c r="A23" s="16">
        <v>17</v>
      </c>
      <c r="B23" s="166" t="s">
        <v>89</v>
      </c>
      <c r="C23" s="131" t="s">
        <v>28</v>
      </c>
      <c r="D23" s="131">
        <v>25</v>
      </c>
      <c r="E23" s="131">
        <v>23</v>
      </c>
      <c r="F23" s="131">
        <v>0</v>
      </c>
      <c r="G23" s="132">
        <f aca="true" t="shared" si="3" ref="G23:G28">F23/E23*100</f>
        <v>0</v>
      </c>
      <c r="H23" s="131">
        <v>7</v>
      </c>
      <c r="I23" s="122">
        <f t="shared" si="1"/>
        <v>30.434782608695652</v>
      </c>
      <c r="J23" s="131">
        <v>16</v>
      </c>
      <c r="K23" s="122">
        <f t="shared" si="2"/>
        <v>69.56521739130434</v>
      </c>
      <c r="L23" s="131">
        <v>15.9</v>
      </c>
      <c r="M23" s="162" t="s">
        <v>95</v>
      </c>
      <c r="N23" s="48"/>
      <c r="O23" s="15"/>
    </row>
    <row r="24" spans="1:15" ht="12.75">
      <c r="A24" s="16">
        <v>17</v>
      </c>
      <c r="B24" s="166" t="s">
        <v>170</v>
      </c>
      <c r="C24" s="131" t="s">
        <v>30</v>
      </c>
      <c r="D24" s="131">
        <v>25</v>
      </c>
      <c r="E24" s="131">
        <v>23</v>
      </c>
      <c r="F24" s="131">
        <v>0</v>
      </c>
      <c r="G24" s="132">
        <f t="shared" si="3"/>
        <v>0</v>
      </c>
      <c r="H24" s="131">
        <v>8</v>
      </c>
      <c r="I24" s="122">
        <f t="shared" si="1"/>
        <v>34.78260869565217</v>
      </c>
      <c r="J24" s="131">
        <v>15</v>
      </c>
      <c r="K24" s="122">
        <f t="shared" si="2"/>
        <v>65.21739130434783</v>
      </c>
      <c r="L24" s="131">
        <v>15.9</v>
      </c>
      <c r="M24" s="162" t="s">
        <v>177</v>
      </c>
      <c r="N24" s="48"/>
      <c r="O24" s="15"/>
    </row>
    <row r="25" spans="1:15" ht="12.75">
      <c r="A25" s="16">
        <v>19</v>
      </c>
      <c r="B25" s="166" t="s">
        <v>60</v>
      </c>
      <c r="C25" s="131">
        <v>2</v>
      </c>
      <c r="D25" s="131">
        <v>5</v>
      </c>
      <c r="E25" s="131">
        <v>5</v>
      </c>
      <c r="F25" s="131">
        <v>0</v>
      </c>
      <c r="G25" s="132">
        <f t="shared" si="3"/>
        <v>0</v>
      </c>
      <c r="H25" s="131">
        <v>2</v>
      </c>
      <c r="I25" s="122">
        <f t="shared" si="1"/>
        <v>40</v>
      </c>
      <c r="J25" s="131">
        <v>3</v>
      </c>
      <c r="K25" s="122">
        <f t="shared" si="2"/>
        <v>60</v>
      </c>
      <c r="L25" s="131">
        <v>15.4</v>
      </c>
      <c r="M25" s="162" t="s">
        <v>62</v>
      </c>
      <c r="N25" s="48"/>
      <c r="O25" s="15"/>
    </row>
    <row r="26" spans="1:15" ht="12.75">
      <c r="A26" s="16">
        <v>19</v>
      </c>
      <c r="B26" s="166" t="s">
        <v>97</v>
      </c>
      <c r="C26" s="131" t="s">
        <v>26</v>
      </c>
      <c r="D26" s="131">
        <v>27</v>
      </c>
      <c r="E26" s="131">
        <v>27</v>
      </c>
      <c r="F26" s="131">
        <v>1</v>
      </c>
      <c r="G26" s="132">
        <f t="shared" si="3"/>
        <v>3.7037037037037033</v>
      </c>
      <c r="H26" s="131">
        <v>10</v>
      </c>
      <c r="I26" s="122">
        <f t="shared" si="1"/>
        <v>37.03703703703704</v>
      </c>
      <c r="J26" s="131">
        <v>16</v>
      </c>
      <c r="K26" s="122">
        <f t="shared" si="2"/>
        <v>59.25925925925926</v>
      </c>
      <c r="L26" s="131">
        <v>15.4</v>
      </c>
      <c r="M26" s="162" t="s">
        <v>100</v>
      </c>
      <c r="N26" s="48"/>
      <c r="O26" s="15"/>
    </row>
    <row r="27" spans="1:15" ht="12.75">
      <c r="A27" s="16">
        <v>19</v>
      </c>
      <c r="B27" s="167" t="s">
        <v>257</v>
      </c>
      <c r="C27" s="131" t="s">
        <v>26</v>
      </c>
      <c r="D27" s="131">
        <v>24</v>
      </c>
      <c r="E27" s="131">
        <v>20</v>
      </c>
      <c r="F27" s="131">
        <v>1</v>
      </c>
      <c r="G27" s="132">
        <f t="shared" si="3"/>
        <v>5</v>
      </c>
      <c r="H27" s="131">
        <v>8</v>
      </c>
      <c r="I27" s="122">
        <f t="shared" si="1"/>
        <v>40</v>
      </c>
      <c r="J27" s="131">
        <v>11</v>
      </c>
      <c r="K27" s="122">
        <f t="shared" si="2"/>
        <v>55</v>
      </c>
      <c r="L27" s="131">
        <v>15.4</v>
      </c>
      <c r="M27" s="162" t="s">
        <v>166</v>
      </c>
      <c r="N27" s="48"/>
      <c r="O27" s="15"/>
    </row>
    <row r="28" spans="1:15" ht="12.75">
      <c r="A28" s="16">
        <v>22</v>
      </c>
      <c r="B28" s="167" t="s">
        <v>73</v>
      </c>
      <c r="C28" s="131" t="s">
        <v>82</v>
      </c>
      <c r="D28" s="131">
        <v>29</v>
      </c>
      <c r="E28" s="131">
        <v>26</v>
      </c>
      <c r="F28" s="131">
        <v>0</v>
      </c>
      <c r="G28" s="132">
        <f t="shared" si="3"/>
        <v>0</v>
      </c>
      <c r="H28" s="131">
        <v>11</v>
      </c>
      <c r="I28" s="122">
        <f t="shared" si="1"/>
        <v>42.30769230769231</v>
      </c>
      <c r="J28" s="131">
        <v>15</v>
      </c>
      <c r="K28" s="122">
        <f t="shared" si="2"/>
        <v>57.69230769230769</v>
      </c>
      <c r="L28" s="131">
        <v>15.3</v>
      </c>
      <c r="M28" s="162" t="s">
        <v>83</v>
      </c>
      <c r="N28" s="48"/>
      <c r="O28" s="15"/>
    </row>
    <row r="29" spans="1:15" ht="12.75">
      <c r="A29" s="16">
        <v>23</v>
      </c>
      <c r="B29" s="167" t="s">
        <v>143</v>
      </c>
      <c r="C29" s="131" t="s">
        <v>26</v>
      </c>
      <c r="D29" s="131">
        <v>30</v>
      </c>
      <c r="E29" s="131">
        <v>28</v>
      </c>
      <c r="F29" s="131">
        <v>0</v>
      </c>
      <c r="G29" s="132">
        <v>0</v>
      </c>
      <c r="H29" s="131">
        <v>13</v>
      </c>
      <c r="I29" s="122">
        <f t="shared" si="1"/>
        <v>46.42857142857143</v>
      </c>
      <c r="J29" s="131">
        <v>15</v>
      </c>
      <c r="K29" s="122">
        <f t="shared" si="2"/>
        <v>53.57142857142857</v>
      </c>
      <c r="L29" s="131">
        <v>15.2</v>
      </c>
      <c r="M29" s="162" t="s">
        <v>145</v>
      </c>
      <c r="N29" s="48"/>
      <c r="O29" s="15"/>
    </row>
    <row r="30" spans="1:15" ht="12.75">
      <c r="A30" s="16">
        <v>24</v>
      </c>
      <c r="B30" s="167" t="s">
        <v>181</v>
      </c>
      <c r="C30" s="131">
        <v>2</v>
      </c>
      <c r="D30" s="131">
        <v>24</v>
      </c>
      <c r="E30" s="131">
        <v>23</v>
      </c>
      <c r="F30" s="131">
        <v>0</v>
      </c>
      <c r="G30" s="132">
        <f>F30/E30*100</f>
        <v>0</v>
      </c>
      <c r="H30" s="131">
        <v>9</v>
      </c>
      <c r="I30" s="122">
        <f t="shared" si="1"/>
        <v>39.130434782608695</v>
      </c>
      <c r="J30" s="131">
        <v>14</v>
      </c>
      <c r="K30" s="122">
        <f t="shared" si="2"/>
        <v>60.869565217391305</v>
      </c>
      <c r="L30" s="131">
        <v>15.2</v>
      </c>
      <c r="M30" s="162" t="s">
        <v>183</v>
      </c>
      <c r="N30" s="48"/>
      <c r="O30" s="15"/>
    </row>
    <row r="31" spans="1:15" ht="12.75">
      <c r="A31" s="16">
        <v>25</v>
      </c>
      <c r="B31" s="166" t="s">
        <v>154</v>
      </c>
      <c r="C31" s="131" t="s">
        <v>26</v>
      </c>
      <c r="D31" s="131">
        <v>31</v>
      </c>
      <c r="E31" s="131">
        <v>31</v>
      </c>
      <c r="F31" s="131">
        <v>0</v>
      </c>
      <c r="G31" s="132">
        <v>0</v>
      </c>
      <c r="H31" s="131">
        <v>13</v>
      </c>
      <c r="I31" s="122">
        <f t="shared" si="1"/>
        <v>41.935483870967744</v>
      </c>
      <c r="J31" s="131">
        <v>18</v>
      </c>
      <c r="K31" s="122">
        <f t="shared" si="2"/>
        <v>58.064516129032256</v>
      </c>
      <c r="L31" s="131">
        <v>15.1</v>
      </c>
      <c r="M31" s="162" t="s">
        <v>161</v>
      </c>
      <c r="N31" s="48"/>
      <c r="O31" s="15"/>
    </row>
    <row r="32" spans="1:15" ht="12.75">
      <c r="A32" s="16">
        <v>26</v>
      </c>
      <c r="B32" s="166" t="s">
        <v>132</v>
      </c>
      <c r="C32" s="131" t="s">
        <v>28</v>
      </c>
      <c r="D32" s="131">
        <v>26</v>
      </c>
      <c r="E32" s="131">
        <v>25</v>
      </c>
      <c r="F32" s="131">
        <v>0</v>
      </c>
      <c r="G32" s="132">
        <v>0</v>
      </c>
      <c r="H32" s="131">
        <v>11</v>
      </c>
      <c r="I32" s="122">
        <f t="shared" si="1"/>
        <v>44</v>
      </c>
      <c r="J32" s="131">
        <v>14</v>
      </c>
      <c r="K32" s="122">
        <f t="shared" si="2"/>
        <v>56</v>
      </c>
      <c r="L32" s="131">
        <v>15</v>
      </c>
      <c r="M32" s="162" t="s">
        <v>137</v>
      </c>
      <c r="N32" s="48"/>
      <c r="O32" s="15"/>
    </row>
    <row r="33" spans="1:15" ht="12.75">
      <c r="A33" s="16">
        <v>27</v>
      </c>
      <c r="B33" s="166" t="s">
        <v>129</v>
      </c>
      <c r="C33" s="121" t="s">
        <v>26</v>
      </c>
      <c r="D33" s="121">
        <v>29</v>
      </c>
      <c r="E33" s="121">
        <v>28</v>
      </c>
      <c r="F33" s="121">
        <v>0</v>
      </c>
      <c r="G33" s="122">
        <f aca="true" t="shared" si="4" ref="G33:G38">F33/E33*100</f>
        <v>0</v>
      </c>
      <c r="H33" s="121">
        <v>8</v>
      </c>
      <c r="I33" s="122">
        <f t="shared" si="1"/>
        <v>28.571428571428573</v>
      </c>
      <c r="J33" s="121">
        <v>20</v>
      </c>
      <c r="K33" s="122">
        <f t="shared" si="2"/>
        <v>71.42857142857143</v>
      </c>
      <c r="L33" s="121">
        <v>14.9</v>
      </c>
      <c r="M33" s="162" t="s">
        <v>130</v>
      </c>
      <c r="N33" s="48"/>
      <c r="O33" s="15"/>
    </row>
    <row r="34" spans="1:15" ht="12.75">
      <c r="A34" s="16">
        <v>28</v>
      </c>
      <c r="B34" s="166" t="s">
        <v>170</v>
      </c>
      <c r="C34" s="131" t="s">
        <v>178</v>
      </c>
      <c r="D34" s="131">
        <v>20</v>
      </c>
      <c r="E34" s="131">
        <v>20</v>
      </c>
      <c r="F34" s="131">
        <v>0</v>
      </c>
      <c r="G34" s="132">
        <f t="shared" si="4"/>
        <v>0</v>
      </c>
      <c r="H34" s="131">
        <v>9</v>
      </c>
      <c r="I34" s="122">
        <f t="shared" si="1"/>
        <v>45</v>
      </c>
      <c r="J34" s="131">
        <v>11</v>
      </c>
      <c r="K34" s="122">
        <f t="shared" si="2"/>
        <v>55</v>
      </c>
      <c r="L34" s="131">
        <v>14.75</v>
      </c>
      <c r="M34" s="162" t="s">
        <v>179</v>
      </c>
      <c r="N34" s="48"/>
      <c r="O34" s="15"/>
    </row>
    <row r="35" spans="1:15" ht="12.75">
      <c r="A35" s="16">
        <v>29</v>
      </c>
      <c r="B35" s="169" t="s">
        <v>244</v>
      </c>
      <c r="C35" s="121" t="s">
        <v>26</v>
      </c>
      <c r="D35" s="121">
        <v>15</v>
      </c>
      <c r="E35" s="121">
        <v>15</v>
      </c>
      <c r="F35" s="121">
        <v>0</v>
      </c>
      <c r="G35" s="122">
        <f t="shared" si="4"/>
        <v>0</v>
      </c>
      <c r="H35" s="121">
        <v>8</v>
      </c>
      <c r="I35" s="122">
        <f>100*H35/E35</f>
        <v>53.333333333333336</v>
      </c>
      <c r="J35" s="121">
        <v>7</v>
      </c>
      <c r="K35" s="122">
        <f>100*J35/E35</f>
        <v>46.666666666666664</v>
      </c>
      <c r="L35" s="165" t="s">
        <v>247</v>
      </c>
      <c r="M35" s="163" t="s">
        <v>248</v>
      </c>
      <c r="N35" s="48"/>
      <c r="O35" s="15"/>
    </row>
    <row r="36" spans="1:15" ht="12.75">
      <c r="A36" s="16">
        <v>30</v>
      </c>
      <c r="B36" s="166" t="s">
        <v>170</v>
      </c>
      <c r="C36" s="131" t="s">
        <v>28</v>
      </c>
      <c r="D36" s="131">
        <v>26</v>
      </c>
      <c r="E36" s="131">
        <v>22</v>
      </c>
      <c r="F36" s="131">
        <v>0</v>
      </c>
      <c r="G36" s="132">
        <f t="shared" si="4"/>
        <v>0</v>
      </c>
      <c r="H36" s="131">
        <v>9</v>
      </c>
      <c r="I36" s="122">
        <f t="shared" si="1"/>
        <v>40.90909090909091</v>
      </c>
      <c r="J36" s="131">
        <v>13</v>
      </c>
      <c r="K36" s="122">
        <f t="shared" si="2"/>
        <v>59.09090909090909</v>
      </c>
      <c r="L36" s="131">
        <v>14.6</v>
      </c>
      <c r="M36" s="162" t="s">
        <v>176</v>
      </c>
      <c r="N36" s="48"/>
      <c r="O36" s="15"/>
    </row>
    <row r="37" spans="1:15" ht="12.75">
      <c r="A37" s="16">
        <v>31</v>
      </c>
      <c r="B37" s="166" t="s">
        <v>256</v>
      </c>
      <c r="C37" s="131" t="s">
        <v>26</v>
      </c>
      <c r="D37" s="131">
        <v>15</v>
      </c>
      <c r="E37" s="131">
        <v>14</v>
      </c>
      <c r="F37" s="131">
        <v>0</v>
      </c>
      <c r="G37" s="132">
        <f t="shared" si="4"/>
        <v>0</v>
      </c>
      <c r="H37" s="131">
        <v>5</v>
      </c>
      <c r="I37" s="122">
        <f aca="true" t="shared" si="5" ref="I37:I63">100*H37/E37</f>
        <v>35.714285714285715</v>
      </c>
      <c r="J37" s="131">
        <v>9</v>
      </c>
      <c r="K37" s="122">
        <f aca="true" t="shared" si="6" ref="K37:K63">100*J37/E37</f>
        <v>64.28571428571429</v>
      </c>
      <c r="L37" s="131">
        <v>14.57</v>
      </c>
      <c r="M37" s="162" t="s">
        <v>150</v>
      </c>
      <c r="N37" s="49"/>
      <c r="O37" s="15"/>
    </row>
    <row r="38" spans="1:15" ht="12.75">
      <c r="A38" s="16">
        <v>32</v>
      </c>
      <c r="B38" s="170" t="s">
        <v>68</v>
      </c>
      <c r="C38" s="18">
        <v>2</v>
      </c>
      <c r="D38" s="18">
        <v>22</v>
      </c>
      <c r="E38" s="18">
        <v>20</v>
      </c>
      <c r="F38" s="18">
        <v>1</v>
      </c>
      <c r="G38" s="22">
        <f t="shared" si="4"/>
        <v>5</v>
      </c>
      <c r="H38" s="18">
        <v>7</v>
      </c>
      <c r="I38" s="54">
        <f t="shared" si="5"/>
        <v>35</v>
      </c>
      <c r="J38" s="18">
        <v>12</v>
      </c>
      <c r="K38" s="54">
        <f t="shared" si="6"/>
        <v>60</v>
      </c>
      <c r="L38" s="18">
        <v>14.4</v>
      </c>
      <c r="M38" s="44" t="s">
        <v>70</v>
      </c>
      <c r="N38" s="49"/>
      <c r="O38" s="15"/>
    </row>
    <row r="39" spans="1:15" ht="12.75">
      <c r="A39" s="16">
        <v>33</v>
      </c>
      <c r="B39" s="170" t="s">
        <v>104</v>
      </c>
      <c r="C39" s="18">
        <v>2</v>
      </c>
      <c r="D39" s="18">
        <v>6</v>
      </c>
      <c r="E39" s="18">
        <v>6</v>
      </c>
      <c r="F39" s="18">
        <v>0</v>
      </c>
      <c r="G39" s="22">
        <v>0</v>
      </c>
      <c r="H39" s="18">
        <v>3</v>
      </c>
      <c r="I39" s="54">
        <f t="shared" si="5"/>
        <v>50</v>
      </c>
      <c r="J39" s="18">
        <v>3</v>
      </c>
      <c r="K39" s="54">
        <f t="shared" si="6"/>
        <v>50</v>
      </c>
      <c r="L39" s="18">
        <v>14.3</v>
      </c>
      <c r="M39" s="44" t="s">
        <v>106</v>
      </c>
      <c r="N39" s="49"/>
      <c r="O39" s="15"/>
    </row>
    <row r="40" spans="1:15" ht="12.75">
      <c r="A40" s="16">
        <v>33</v>
      </c>
      <c r="B40" s="171" t="s">
        <v>228</v>
      </c>
      <c r="C40" s="18">
        <v>2</v>
      </c>
      <c r="D40" s="18">
        <v>4</v>
      </c>
      <c r="E40" s="18">
        <v>4</v>
      </c>
      <c r="F40" s="18">
        <v>0</v>
      </c>
      <c r="G40" s="22">
        <v>0</v>
      </c>
      <c r="H40" s="18">
        <v>2</v>
      </c>
      <c r="I40" s="54">
        <f t="shared" si="5"/>
        <v>50</v>
      </c>
      <c r="J40" s="18">
        <v>2</v>
      </c>
      <c r="K40" s="54">
        <f t="shared" si="6"/>
        <v>50</v>
      </c>
      <c r="L40" s="18">
        <v>14.3</v>
      </c>
      <c r="M40" s="44" t="s">
        <v>229</v>
      </c>
      <c r="N40" s="49"/>
      <c r="O40" s="15"/>
    </row>
    <row r="41" spans="1:15" ht="12.75">
      <c r="A41" s="16">
        <v>35</v>
      </c>
      <c r="B41" s="172" t="s">
        <v>170</v>
      </c>
      <c r="C41" s="28" t="s">
        <v>26</v>
      </c>
      <c r="D41" s="28">
        <v>25</v>
      </c>
      <c r="E41" s="28">
        <v>22</v>
      </c>
      <c r="F41" s="28">
        <v>0</v>
      </c>
      <c r="G41" s="54">
        <f>F41/E41*100</f>
        <v>0</v>
      </c>
      <c r="H41" s="28">
        <v>10</v>
      </c>
      <c r="I41" s="54">
        <f>100*H41/E41</f>
        <v>45.45454545454545</v>
      </c>
      <c r="J41" s="28">
        <v>12</v>
      </c>
      <c r="K41" s="54">
        <f>100*J41/E41</f>
        <v>54.54545454545455</v>
      </c>
      <c r="L41" s="28" t="s">
        <v>174</v>
      </c>
      <c r="M41" s="118" t="s">
        <v>175</v>
      </c>
      <c r="N41" s="49"/>
      <c r="O41" s="15"/>
    </row>
    <row r="42" spans="1:15" ht="12.75">
      <c r="A42" s="16">
        <v>36</v>
      </c>
      <c r="B42" s="171" t="s">
        <v>89</v>
      </c>
      <c r="C42" s="18" t="s">
        <v>30</v>
      </c>
      <c r="D42" s="18">
        <v>28</v>
      </c>
      <c r="E42" s="18">
        <v>27</v>
      </c>
      <c r="F42" s="18">
        <v>1</v>
      </c>
      <c r="G42" s="22">
        <f aca="true" t="shared" si="7" ref="G42:G57">F42/E42*100</f>
        <v>3.7037037037037033</v>
      </c>
      <c r="H42" s="18">
        <v>13</v>
      </c>
      <c r="I42" s="54">
        <f t="shared" si="5"/>
        <v>48.148148148148145</v>
      </c>
      <c r="J42" s="18">
        <v>13</v>
      </c>
      <c r="K42" s="54">
        <f t="shared" si="6"/>
        <v>48.148148148148145</v>
      </c>
      <c r="L42" s="18">
        <v>13.9</v>
      </c>
      <c r="M42" s="44" t="s">
        <v>96</v>
      </c>
      <c r="N42" s="48"/>
      <c r="O42" s="15"/>
    </row>
    <row r="43" spans="1:15" ht="12.75">
      <c r="A43" s="16">
        <v>37</v>
      </c>
      <c r="B43" s="170" t="s">
        <v>208</v>
      </c>
      <c r="C43" s="18">
        <v>2</v>
      </c>
      <c r="D43" s="18">
        <v>26</v>
      </c>
      <c r="E43" s="18">
        <v>26</v>
      </c>
      <c r="F43" s="18">
        <v>0</v>
      </c>
      <c r="G43" s="22">
        <f t="shared" si="7"/>
        <v>0</v>
      </c>
      <c r="H43" s="18">
        <v>16</v>
      </c>
      <c r="I43" s="54">
        <f t="shared" si="5"/>
        <v>61.53846153846154</v>
      </c>
      <c r="J43" s="18">
        <v>10</v>
      </c>
      <c r="K43" s="54">
        <f t="shared" si="6"/>
        <v>38.46153846153846</v>
      </c>
      <c r="L43" s="18">
        <v>13.9</v>
      </c>
      <c r="M43" s="44" t="s">
        <v>210</v>
      </c>
      <c r="N43" s="48"/>
      <c r="O43" s="15"/>
    </row>
    <row r="44" spans="1:15" ht="12.75">
      <c r="A44" s="16">
        <v>38</v>
      </c>
      <c r="B44" s="170" t="s">
        <v>73</v>
      </c>
      <c r="C44" s="18" t="s">
        <v>80</v>
      </c>
      <c r="D44" s="18">
        <v>27</v>
      </c>
      <c r="E44" s="18">
        <v>26</v>
      </c>
      <c r="F44" s="18">
        <v>1</v>
      </c>
      <c r="G44" s="22">
        <f t="shared" si="7"/>
        <v>3.8461538461538463</v>
      </c>
      <c r="H44" s="18">
        <v>13</v>
      </c>
      <c r="I44" s="54">
        <f t="shared" si="5"/>
        <v>50</v>
      </c>
      <c r="J44" s="18">
        <v>12</v>
      </c>
      <c r="K44" s="54">
        <f t="shared" si="6"/>
        <v>46.15384615384615</v>
      </c>
      <c r="L44" s="18">
        <v>13.8</v>
      </c>
      <c r="M44" s="44" t="s">
        <v>81</v>
      </c>
      <c r="N44" s="48"/>
      <c r="O44" s="15"/>
    </row>
    <row r="45" spans="1:15" ht="12.75">
      <c r="A45" s="16">
        <v>39</v>
      </c>
      <c r="B45" s="170" t="s">
        <v>57</v>
      </c>
      <c r="C45" s="18" t="s">
        <v>26</v>
      </c>
      <c r="D45" s="18">
        <v>26</v>
      </c>
      <c r="E45" s="18">
        <v>26</v>
      </c>
      <c r="F45" s="18">
        <v>1</v>
      </c>
      <c r="G45" s="22">
        <f t="shared" si="7"/>
        <v>3.8461538461538463</v>
      </c>
      <c r="H45" s="18">
        <v>7</v>
      </c>
      <c r="I45" s="54">
        <f t="shared" si="5"/>
        <v>26.923076923076923</v>
      </c>
      <c r="J45" s="18">
        <v>18</v>
      </c>
      <c r="K45" s="54">
        <f t="shared" si="6"/>
        <v>69.23076923076923</v>
      </c>
      <c r="L45" s="18">
        <v>13.7</v>
      </c>
      <c r="M45" s="44" t="s">
        <v>255</v>
      </c>
      <c r="N45" s="48"/>
      <c r="O45" s="15"/>
    </row>
    <row r="46" spans="1:15" ht="12.75">
      <c r="A46" s="16">
        <v>39</v>
      </c>
      <c r="B46" s="170" t="s">
        <v>114</v>
      </c>
      <c r="C46" s="18">
        <v>2</v>
      </c>
      <c r="D46" s="18">
        <v>18</v>
      </c>
      <c r="E46" s="18">
        <v>16</v>
      </c>
      <c r="F46" s="18">
        <v>0</v>
      </c>
      <c r="G46" s="22">
        <f t="shared" si="7"/>
        <v>0</v>
      </c>
      <c r="H46" s="18">
        <v>6</v>
      </c>
      <c r="I46" s="54">
        <f t="shared" si="5"/>
        <v>37.5</v>
      </c>
      <c r="J46" s="18">
        <v>10</v>
      </c>
      <c r="K46" s="54">
        <f t="shared" si="6"/>
        <v>62.5</v>
      </c>
      <c r="L46" s="18">
        <v>13.7</v>
      </c>
      <c r="M46" s="44" t="s">
        <v>116</v>
      </c>
      <c r="N46" s="48"/>
      <c r="O46" s="15"/>
    </row>
    <row r="47" spans="1:15" ht="12.75">
      <c r="A47" s="16">
        <v>39</v>
      </c>
      <c r="B47" s="170" t="s">
        <v>256</v>
      </c>
      <c r="C47" s="18" t="s">
        <v>28</v>
      </c>
      <c r="D47" s="18">
        <v>23</v>
      </c>
      <c r="E47" s="18">
        <v>22</v>
      </c>
      <c r="F47" s="18">
        <v>2</v>
      </c>
      <c r="G47" s="22">
        <f t="shared" si="7"/>
        <v>9.090909090909092</v>
      </c>
      <c r="H47" s="18">
        <v>9</v>
      </c>
      <c r="I47" s="54">
        <f t="shared" si="5"/>
        <v>40.90909090909091</v>
      </c>
      <c r="J47" s="18">
        <v>11</v>
      </c>
      <c r="K47" s="54">
        <f t="shared" si="6"/>
        <v>50</v>
      </c>
      <c r="L47" s="18">
        <v>13.7</v>
      </c>
      <c r="M47" s="44" t="s">
        <v>151</v>
      </c>
      <c r="N47" s="48"/>
      <c r="O47" s="15"/>
    </row>
    <row r="48" spans="1:15" ht="12.75">
      <c r="A48" s="16">
        <v>39</v>
      </c>
      <c r="B48" s="170" t="s">
        <v>201</v>
      </c>
      <c r="C48" s="18">
        <v>2</v>
      </c>
      <c r="D48" s="18">
        <v>17</v>
      </c>
      <c r="E48" s="18">
        <v>16</v>
      </c>
      <c r="F48" s="175">
        <v>3</v>
      </c>
      <c r="G48" s="176">
        <f t="shared" si="7"/>
        <v>18.75</v>
      </c>
      <c r="H48" s="18">
        <v>6</v>
      </c>
      <c r="I48" s="54">
        <f t="shared" si="5"/>
        <v>37.5</v>
      </c>
      <c r="J48" s="18">
        <v>7</v>
      </c>
      <c r="K48" s="54">
        <f t="shared" si="6"/>
        <v>43.75</v>
      </c>
      <c r="L48" s="18">
        <v>13.7</v>
      </c>
      <c r="M48" s="44" t="s">
        <v>203</v>
      </c>
      <c r="N48" s="48"/>
      <c r="O48" s="15"/>
    </row>
    <row r="49" spans="1:15" ht="12.75">
      <c r="A49" s="16">
        <v>43</v>
      </c>
      <c r="B49" s="173" t="s">
        <v>89</v>
      </c>
      <c r="C49" s="72" t="s">
        <v>26</v>
      </c>
      <c r="D49" s="72">
        <v>24</v>
      </c>
      <c r="E49" s="72">
        <v>21</v>
      </c>
      <c r="F49" s="72">
        <v>2</v>
      </c>
      <c r="G49" s="73">
        <f t="shared" si="7"/>
        <v>9.523809523809524</v>
      </c>
      <c r="H49" s="72">
        <v>9</v>
      </c>
      <c r="I49" s="54">
        <f t="shared" si="5"/>
        <v>42.857142857142854</v>
      </c>
      <c r="J49" s="72">
        <v>10</v>
      </c>
      <c r="K49" s="54">
        <f t="shared" si="6"/>
        <v>47.61904761904762</v>
      </c>
      <c r="L49" s="72">
        <v>13.6</v>
      </c>
      <c r="M49" s="117" t="s">
        <v>94</v>
      </c>
      <c r="N49" s="50"/>
      <c r="O49" s="15"/>
    </row>
    <row r="50" spans="1:15" ht="12.75">
      <c r="A50" s="16">
        <v>43</v>
      </c>
      <c r="B50" s="171" t="s">
        <v>196</v>
      </c>
      <c r="C50" s="18">
        <v>2</v>
      </c>
      <c r="D50" s="18">
        <v>3</v>
      </c>
      <c r="E50" s="18">
        <v>3</v>
      </c>
      <c r="F50" s="18">
        <v>0</v>
      </c>
      <c r="G50" s="22">
        <f t="shared" si="7"/>
        <v>0</v>
      </c>
      <c r="H50" s="18">
        <v>1</v>
      </c>
      <c r="I50" s="54">
        <f t="shared" si="5"/>
        <v>33.333333333333336</v>
      </c>
      <c r="J50" s="18">
        <v>2</v>
      </c>
      <c r="K50" s="54">
        <f t="shared" si="6"/>
        <v>66.66666666666667</v>
      </c>
      <c r="L50" s="18">
        <v>13.6</v>
      </c>
      <c r="M50" s="44" t="s">
        <v>198</v>
      </c>
      <c r="N50" s="48"/>
      <c r="O50" s="15"/>
    </row>
    <row r="51" spans="1:15" ht="12.75">
      <c r="A51" s="16">
        <v>45</v>
      </c>
      <c r="B51" s="170" t="s">
        <v>15</v>
      </c>
      <c r="C51" s="18" t="s">
        <v>28</v>
      </c>
      <c r="D51" s="18">
        <v>21</v>
      </c>
      <c r="E51" s="18">
        <v>20</v>
      </c>
      <c r="F51" s="18">
        <v>2</v>
      </c>
      <c r="G51" s="22">
        <f t="shared" si="7"/>
        <v>10</v>
      </c>
      <c r="H51" s="18">
        <v>10</v>
      </c>
      <c r="I51" s="54">
        <f t="shared" si="5"/>
        <v>50</v>
      </c>
      <c r="J51" s="18">
        <v>8</v>
      </c>
      <c r="K51" s="54">
        <f t="shared" si="6"/>
        <v>40</v>
      </c>
      <c r="L51" s="18">
        <v>13.4</v>
      </c>
      <c r="M51" s="44" t="s">
        <v>29</v>
      </c>
      <c r="N51" s="48"/>
      <c r="O51" s="15"/>
    </row>
    <row r="52" spans="1:15" ht="12.75">
      <c r="A52" s="16">
        <v>46</v>
      </c>
      <c r="B52" s="171" t="s">
        <v>118</v>
      </c>
      <c r="C52" s="18" t="s">
        <v>28</v>
      </c>
      <c r="D52" s="18">
        <v>19</v>
      </c>
      <c r="E52" s="18">
        <v>16</v>
      </c>
      <c r="F52" s="18">
        <v>1</v>
      </c>
      <c r="G52" s="22">
        <f t="shared" si="7"/>
        <v>6.25</v>
      </c>
      <c r="H52" s="18">
        <v>9</v>
      </c>
      <c r="I52" s="54">
        <f t="shared" si="5"/>
        <v>56.25</v>
      </c>
      <c r="J52" s="18">
        <v>6</v>
      </c>
      <c r="K52" s="54">
        <f t="shared" si="6"/>
        <v>37.5</v>
      </c>
      <c r="L52" s="18">
        <v>13.3</v>
      </c>
      <c r="M52" s="44" t="s">
        <v>122</v>
      </c>
      <c r="N52" s="48"/>
      <c r="O52" s="15"/>
    </row>
    <row r="53" spans="1:15" ht="12.75">
      <c r="A53" s="16">
        <v>47</v>
      </c>
      <c r="B53" s="170" t="s">
        <v>97</v>
      </c>
      <c r="C53" s="18" t="s">
        <v>28</v>
      </c>
      <c r="D53" s="18">
        <v>22</v>
      </c>
      <c r="E53" s="18">
        <v>19</v>
      </c>
      <c r="F53" s="18">
        <v>0</v>
      </c>
      <c r="G53" s="22">
        <f t="shared" si="7"/>
        <v>0</v>
      </c>
      <c r="H53" s="18">
        <v>14</v>
      </c>
      <c r="I53" s="54">
        <f t="shared" si="5"/>
        <v>73.6842105263158</v>
      </c>
      <c r="J53" s="18">
        <v>5</v>
      </c>
      <c r="K53" s="54">
        <f t="shared" si="6"/>
        <v>26.31578947368421</v>
      </c>
      <c r="L53" s="18">
        <v>13.2</v>
      </c>
      <c r="M53" s="44" t="s">
        <v>101</v>
      </c>
      <c r="N53" s="48"/>
      <c r="O53" s="15"/>
    </row>
    <row r="54" spans="1:15" ht="12.75">
      <c r="A54" s="16">
        <v>48</v>
      </c>
      <c r="B54" s="172" t="s">
        <v>15</v>
      </c>
      <c r="C54" s="26" t="s">
        <v>26</v>
      </c>
      <c r="D54" s="26">
        <v>21</v>
      </c>
      <c r="E54" s="26">
        <v>21</v>
      </c>
      <c r="F54" s="26">
        <v>2</v>
      </c>
      <c r="G54" s="27">
        <f>F54/E54*100</f>
        <v>9.523809523809524</v>
      </c>
      <c r="H54" s="26">
        <v>11</v>
      </c>
      <c r="I54" s="54">
        <f>100*H54/E54</f>
        <v>52.38095238095238</v>
      </c>
      <c r="J54" s="26">
        <v>8</v>
      </c>
      <c r="K54" s="54">
        <f>100*J54/E54</f>
        <v>38.095238095238095</v>
      </c>
      <c r="L54" s="91">
        <v>13</v>
      </c>
      <c r="M54" s="43" t="s">
        <v>27</v>
      </c>
      <c r="N54" s="48"/>
      <c r="O54" s="15"/>
    </row>
    <row r="55" spans="1:15" ht="26.25">
      <c r="A55" s="16">
        <v>49</v>
      </c>
      <c r="B55" s="170" t="s">
        <v>188</v>
      </c>
      <c r="C55" s="18">
        <v>2</v>
      </c>
      <c r="D55" s="18">
        <v>2</v>
      </c>
      <c r="E55" s="18">
        <v>2</v>
      </c>
      <c r="F55" s="18">
        <v>0</v>
      </c>
      <c r="G55" s="22">
        <f t="shared" si="7"/>
        <v>0</v>
      </c>
      <c r="H55" s="18">
        <v>2</v>
      </c>
      <c r="I55" s="54">
        <f t="shared" si="5"/>
        <v>100</v>
      </c>
      <c r="J55" s="18">
        <v>0</v>
      </c>
      <c r="K55" s="54">
        <f t="shared" si="6"/>
        <v>0</v>
      </c>
      <c r="L55" s="18">
        <v>12.8</v>
      </c>
      <c r="M55" s="44" t="s">
        <v>189</v>
      </c>
      <c r="N55" s="48"/>
      <c r="O55" s="15"/>
    </row>
    <row r="56" spans="1:15" ht="12.75">
      <c r="A56" s="16">
        <v>50</v>
      </c>
      <c r="B56" s="170" t="s">
        <v>257</v>
      </c>
      <c r="C56" s="18" t="s">
        <v>28</v>
      </c>
      <c r="D56" s="18">
        <v>23</v>
      </c>
      <c r="E56" s="18">
        <v>17</v>
      </c>
      <c r="F56" s="175">
        <v>3</v>
      </c>
      <c r="G56" s="176">
        <f t="shared" si="7"/>
        <v>17.647058823529413</v>
      </c>
      <c r="H56" s="18">
        <v>7</v>
      </c>
      <c r="I56" s="54">
        <f t="shared" si="5"/>
        <v>41.1764705882353</v>
      </c>
      <c r="J56" s="18">
        <v>7</v>
      </c>
      <c r="K56" s="54">
        <f t="shared" si="6"/>
        <v>41.1764705882353</v>
      </c>
      <c r="L56" s="18">
        <v>12.6</v>
      </c>
      <c r="M56" s="44" t="s">
        <v>167</v>
      </c>
      <c r="N56" s="48"/>
      <c r="O56" s="15"/>
    </row>
    <row r="57" spans="1:15" ht="12.75">
      <c r="A57" s="16">
        <v>51</v>
      </c>
      <c r="B57" s="171" t="s">
        <v>15</v>
      </c>
      <c r="C57" s="18" t="s">
        <v>30</v>
      </c>
      <c r="D57" s="18">
        <v>20</v>
      </c>
      <c r="E57" s="18">
        <v>19</v>
      </c>
      <c r="F57" s="18">
        <v>1</v>
      </c>
      <c r="G57" s="22">
        <f t="shared" si="7"/>
        <v>5.263157894736842</v>
      </c>
      <c r="H57" s="18">
        <v>11</v>
      </c>
      <c r="I57" s="54">
        <f t="shared" si="5"/>
        <v>57.89473684210526</v>
      </c>
      <c r="J57" s="18">
        <v>7</v>
      </c>
      <c r="K57" s="54">
        <f t="shared" si="6"/>
        <v>36.8421052631579</v>
      </c>
      <c r="L57" s="18">
        <v>12.19</v>
      </c>
      <c r="M57" s="44" t="s">
        <v>31</v>
      </c>
      <c r="N57" s="48"/>
      <c r="O57" s="36"/>
    </row>
    <row r="58" spans="1:15" ht="12.75">
      <c r="A58" s="16">
        <v>52</v>
      </c>
      <c r="B58" s="170" t="s">
        <v>237</v>
      </c>
      <c r="C58" s="18" t="s">
        <v>26</v>
      </c>
      <c r="D58" s="18">
        <v>23</v>
      </c>
      <c r="E58" s="18">
        <v>20</v>
      </c>
      <c r="F58" s="18">
        <v>1</v>
      </c>
      <c r="G58" s="22">
        <v>5</v>
      </c>
      <c r="H58" s="18">
        <v>13</v>
      </c>
      <c r="I58" s="54">
        <f t="shared" si="5"/>
        <v>65</v>
      </c>
      <c r="J58" s="18">
        <v>6</v>
      </c>
      <c r="K58" s="54">
        <f t="shared" si="6"/>
        <v>30</v>
      </c>
      <c r="L58" s="18">
        <v>11.8</v>
      </c>
      <c r="M58" s="44" t="s">
        <v>240</v>
      </c>
      <c r="N58" s="48"/>
      <c r="O58" s="15"/>
    </row>
    <row r="59" spans="1:15" ht="12.75">
      <c r="A59" s="16">
        <v>53</v>
      </c>
      <c r="B59" s="171" t="s">
        <v>205</v>
      </c>
      <c r="C59" s="18">
        <v>2</v>
      </c>
      <c r="D59" s="18">
        <v>13</v>
      </c>
      <c r="E59" s="18">
        <v>12</v>
      </c>
      <c r="F59" s="18">
        <v>1</v>
      </c>
      <c r="G59" s="22">
        <f>F59/E59*100</f>
        <v>8.333333333333332</v>
      </c>
      <c r="H59" s="18">
        <v>7</v>
      </c>
      <c r="I59" s="54">
        <f t="shared" si="5"/>
        <v>58.333333333333336</v>
      </c>
      <c r="J59" s="18">
        <v>4</v>
      </c>
      <c r="K59" s="54">
        <f t="shared" si="6"/>
        <v>33.333333333333336</v>
      </c>
      <c r="L59" s="18">
        <v>11.58</v>
      </c>
      <c r="M59" s="44" t="s">
        <v>207</v>
      </c>
      <c r="N59" s="48"/>
      <c r="O59" s="15"/>
    </row>
    <row r="60" spans="1:15" ht="12.75">
      <c r="A60" s="16">
        <v>54</v>
      </c>
      <c r="B60" s="171" t="s">
        <v>237</v>
      </c>
      <c r="C60" s="18" t="s">
        <v>28</v>
      </c>
      <c r="D60" s="18">
        <v>19</v>
      </c>
      <c r="E60" s="18">
        <v>19</v>
      </c>
      <c r="F60" s="18">
        <v>0</v>
      </c>
      <c r="G60" s="22">
        <v>0</v>
      </c>
      <c r="H60" s="18">
        <v>15</v>
      </c>
      <c r="I60" s="54">
        <f t="shared" si="5"/>
        <v>78.94736842105263</v>
      </c>
      <c r="J60" s="18">
        <v>4</v>
      </c>
      <c r="K60" s="54">
        <f t="shared" si="6"/>
        <v>21.05263157894737</v>
      </c>
      <c r="L60" s="18">
        <v>11.3</v>
      </c>
      <c r="M60" s="44" t="s">
        <v>241</v>
      </c>
      <c r="N60" s="48"/>
      <c r="O60" s="15"/>
    </row>
    <row r="61" spans="1:15" ht="12.75">
      <c r="A61" s="152">
        <v>55</v>
      </c>
      <c r="B61" s="177" t="s">
        <v>129</v>
      </c>
      <c r="C61" s="175" t="s">
        <v>28</v>
      </c>
      <c r="D61" s="175">
        <v>30</v>
      </c>
      <c r="E61" s="175">
        <v>22</v>
      </c>
      <c r="F61" s="175">
        <v>4</v>
      </c>
      <c r="G61" s="176">
        <f>F61/E61*100</f>
        <v>18.181818181818183</v>
      </c>
      <c r="H61" s="175">
        <v>16</v>
      </c>
      <c r="I61" s="151">
        <f t="shared" si="5"/>
        <v>72.72727272727273</v>
      </c>
      <c r="J61" s="175">
        <v>2</v>
      </c>
      <c r="K61" s="151">
        <f t="shared" si="6"/>
        <v>9.090909090909092</v>
      </c>
      <c r="L61" s="178">
        <v>10.5</v>
      </c>
      <c r="M61" s="179" t="s">
        <v>131</v>
      </c>
      <c r="N61" s="48"/>
      <c r="O61" s="15"/>
    </row>
    <row r="62" spans="1:15" ht="12.75">
      <c r="A62" s="152">
        <v>56</v>
      </c>
      <c r="B62" s="177" t="s">
        <v>111</v>
      </c>
      <c r="C62" s="175">
        <v>2</v>
      </c>
      <c r="D62" s="175">
        <v>2</v>
      </c>
      <c r="E62" s="175">
        <v>2</v>
      </c>
      <c r="F62" s="175">
        <v>1</v>
      </c>
      <c r="G62" s="176">
        <f>F62/E62*100</f>
        <v>50</v>
      </c>
      <c r="H62" s="175">
        <v>0</v>
      </c>
      <c r="I62" s="151">
        <f t="shared" si="5"/>
        <v>0</v>
      </c>
      <c r="J62" s="175">
        <v>1</v>
      </c>
      <c r="K62" s="151">
        <f t="shared" si="6"/>
        <v>50</v>
      </c>
      <c r="L62" s="175">
        <v>10</v>
      </c>
      <c r="M62" s="179" t="s">
        <v>113</v>
      </c>
      <c r="N62" s="48"/>
      <c r="O62" s="15"/>
    </row>
    <row r="63" spans="1:15" ht="12.75">
      <c r="A63" s="152">
        <v>57</v>
      </c>
      <c r="B63" s="177" t="s">
        <v>54</v>
      </c>
      <c r="C63" s="175">
        <v>2</v>
      </c>
      <c r="D63" s="175">
        <v>2</v>
      </c>
      <c r="E63" s="175">
        <v>2</v>
      </c>
      <c r="F63" s="175">
        <v>1</v>
      </c>
      <c r="G63" s="176">
        <f>F63/E63*100</f>
        <v>50</v>
      </c>
      <c r="H63" s="175">
        <v>1</v>
      </c>
      <c r="I63" s="151">
        <f t="shared" si="5"/>
        <v>50</v>
      </c>
      <c r="J63" s="175">
        <v>0</v>
      </c>
      <c r="K63" s="151">
        <f t="shared" si="6"/>
        <v>0</v>
      </c>
      <c r="L63" s="175">
        <v>7</v>
      </c>
      <c r="M63" s="179" t="s">
        <v>231</v>
      </c>
      <c r="N63" s="48"/>
      <c r="O63" s="15"/>
    </row>
    <row r="64" spans="1:15" ht="12.75">
      <c r="A64" s="16"/>
      <c r="B64" s="174" t="s">
        <v>260</v>
      </c>
      <c r="C64" s="60"/>
      <c r="D64" s="60">
        <v>1119</v>
      </c>
      <c r="E64" s="60">
        <v>1029</v>
      </c>
      <c r="F64" s="61">
        <v>36</v>
      </c>
      <c r="G64" s="62">
        <v>4.9</v>
      </c>
      <c r="H64" s="61">
        <v>423</v>
      </c>
      <c r="I64" s="62">
        <f>AVERAGE(I7:I63)</f>
        <v>41.27158516741648</v>
      </c>
      <c r="J64" s="61">
        <v>570</v>
      </c>
      <c r="K64" s="62">
        <f>AVERAGE(K7:K63)</f>
        <v>53.84911835451456</v>
      </c>
      <c r="L64" s="60">
        <v>14.5</v>
      </c>
      <c r="M64" s="69"/>
      <c r="N64" s="48"/>
      <c r="O64" s="15"/>
    </row>
    <row r="65" spans="2:15" ht="12.75">
      <c r="B65" s="40"/>
      <c r="C65" s="41"/>
      <c r="D65" s="41"/>
      <c r="E65" s="41"/>
      <c r="F65" s="41"/>
      <c r="G65" s="42"/>
      <c r="H65" s="41"/>
      <c r="I65" s="42"/>
      <c r="J65" s="41"/>
      <c r="K65" s="55"/>
      <c r="L65" s="41"/>
      <c r="M65" s="41"/>
      <c r="N65" s="41"/>
      <c r="O65" s="15"/>
    </row>
    <row r="66" spans="2:15" ht="12.75">
      <c r="B66" s="17"/>
      <c r="C66" s="13"/>
      <c r="D66" s="13"/>
      <c r="E66" s="13"/>
      <c r="F66" s="13"/>
      <c r="G66" s="15"/>
      <c r="H66" s="13"/>
      <c r="I66" s="15"/>
      <c r="J66" s="13"/>
      <c r="K66" s="15"/>
      <c r="L66" s="13"/>
      <c r="M66" s="13"/>
      <c r="N66" s="13"/>
      <c r="O66" s="15"/>
    </row>
    <row r="67" ht="12.75">
      <c r="B67" t="s">
        <v>32</v>
      </c>
    </row>
    <row r="69" spans="2:23" ht="45.75" customHeight="1">
      <c r="B69" s="2" t="s">
        <v>2</v>
      </c>
      <c r="C69" s="2" t="s">
        <v>3</v>
      </c>
      <c r="D69" s="9" t="s">
        <v>4</v>
      </c>
      <c r="E69" s="10" t="s">
        <v>5</v>
      </c>
      <c r="F69" s="252"/>
      <c r="G69" s="252"/>
      <c r="H69" s="252"/>
      <c r="I69" s="252"/>
      <c r="J69" s="252"/>
      <c r="K69" s="252"/>
      <c r="L69" s="252"/>
      <c r="M69" s="252"/>
      <c r="N69" s="249" t="s">
        <v>33</v>
      </c>
      <c r="O69" s="248" t="s">
        <v>34</v>
      </c>
      <c r="P69" s="12"/>
      <c r="Q69" s="12"/>
      <c r="R69" s="12"/>
      <c r="S69" s="12"/>
      <c r="T69" s="12"/>
      <c r="U69" s="250"/>
      <c r="V69" s="251"/>
      <c r="W69" s="247"/>
    </row>
    <row r="70" spans="2:23" ht="12.75">
      <c r="B70" s="5"/>
      <c r="C70" s="2"/>
      <c r="D70" s="6"/>
      <c r="E70" s="6"/>
      <c r="F70" s="244" t="s">
        <v>35</v>
      </c>
      <c r="G70" s="244"/>
      <c r="H70" s="244" t="s">
        <v>36</v>
      </c>
      <c r="I70" s="244"/>
      <c r="J70" s="244" t="s">
        <v>37</v>
      </c>
      <c r="K70" s="244"/>
      <c r="L70" s="253" t="s">
        <v>38</v>
      </c>
      <c r="M70" s="253"/>
      <c r="N70" s="249"/>
      <c r="O70" s="248"/>
      <c r="P70" s="12"/>
      <c r="Q70" s="247"/>
      <c r="R70" s="247"/>
      <c r="S70" s="247"/>
      <c r="T70" s="247"/>
      <c r="U70" s="250"/>
      <c r="V70" s="251"/>
      <c r="W70" s="247"/>
    </row>
    <row r="71" spans="2:23" ht="12.75">
      <c r="B71" s="7"/>
      <c r="C71" s="63"/>
      <c r="D71" s="63"/>
      <c r="E71" s="63"/>
      <c r="F71" s="64" t="s">
        <v>13</v>
      </c>
      <c r="G71" s="64" t="s">
        <v>14</v>
      </c>
      <c r="H71" s="64" t="s">
        <v>13</v>
      </c>
      <c r="I71" s="64" t="s">
        <v>14</v>
      </c>
      <c r="J71" s="64" t="s">
        <v>13</v>
      </c>
      <c r="K71" s="64" t="s">
        <v>14</v>
      </c>
      <c r="L71" s="64" t="s">
        <v>13</v>
      </c>
      <c r="M71" s="64" t="s">
        <v>14</v>
      </c>
      <c r="N71" s="64" t="s">
        <v>14</v>
      </c>
      <c r="O71" s="64" t="s">
        <v>14</v>
      </c>
      <c r="P71" s="13"/>
      <c r="Q71" s="13"/>
      <c r="R71" s="13"/>
      <c r="S71" s="13"/>
      <c r="T71" s="13"/>
      <c r="U71" s="13"/>
      <c r="V71" s="13"/>
      <c r="W71" s="14"/>
    </row>
    <row r="72" spans="2:23" ht="12.75">
      <c r="B72" s="133"/>
      <c r="C72" s="134"/>
      <c r="D72" s="134"/>
      <c r="E72" s="13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</row>
    <row r="73" spans="2:23" ht="12.75">
      <c r="B73" s="19"/>
      <c r="C73" s="51"/>
      <c r="D73" s="51"/>
      <c r="E73" s="51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3"/>
      <c r="Q73" s="13"/>
      <c r="R73" s="13"/>
      <c r="S73" s="13"/>
      <c r="T73" s="13"/>
      <c r="U73" s="13"/>
      <c r="V73" s="13"/>
      <c r="W73" s="14"/>
    </row>
    <row r="74" spans="1:23" ht="12.75">
      <c r="A74" s="182"/>
      <c r="B74" s="130" t="s">
        <v>108</v>
      </c>
      <c r="C74" s="131">
        <v>2</v>
      </c>
      <c r="D74" s="131">
        <v>1</v>
      </c>
      <c r="E74" s="131">
        <v>1</v>
      </c>
      <c r="F74" s="131">
        <v>0</v>
      </c>
      <c r="G74" s="132">
        <f>F74/E74*100</f>
        <v>0</v>
      </c>
      <c r="H74" s="131">
        <v>0</v>
      </c>
      <c r="I74" s="132">
        <f aca="true" t="shared" si="8" ref="I74:I103">100*H74/E74</f>
        <v>0</v>
      </c>
      <c r="J74" s="131">
        <v>0</v>
      </c>
      <c r="K74" s="132">
        <f aca="true" t="shared" si="9" ref="K74:K103">100*J74/E74</f>
        <v>0</v>
      </c>
      <c r="L74" s="131">
        <v>1</v>
      </c>
      <c r="M74" s="135">
        <f aca="true" t="shared" si="10" ref="M74:M103">100*L74/E74</f>
        <v>100</v>
      </c>
      <c r="N74" s="132">
        <f>(H74+J74+L74)/E74*100</f>
        <v>100</v>
      </c>
      <c r="O74" s="132">
        <f>(J74+L74)/E74*100</f>
        <v>100</v>
      </c>
      <c r="P74" s="15"/>
      <c r="Q74" s="13"/>
      <c r="R74" s="15"/>
      <c r="S74" s="13"/>
      <c r="T74" s="15"/>
      <c r="U74" s="15"/>
      <c r="V74" s="13"/>
      <c r="W74" s="14"/>
    </row>
    <row r="75" spans="1:23" ht="12.75">
      <c r="A75" s="182"/>
      <c r="B75" s="130" t="s">
        <v>212</v>
      </c>
      <c r="C75" s="131" t="s">
        <v>28</v>
      </c>
      <c r="D75" s="131">
        <v>20</v>
      </c>
      <c r="E75" s="131">
        <v>20</v>
      </c>
      <c r="F75" s="131">
        <v>0</v>
      </c>
      <c r="G75" s="132">
        <f>F75/E75*100</f>
        <v>0</v>
      </c>
      <c r="H75" s="131">
        <v>0</v>
      </c>
      <c r="I75" s="132">
        <f t="shared" si="8"/>
        <v>0</v>
      </c>
      <c r="J75" s="131">
        <v>8</v>
      </c>
      <c r="K75" s="132">
        <f t="shared" si="9"/>
        <v>40</v>
      </c>
      <c r="L75" s="131">
        <v>12</v>
      </c>
      <c r="M75" s="135">
        <f t="shared" si="10"/>
        <v>60</v>
      </c>
      <c r="N75" s="132">
        <f>(H75+J75+L75)/E75*100</f>
        <v>100</v>
      </c>
      <c r="O75" s="132">
        <f>(J75+L75)/E75*100</f>
        <v>100</v>
      </c>
      <c r="P75" s="15"/>
      <c r="Q75" s="13"/>
      <c r="R75" s="15"/>
      <c r="S75" s="13"/>
      <c r="T75" s="15"/>
      <c r="U75" s="15"/>
      <c r="V75" s="13"/>
      <c r="W75" s="14"/>
    </row>
    <row r="76" spans="1:23" ht="12.75">
      <c r="A76" s="182"/>
      <c r="B76" s="130" t="s">
        <v>132</v>
      </c>
      <c r="C76" s="131" t="s">
        <v>26</v>
      </c>
      <c r="D76" s="131">
        <v>28</v>
      </c>
      <c r="E76" s="131">
        <v>26</v>
      </c>
      <c r="F76" s="131">
        <v>1</v>
      </c>
      <c r="G76" s="132">
        <v>4</v>
      </c>
      <c r="H76" s="131">
        <v>0</v>
      </c>
      <c r="I76" s="132">
        <f t="shared" si="8"/>
        <v>0</v>
      </c>
      <c r="J76" s="131">
        <v>3</v>
      </c>
      <c r="K76" s="132">
        <f t="shared" si="9"/>
        <v>11.538461538461538</v>
      </c>
      <c r="L76" s="131">
        <v>22</v>
      </c>
      <c r="M76" s="135">
        <f t="shared" si="10"/>
        <v>84.61538461538461</v>
      </c>
      <c r="N76" s="132">
        <v>96</v>
      </c>
      <c r="O76" s="132">
        <v>96</v>
      </c>
      <c r="P76" s="15"/>
      <c r="Q76" s="13"/>
      <c r="R76" s="15"/>
      <c r="S76" s="13"/>
      <c r="T76" s="15"/>
      <c r="U76" s="15"/>
      <c r="V76" s="13"/>
      <c r="W76" s="14"/>
    </row>
    <row r="77" spans="1:23" ht="12.75">
      <c r="A77" s="182"/>
      <c r="B77" s="130" t="s">
        <v>154</v>
      </c>
      <c r="C77" s="131" t="s">
        <v>28</v>
      </c>
      <c r="D77" s="131">
        <v>30</v>
      </c>
      <c r="E77" s="131">
        <v>21</v>
      </c>
      <c r="F77" s="131">
        <v>1</v>
      </c>
      <c r="G77" s="132">
        <f>F77/E77*100</f>
        <v>4.761904761904762</v>
      </c>
      <c r="H77" s="131">
        <v>2</v>
      </c>
      <c r="I77" s="132">
        <f t="shared" si="8"/>
        <v>9.523809523809524</v>
      </c>
      <c r="J77" s="131">
        <v>6</v>
      </c>
      <c r="K77" s="132">
        <f t="shared" si="9"/>
        <v>28.571428571428573</v>
      </c>
      <c r="L77" s="131">
        <v>12</v>
      </c>
      <c r="M77" s="135">
        <f t="shared" si="10"/>
        <v>57.142857142857146</v>
      </c>
      <c r="N77" s="132">
        <f aca="true" t="shared" si="11" ref="N77:N82">(H77+J77+L77)/E77*100</f>
        <v>95.23809523809523</v>
      </c>
      <c r="O77" s="132">
        <f aca="true" t="shared" si="12" ref="O77:O82">(J77+L77)/E77*100</f>
        <v>85.71428571428571</v>
      </c>
      <c r="P77" s="15"/>
      <c r="Q77" s="14"/>
      <c r="R77" s="15"/>
      <c r="S77" s="14"/>
      <c r="T77" s="15"/>
      <c r="U77" s="15"/>
      <c r="V77" s="13"/>
      <c r="W77" s="14"/>
    </row>
    <row r="78" spans="1:23" ht="12.75">
      <c r="A78" s="182"/>
      <c r="B78" s="130" t="s">
        <v>212</v>
      </c>
      <c r="C78" s="131" t="s">
        <v>26</v>
      </c>
      <c r="D78" s="131">
        <v>21</v>
      </c>
      <c r="E78" s="131">
        <v>20</v>
      </c>
      <c r="F78" s="131">
        <v>1</v>
      </c>
      <c r="G78" s="132">
        <f>F78/E78*100</f>
        <v>5</v>
      </c>
      <c r="H78" s="131">
        <v>2</v>
      </c>
      <c r="I78" s="132">
        <f t="shared" si="8"/>
        <v>10</v>
      </c>
      <c r="J78" s="131">
        <v>6</v>
      </c>
      <c r="K78" s="132">
        <f t="shared" si="9"/>
        <v>30</v>
      </c>
      <c r="L78" s="131">
        <v>11</v>
      </c>
      <c r="M78" s="135">
        <f t="shared" si="10"/>
        <v>55</v>
      </c>
      <c r="N78" s="132">
        <f t="shared" si="11"/>
        <v>95</v>
      </c>
      <c r="O78" s="132">
        <f t="shared" si="12"/>
        <v>85</v>
      </c>
      <c r="W78" s="14"/>
    </row>
    <row r="79" spans="1:23" ht="12.75">
      <c r="A79" s="182"/>
      <c r="B79" s="130" t="s">
        <v>170</v>
      </c>
      <c r="C79" s="131" t="s">
        <v>30</v>
      </c>
      <c r="D79" s="131">
        <v>25</v>
      </c>
      <c r="E79" s="131">
        <v>23</v>
      </c>
      <c r="F79" s="131">
        <v>2</v>
      </c>
      <c r="G79" s="132">
        <f>F79/E79*100</f>
        <v>8.695652173913043</v>
      </c>
      <c r="H79" s="131">
        <v>2</v>
      </c>
      <c r="I79" s="132">
        <f t="shared" si="8"/>
        <v>8.695652173913043</v>
      </c>
      <c r="J79" s="131">
        <v>8</v>
      </c>
      <c r="K79" s="132">
        <f t="shared" si="9"/>
        <v>34.78260869565217</v>
      </c>
      <c r="L79" s="131">
        <v>11</v>
      </c>
      <c r="M79" s="135">
        <f t="shared" si="10"/>
        <v>47.82608695652174</v>
      </c>
      <c r="N79" s="132">
        <f t="shared" si="11"/>
        <v>91.30434782608695</v>
      </c>
      <c r="O79" s="132">
        <f t="shared" si="12"/>
        <v>82.6086956521739</v>
      </c>
      <c r="W79" s="14"/>
    </row>
    <row r="80" spans="1:23" ht="12.75">
      <c r="A80" s="182"/>
      <c r="B80" s="130" t="s">
        <v>60</v>
      </c>
      <c r="C80" s="131">
        <v>2</v>
      </c>
      <c r="D80" s="131">
        <v>5</v>
      </c>
      <c r="E80" s="131">
        <v>5</v>
      </c>
      <c r="F80" s="131">
        <v>0</v>
      </c>
      <c r="G80" s="132">
        <f>F80/E80*100</f>
        <v>0</v>
      </c>
      <c r="H80" s="131">
        <v>1</v>
      </c>
      <c r="I80" s="132">
        <f t="shared" si="8"/>
        <v>20</v>
      </c>
      <c r="J80" s="131">
        <v>2</v>
      </c>
      <c r="K80" s="132">
        <f t="shared" si="9"/>
        <v>40</v>
      </c>
      <c r="L80" s="131">
        <v>2</v>
      </c>
      <c r="M80" s="135">
        <f t="shared" si="10"/>
        <v>40</v>
      </c>
      <c r="N80" s="132">
        <f t="shared" si="11"/>
        <v>100</v>
      </c>
      <c r="O80" s="132">
        <f t="shared" si="12"/>
        <v>80</v>
      </c>
      <c r="W80" s="14"/>
    </row>
    <row r="81" spans="1:23" ht="12.75">
      <c r="A81" s="182"/>
      <c r="B81" s="130" t="s">
        <v>170</v>
      </c>
      <c r="C81" s="131" t="s">
        <v>178</v>
      </c>
      <c r="D81" s="131">
        <v>20</v>
      </c>
      <c r="E81" s="131">
        <v>20</v>
      </c>
      <c r="F81" s="131">
        <v>2</v>
      </c>
      <c r="G81" s="132">
        <f>F81/E81*100</f>
        <v>10</v>
      </c>
      <c r="H81" s="131">
        <v>2</v>
      </c>
      <c r="I81" s="132">
        <f t="shared" si="8"/>
        <v>10</v>
      </c>
      <c r="J81" s="131">
        <v>8</v>
      </c>
      <c r="K81" s="132">
        <f t="shared" si="9"/>
        <v>40</v>
      </c>
      <c r="L81" s="131">
        <v>8</v>
      </c>
      <c r="M81" s="135">
        <f t="shared" si="10"/>
        <v>40</v>
      </c>
      <c r="N81" s="132">
        <f t="shared" si="11"/>
        <v>90</v>
      </c>
      <c r="O81" s="132">
        <f t="shared" si="12"/>
        <v>80</v>
      </c>
      <c r="W81" s="14"/>
    </row>
    <row r="82" spans="1:23" ht="12.75">
      <c r="A82" s="182"/>
      <c r="B82" s="130" t="s">
        <v>224</v>
      </c>
      <c r="C82" s="131">
        <v>2</v>
      </c>
      <c r="D82" s="131">
        <v>19</v>
      </c>
      <c r="E82" s="131">
        <v>19</v>
      </c>
      <c r="F82" s="131">
        <v>0</v>
      </c>
      <c r="G82" s="132">
        <v>0</v>
      </c>
      <c r="H82" s="131">
        <v>4</v>
      </c>
      <c r="I82" s="132">
        <f t="shared" si="8"/>
        <v>21.05263157894737</v>
      </c>
      <c r="J82" s="131">
        <v>9</v>
      </c>
      <c r="K82" s="132">
        <f t="shared" si="9"/>
        <v>47.36842105263158</v>
      </c>
      <c r="L82" s="131">
        <v>6</v>
      </c>
      <c r="M82" s="135">
        <f t="shared" si="10"/>
        <v>31.57894736842105</v>
      </c>
      <c r="N82" s="132">
        <f t="shared" si="11"/>
        <v>100</v>
      </c>
      <c r="O82" s="132">
        <f t="shared" si="12"/>
        <v>78.94736842105263</v>
      </c>
      <c r="W82" s="14"/>
    </row>
    <row r="83" spans="1:23" ht="12.75">
      <c r="A83" s="182"/>
      <c r="B83" s="130" t="s">
        <v>258</v>
      </c>
      <c r="C83" s="131">
        <v>2</v>
      </c>
      <c r="D83" s="131">
        <v>4</v>
      </c>
      <c r="E83" s="131">
        <v>4</v>
      </c>
      <c r="F83" s="131">
        <v>0</v>
      </c>
      <c r="G83" s="132">
        <f>F83/E83*100</f>
        <v>0</v>
      </c>
      <c r="H83" s="131">
        <v>2</v>
      </c>
      <c r="I83" s="132">
        <f t="shared" si="8"/>
        <v>50</v>
      </c>
      <c r="J83" s="131">
        <v>2</v>
      </c>
      <c r="K83" s="132">
        <f t="shared" si="9"/>
        <v>50</v>
      </c>
      <c r="L83" s="131">
        <v>0</v>
      </c>
      <c r="M83" s="135">
        <f t="shared" si="10"/>
        <v>0</v>
      </c>
      <c r="N83" s="132">
        <v>100</v>
      </c>
      <c r="O83" s="132">
        <v>75</v>
      </c>
      <c r="W83" s="14"/>
    </row>
    <row r="84" spans="1:23" ht="12.75">
      <c r="A84" s="182"/>
      <c r="B84" s="130" t="s">
        <v>118</v>
      </c>
      <c r="C84" s="131" t="s">
        <v>26</v>
      </c>
      <c r="D84" s="131">
        <v>21</v>
      </c>
      <c r="E84" s="131">
        <v>20</v>
      </c>
      <c r="F84" s="131">
        <v>3</v>
      </c>
      <c r="G84" s="132">
        <f>F84/E84*100</f>
        <v>15</v>
      </c>
      <c r="H84" s="131">
        <v>3</v>
      </c>
      <c r="I84" s="132">
        <f t="shared" si="8"/>
        <v>15</v>
      </c>
      <c r="J84" s="131">
        <v>4</v>
      </c>
      <c r="K84" s="132">
        <f t="shared" si="9"/>
        <v>20</v>
      </c>
      <c r="L84" s="131">
        <v>11</v>
      </c>
      <c r="M84" s="135">
        <f t="shared" si="10"/>
        <v>55</v>
      </c>
      <c r="N84" s="132">
        <f>(H84+J84+L84)/E84*100</f>
        <v>90</v>
      </c>
      <c r="O84" s="132">
        <f>(J84+L84)/E84*100</f>
        <v>75</v>
      </c>
      <c r="W84" s="14"/>
    </row>
    <row r="85" spans="1:23" ht="12.75">
      <c r="A85" s="182"/>
      <c r="B85" s="130" t="s">
        <v>244</v>
      </c>
      <c r="C85" s="131" t="s">
        <v>28</v>
      </c>
      <c r="D85" s="131">
        <v>21</v>
      </c>
      <c r="E85" s="131">
        <v>20</v>
      </c>
      <c r="F85" s="131">
        <v>1</v>
      </c>
      <c r="G85" s="132">
        <f>F85/E85*100</f>
        <v>5</v>
      </c>
      <c r="H85" s="131">
        <v>5</v>
      </c>
      <c r="I85" s="132">
        <f t="shared" si="8"/>
        <v>25</v>
      </c>
      <c r="J85" s="131">
        <v>6</v>
      </c>
      <c r="K85" s="132">
        <f t="shared" si="9"/>
        <v>30</v>
      </c>
      <c r="L85" s="131">
        <v>8</v>
      </c>
      <c r="M85" s="135">
        <f t="shared" si="10"/>
        <v>40</v>
      </c>
      <c r="N85" s="132">
        <f>(H85+J85+L85)/E85*100</f>
        <v>95</v>
      </c>
      <c r="O85" s="132">
        <f>(J85+L85)/E85*100</f>
        <v>70</v>
      </c>
      <c r="W85" s="14"/>
    </row>
    <row r="86" spans="1:23" ht="12.75">
      <c r="A86" s="182"/>
      <c r="B86" s="130" t="s">
        <v>73</v>
      </c>
      <c r="C86" s="131" t="s">
        <v>84</v>
      </c>
      <c r="D86" s="131">
        <v>29</v>
      </c>
      <c r="E86" s="131">
        <v>26</v>
      </c>
      <c r="F86" s="131">
        <v>2</v>
      </c>
      <c r="G86" s="132">
        <f>F86/E86*100</f>
        <v>7.6923076923076925</v>
      </c>
      <c r="H86" s="131">
        <v>6</v>
      </c>
      <c r="I86" s="132">
        <f t="shared" si="8"/>
        <v>23.076923076923077</v>
      </c>
      <c r="J86" s="131">
        <v>11</v>
      </c>
      <c r="K86" s="132">
        <f t="shared" si="9"/>
        <v>42.30769230769231</v>
      </c>
      <c r="L86" s="131">
        <v>7</v>
      </c>
      <c r="M86" s="135">
        <f t="shared" si="10"/>
        <v>26.923076923076923</v>
      </c>
      <c r="N86" s="132">
        <f>(H86+J86+L86)/E86*100</f>
        <v>92.3076923076923</v>
      </c>
      <c r="O86" s="132">
        <f>(J86+L86)/E86*100</f>
        <v>69.23076923076923</v>
      </c>
      <c r="W86" s="14"/>
    </row>
    <row r="87" spans="1:23" ht="12.75">
      <c r="A87" s="182"/>
      <c r="B87" s="130" t="s">
        <v>132</v>
      </c>
      <c r="C87" s="131" t="s">
        <v>28</v>
      </c>
      <c r="D87" s="131">
        <v>26</v>
      </c>
      <c r="E87" s="131">
        <v>25</v>
      </c>
      <c r="F87" s="131">
        <v>2</v>
      </c>
      <c r="G87" s="132">
        <v>8</v>
      </c>
      <c r="H87" s="131">
        <v>6</v>
      </c>
      <c r="I87" s="132">
        <f t="shared" si="8"/>
        <v>24</v>
      </c>
      <c r="J87" s="131">
        <v>4</v>
      </c>
      <c r="K87" s="132">
        <f t="shared" si="9"/>
        <v>16</v>
      </c>
      <c r="L87" s="131">
        <v>13</v>
      </c>
      <c r="M87" s="135">
        <f t="shared" si="10"/>
        <v>52</v>
      </c>
      <c r="N87" s="132">
        <v>92</v>
      </c>
      <c r="O87" s="132">
        <v>68</v>
      </c>
      <c r="W87" s="14"/>
    </row>
    <row r="88" spans="1:23" ht="12.75">
      <c r="A88" s="182"/>
      <c r="B88" s="130" t="s">
        <v>180</v>
      </c>
      <c r="C88" s="131" t="s">
        <v>28</v>
      </c>
      <c r="D88" s="131">
        <v>26</v>
      </c>
      <c r="E88" s="131">
        <v>22</v>
      </c>
      <c r="F88" s="131">
        <v>2</v>
      </c>
      <c r="G88" s="132">
        <f>F88/E88*100</f>
        <v>9.090909090909092</v>
      </c>
      <c r="H88" s="131">
        <v>6</v>
      </c>
      <c r="I88" s="132">
        <f t="shared" si="8"/>
        <v>27.272727272727273</v>
      </c>
      <c r="J88" s="131">
        <v>7</v>
      </c>
      <c r="K88" s="132">
        <f t="shared" si="9"/>
        <v>31.818181818181817</v>
      </c>
      <c r="L88" s="131">
        <v>7</v>
      </c>
      <c r="M88" s="135">
        <f t="shared" si="10"/>
        <v>31.818181818181817</v>
      </c>
      <c r="N88" s="132">
        <f>(H88+J88+L88)/E88*100</f>
        <v>90.9090909090909</v>
      </c>
      <c r="O88" s="132">
        <f>(J88+L88)/E88*100</f>
        <v>63.63636363636363</v>
      </c>
      <c r="W88" s="14"/>
    </row>
    <row r="89" spans="1:23" ht="12.75">
      <c r="A89" s="182"/>
      <c r="B89" s="130" t="s">
        <v>97</v>
      </c>
      <c r="C89" s="131" t="s">
        <v>28</v>
      </c>
      <c r="D89" s="131">
        <v>22</v>
      </c>
      <c r="E89" s="131">
        <v>19</v>
      </c>
      <c r="F89" s="131">
        <v>1</v>
      </c>
      <c r="G89" s="132">
        <f>F89/E89*100</f>
        <v>5.263157894736842</v>
      </c>
      <c r="H89" s="131">
        <v>6</v>
      </c>
      <c r="I89" s="132">
        <f t="shared" si="8"/>
        <v>31.57894736842105</v>
      </c>
      <c r="J89" s="131">
        <v>9</v>
      </c>
      <c r="K89" s="132">
        <f t="shared" si="9"/>
        <v>47.36842105263158</v>
      </c>
      <c r="L89" s="131">
        <v>3</v>
      </c>
      <c r="M89" s="135">
        <f t="shared" si="10"/>
        <v>15.789473684210526</v>
      </c>
      <c r="N89" s="132">
        <f>(H89+J89+L89)/E89*100</f>
        <v>94.73684210526315</v>
      </c>
      <c r="O89" s="132">
        <f>(J89+L89)/E89*100</f>
        <v>63.1578947368421</v>
      </c>
      <c r="W89" s="14"/>
    </row>
    <row r="90" spans="1:23" ht="12.75">
      <c r="A90" s="182"/>
      <c r="B90" s="130" t="s">
        <v>132</v>
      </c>
      <c r="C90" s="131" t="s">
        <v>30</v>
      </c>
      <c r="D90" s="131">
        <v>27</v>
      </c>
      <c r="E90" s="131">
        <v>26</v>
      </c>
      <c r="F90" s="131">
        <v>3</v>
      </c>
      <c r="G90" s="132">
        <v>12</v>
      </c>
      <c r="H90" s="137">
        <v>7</v>
      </c>
      <c r="I90" s="132">
        <f t="shared" si="8"/>
        <v>26.923076923076923</v>
      </c>
      <c r="J90" s="137">
        <v>9</v>
      </c>
      <c r="K90" s="132">
        <f t="shared" si="9"/>
        <v>34.61538461538461</v>
      </c>
      <c r="L90" s="131">
        <v>7</v>
      </c>
      <c r="M90" s="135">
        <f t="shared" si="10"/>
        <v>26.923076923076923</v>
      </c>
      <c r="N90" s="132">
        <v>88</v>
      </c>
      <c r="O90" s="132">
        <v>62</v>
      </c>
      <c r="W90" s="14"/>
    </row>
    <row r="91" spans="1:23" ht="12.75">
      <c r="A91" s="182"/>
      <c r="B91" s="130" t="s">
        <v>73</v>
      </c>
      <c r="C91" s="131" t="s">
        <v>26</v>
      </c>
      <c r="D91" s="131">
        <v>26</v>
      </c>
      <c r="E91" s="131">
        <v>21</v>
      </c>
      <c r="F91" s="131">
        <v>2</v>
      </c>
      <c r="G91" s="132">
        <f aca="true" t="shared" si="13" ref="G91:G96">F91/E91*100</f>
        <v>9.523809523809524</v>
      </c>
      <c r="H91" s="131">
        <v>6</v>
      </c>
      <c r="I91" s="132">
        <f t="shared" si="8"/>
        <v>28.571428571428573</v>
      </c>
      <c r="J91" s="131">
        <v>7</v>
      </c>
      <c r="K91" s="132">
        <f t="shared" si="9"/>
        <v>33.333333333333336</v>
      </c>
      <c r="L91" s="131">
        <v>6</v>
      </c>
      <c r="M91" s="135">
        <f t="shared" si="10"/>
        <v>28.571428571428573</v>
      </c>
      <c r="N91" s="132">
        <f aca="true" t="shared" si="14" ref="N91:N103">(H91+J91+L91)/E91*100</f>
        <v>90.47619047619048</v>
      </c>
      <c r="O91" s="132">
        <f aca="true" t="shared" si="15" ref="O91:O103">(J91+L91)/E91*100</f>
        <v>61.904761904761905</v>
      </c>
      <c r="W91" s="14"/>
    </row>
    <row r="92" spans="1:23" ht="12.75">
      <c r="A92" s="182"/>
      <c r="B92" s="130" t="s">
        <v>73</v>
      </c>
      <c r="C92" s="131" t="s">
        <v>80</v>
      </c>
      <c r="D92" s="131">
        <v>27</v>
      </c>
      <c r="E92" s="131">
        <v>26</v>
      </c>
      <c r="F92" s="131">
        <v>5</v>
      </c>
      <c r="G92" s="132">
        <f t="shared" si="13"/>
        <v>19.230769230769234</v>
      </c>
      <c r="H92" s="131">
        <v>5</v>
      </c>
      <c r="I92" s="132">
        <f t="shared" si="8"/>
        <v>19.23076923076923</v>
      </c>
      <c r="J92" s="131">
        <v>9</v>
      </c>
      <c r="K92" s="132">
        <f t="shared" si="9"/>
        <v>34.61538461538461</v>
      </c>
      <c r="L92" s="131">
        <v>7</v>
      </c>
      <c r="M92" s="135">
        <f t="shared" si="10"/>
        <v>26.923076923076923</v>
      </c>
      <c r="N92" s="132">
        <f t="shared" si="14"/>
        <v>80.76923076923077</v>
      </c>
      <c r="O92" s="132">
        <f t="shared" si="15"/>
        <v>61.53846153846154</v>
      </c>
      <c r="W92" s="14"/>
    </row>
    <row r="93" spans="1:23" ht="12.75">
      <c r="A93" s="182"/>
      <c r="B93" s="130" t="s">
        <v>89</v>
      </c>
      <c r="C93" s="131" t="s">
        <v>28</v>
      </c>
      <c r="D93" s="131">
        <v>25</v>
      </c>
      <c r="E93" s="131">
        <v>23</v>
      </c>
      <c r="F93" s="131">
        <v>3</v>
      </c>
      <c r="G93" s="132">
        <f t="shared" si="13"/>
        <v>13.043478260869565</v>
      </c>
      <c r="H93" s="131">
        <v>6</v>
      </c>
      <c r="I93" s="132">
        <f t="shared" si="8"/>
        <v>26.08695652173913</v>
      </c>
      <c r="J93" s="131">
        <v>9</v>
      </c>
      <c r="K93" s="132">
        <f t="shared" si="9"/>
        <v>39.130434782608695</v>
      </c>
      <c r="L93" s="131">
        <v>5</v>
      </c>
      <c r="M93" s="135">
        <f t="shared" si="10"/>
        <v>21.73913043478261</v>
      </c>
      <c r="N93" s="132">
        <f t="shared" si="14"/>
        <v>86.95652173913044</v>
      </c>
      <c r="O93" s="132">
        <f t="shared" si="15"/>
        <v>60.86956521739131</v>
      </c>
      <c r="W93" s="14"/>
    </row>
    <row r="94" spans="1:23" ht="12.75">
      <c r="A94" s="182"/>
      <c r="B94" s="130" t="s">
        <v>89</v>
      </c>
      <c r="C94" s="131" t="s">
        <v>30</v>
      </c>
      <c r="D94" s="131">
        <v>28</v>
      </c>
      <c r="E94" s="131">
        <v>27</v>
      </c>
      <c r="F94" s="131">
        <v>3</v>
      </c>
      <c r="G94" s="132">
        <f t="shared" si="13"/>
        <v>11.11111111111111</v>
      </c>
      <c r="H94" s="137">
        <v>9</v>
      </c>
      <c r="I94" s="132">
        <f t="shared" si="8"/>
        <v>33.333333333333336</v>
      </c>
      <c r="J94" s="137">
        <v>10</v>
      </c>
      <c r="K94" s="132">
        <f t="shared" si="9"/>
        <v>37.03703703703704</v>
      </c>
      <c r="L94" s="131">
        <v>5</v>
      </c>
      <c r="M94" s="135">
        <f t="shared" si="10"/>
        <v>18.51851851851852</v>
      </c>
      <c r="N94" s="132">
        <f t="shared" si="14"/>
        <v>88.88888888888889</v>
      </c>
      <c r="O94" s="132">
        <f t="shared" si="15"/>
        <v>55.55555555555556</v>
      </c>
      <c r="W94" s="14"/>
    </row>
    <row r="95" spans="1:23" ht="12.75">
      <c r="A95" s="182"/>
      <c r="B95" s="130" t="s">
        <v>147</v>
      </c>
      <c r="C95" s="131" t="s">
        <v>28</v>
      </c>
      <c r="D95" s="131">
        <v>23</v>
      </c>
      <c r="E95" s="131">
        <v>22</v>
      </c>
      <c r="F95" s="131">
        <v>2</v>
      </c>
      <c r="G95" s="132">
        <f t="shared" si="13"/>
        <v>9.090909090909092</v>
      </c>
      <c r="H95" s="131">
        <v>8</v>
      </c>
      <c r="I95" s="132">
        <f t="shared" si="8"/>
        <v>36.36363636363637</v>
      </c>
      <c r="J95" s="131">
        <v>4</v>
      </c>
      <c r="K95" s="132">
        <f t="shared" si="9"/>
        <v>18.181818181818183</v>
      </c>
      <c r="L95" s="131">
        <v>8</v>
      </c>
      <c r="M95" s="135">
        <f t="shared" si="10"/>
        <v>36.36363636363637</v>
      </c>
      <c r="N95" s="132">
        <f t="shared" si="14"/>
        <v>90.9090909090909</v>
      </c>
      <c r="O95" s="132">
        <f t="shared" si="15"/>
        <v>54.54545454545454</v>
      </c>
      <c r="W95" s="14"/>
    </row>
    <row r="96" spans="1:23" ht="12.75">
      <c r="A96" s="182"/>
      <c r="B96" s="130" t="s">
        <v>129</v>
      </c>
      <c r="C96" s="131" t="s">
        <v>26</v>
      </c>
      <c r="D96" s="131">
        <v>29</v>
      </c>
      <c r="E96" s="131">
        <v>28</v>
      </c>
      <c r="F96" s="131">
        <v>2</v>
      </c>
      <c r="G96" s="132">
        <f t="shared" si="13"/>
        <v>7.142857142857142</v>
      </c>
      <c r="H96" s="131">
        <v>11</v>
      </c>
      <c r="I96" s="132">
        <f t="shared" si="8"/>
        <v>39.285714285714285</v>
      </c>
      <c r="J96" s="131">
        <v>8</v>
      </c>
      <c r="K96" s="132">
        <f t="shared" si="9"/>
        <v>28.571428571428573</v>
      </c>
      <c r="L96" s="131">
        <v>7</v>
      </c>
      <c r="M96" s="135">
        <f t="shared" si="10"/>
        <v>25</v>
      </c>
      <c r="N96" s="132">
        <f t="shared" si="14"/>
        <v>92.85714285714286</v>
      </c>
      <c r="O96" s="132">
        <f t="shared" si="15"/>
        <v>53.57142857142857</v>
      </c>
      <c r="W96" s="14"/>
    </row>
    <row r="97" spans="1:23" ht="12.75">
      <c r="A97" s="182"/>
      <c r="B97" s="130" t="s">
        <v>244</v>
      </c>
      <c r="C97" s="131" t="s">
        <v>26</v>
      </c>
      <c r="D97" s="131">
        <v>15</v>
      </c>
      <c r="E97" s="131">
        <v>15</v>
      </c>
      <c r="F97" s="131">
        <v>0</v>
      </c>
      <c r="G97" s="132">
        <v>0</v>
      </c>
      <c r="H97" s="131">
        <v>7</v>
      </c>
      <c r="I97" s="132">
        <f t="shared" si="8"/>
        <v>46.666666666666664</v>
      </c>
      <c r="J97" s="131">
        <v>5</v>
      </c>
      <c r="K97" s="132">
        <f t="shared" si="9"/>
        <v>33.333333333333336</v>
      </c>
      <c r="L97" s="131">
        <v>3</v>
      </c>
      <c r="M97" s="135">
        <f t="shared" si="10"/>
        <v>20</v>
      </c>
      <c r="N97" s="132">
        <f t="shared" si="14"/>
        <v>100</v>
      </c>
      <c r="O97" s="132">
        <f t="shared" si="15"/>
        <v>53.333333333333336</v>
      </c>
      <c r="W97" s="14"/>
    </row>
    <row r="98" spans="1:23" ht="12.75">
      <c r="A98" s="182"/>
      <c r="B98" s="130" t="s">
        <v>89</v>
      </c>
      <c r="C98" s="131" t="s">
        <v>26</v>
      </c>
      <c r="D98" s="131">
        <v>24</v>
      </c>
      <c r="E98" s="131">
        <v>21</v>
      </c>
      <c r="F98" s="131">
        <v>3</v>
      </c>
      <c r="G98" s="132">
        <f aca="true" t="shared" si="16" ref="G98:G103">F98/E98*100</f>
        <v>14.285714285714285</v>
      </c>
      <c r="H98" s="131">
        <v>7</v>
      </c>
      <c r="I98" s="132">
        <f t="shared" si="8"/>
        <v>33.333333333333336</v>
      </c>
      <c r="J98" s="131">
        <v>8</v>
      </c>
      <c r="K98" s="132">
        <f t="shared" si="9"/>
        <v>38.095238095238095</v>
      </c>
      <c r="L98" s="131">
        <v>3</v>
      </c>
      <c r="M98" s="135">
        <f t="shared" si="10"/>
        <v>14.285714285714286</v>
      </c>
      <c r="N98" s="132">
        <f t="shared" si="14"/>
        <v>85.71428571428571</v>
      </c>
      <c r="O98" s="132">
        <f t="shared" si="15"/>
        <v>52.38095238095239</v>
      </c>
      <c r="W98" s="14"/>
    </row>
    <row r="99" spans="1:23" ht="12.75">
      <c r="A99" s="182"/>
      <c r="B99" s="130" t="s">
        <v>65</v>
      </c>
      <c r="C99" s="131">
        <v>2</v>
      </c>
      <c r="D99" s="131">
        <v>10</v>
      </c>
      <c r="E99" s="131">
        <v>10</v>
      </c>
      <c r="F99" s="131">
        <v>0</v>
      </c>
      <c r="G99" s="132">
        <f t="shared" si="16"/>
        <v>0</v>
      </c>
      <c r="H99" s="131">
        <v>5</v>
      </c>
      <c r="I99" s="132">
        <f t="shared" si="8"/>
        <v>50</v>
      </c>
      <c r="J99" s="131">
        <v>3</v>
      </c>
      <c r="K99" s="132">
        <f t="shared" si="9"/>
        <v>30</v>
      </c>
      <c r="L99" s="131">
        <v>2</v>
      </c>
      <c r="M99" s="135">
        <f t="shared" si="10"/>
        <v>20</v>
      </c>
      <c r="N99" s="132">
        <f t="shared" si="14"/>
        <v>100</v>
      </c>
      <c r="O99" s="132">
        <f t="shared" si="15"/>
        <v>50</v>
      </c>
      <c r="W99" s="14"/>
    </row>
    <row r="100" spans="1:23" ht="12.75">
      <c r="A100" s="182"/>
      <c r="B100" s="130" t="s">
        <v>104</v>
      </c>
      <c r="C100" s="131">
        <v>2</v>
      </c>
      <c r="D100" s="131">
        <v>6</v>
      </c>
      <c r="E100" s="131">
        <v>6</v>
      </c>
      <c r="F100" s="131">
        <v>0</v>
      </c>
      <c r="G100" s="132">
        <f t="shared" si="16"/>
        <v>0</v>
      </c>
      <c r="H100" s="131">
        <v>3</v>
      </c>
      <c r="I100" s="132">
        <f t="shared" si="8"/>
        <v>50</v>
      </c>
      <c r="J100" s="131">
        <v>2</v>
      </c>
      <c r="K100" s="132">
        <f t="shared" si="9"/>
        <v>33.333333333333336</v>
      </c>
      <c r="L100" s="131">
        <v>1</v>
      </c>
      <c r="M100" s="135">
        <f t="shared" si="10"/>
        <v>16.666666666666668</v>
      </c>
      <c r="N100" s="132">
        <f t="shared" si="14"/>
        <v>100</v>
      </c>
      <c r="O100" s="132">
        <f t="shared" si="15"/>
        <v>50</v>
      </c>
      <c r="W100" s="14"/>
    </row>
    <row r="101" spans="1:23" ht="26.25">
      <c r="A101" s="182"/>
      <c r="B101" s="130" t="s">
        <v>188</v>
      </c>
      <c r="C101" s="131">
        <v>2</v>
      </c>
      <c r="D101" s="131">
        <v>2</v>
      </c>
      <c r="E101" s="131">
        <v>2</v>
      </c>
      <c r="F101" s="131">
        <v>0</v>
      </c>
      <c r="G101" s="132">
        <f t="shared" si="16"/>
        <v>0</v>
      </c>
      <c r="H101" s="137">
        <v>1</v>
      </c>
      <c r="I101" s="132">
        <f t="shared" si="8"/>
        <v>50</v>
      </c>
      <c r="J101" s="137">
        <v>0</v>
      </c>
      <c r="K101" s="132">
        <f t="shared" si="9"/>
        <v>0</v>
      </c>
      <c r="L101" s="131">
        <v>1</v>
      </c>
      <c r="M101" s="135">
        <f t="shared" si="10"/>
        <v>50</v>
      </c>
      <c r="N101" s="132">
        <f t="shared" si="14"/>
        <v>100</v>
      </c>
      <c r="O101" s="132">
        <f t="shared" si="15"/>
        <v>50</v>
      </c>
      <c r="W101" s="14"/>
    </row>
    <row r="102" spans="1:23" ht="12.75">
      <c r="A102" s="182"/>
      <c r="B102" s="130" t="s">
        <v>147</v>
      </c>
      <c r="C102" s="131" t="s">
        <v>26</v>
      </c>
      <c r="D102" s="131">
        <v>15</v>
      </c>
      <c r="E102" s="131">
        <v>14</v>
      </c>
      <c r="F102" s="131">
        <v>2</v>
      </c>
      <c r="G102" s="132">
        <f t="shared" si="16"/>
        <v>14.285714285714285</v>
      </c>
      <c r="H102" s="131">
        <v>5</v>
      </c>
      <c r="I102" s="132">
        <f t="shared" si="8"/>
        <v>35.714285714285715</v>
      </c>
      <c r="J102" s="131">
        <v>7</v>
      </c>
      <c r="K102" s="132">
        <f t="shared" si="9"/>
        <v>50</v>
      </c>
      <c r="L102" s="131">
        <v>0</v>
      </c>
      <c r="M102" s="135">
        <f t="shared" si="10"/>
        <v>0</v>
      </c>
      <c r="N102" s="132">
        <f t="shared" si="14"/>
        <v>85.71428571428571</v>
      </c>
      <c r="O102" s="132">
        <f t="shared" si="15"/>
        <v>50</v>
      </c>
      <c r="W102" s="14"/>
    </row>
    <row r="103" spans="1:23" ht="12.75">
      <c r="A103" s="183"/>
      <c r="B103" s="71" t="s">
        <v>111</v>
      </c>
      <c r="C103" s="38">
        <v>2</v>
      </c>
      <c r="D103" s="38">
        <v>2</v>
      </c>
      <c r="E103" s="38">
        <v>2</v>
      </c>
      <c r="F103" s="38">
        <v>1</v>
      </c>
      <c r="G103" s="39">
        <f t="shared" si="16"/>
        <v>50</v>
      </c>
      <c r="H103" s="38">
        <v>0</v>
      </c>
      <c r="I103" s="39">
        <f t="shared" si="8"/>
        <v>0</v>
      </c>
      <c r="J103" s="38">
        <v>1</v>
      </c>
      <c r="K103" s="39">
        <f t="shared" si="9"/>
        <v>50</v>
      </c>
      <c r="L103" s="38">
        <v>0</v>
      </c>
      <c r="M103" s="153">
        <f t="shared" si="10"/>
        <v>0</v>
      </c>
      <c r="N103" s="39">
        <f t="shared" si="14"/>
        <v>50</v>
      </c>
      <c r="O103" s="39">
        <f t="shared" si="15"/>
        <v>50</v>
      </c>
      <c r="W103" s="14"/>
    </row>
    <row r="104" spans="1:23" ht="12.75">
      <c r="A104" s="183"/>
      <c r="B104" s="71" t="s">
        <v>163</v>
      </c>
      <c r="C104" s="38" t="s">
        <v>26</v>
      </c>
      <c r="D104" s="38">
        <v>24</v>
      </c>
      <c r="E104" s="38">
        <v>20</v>
      </c>
      <c r="F104" s="38">
        <v>4</v>
      </c>
      <c r="G104" s="39">
        <v>20</v>
      </c>
      <c r="H104" s="38">
        <v>3</v>
      </c>
      <c r="I104" s="39">
        <v>15</v>
      </c>
      <c r="J104" s="38">
        <v>5</v>
      </c>
      <c r="K104" s="39">
        <v>25</v>
      </c>
      <c r="L104" s="38">
        <v>8</v>
      </c>
      <c r="M104" s="153">
        <v>40</v>
      </c>
      <c r="N104" s="39">
        <v>80</v>
      </c>
      <c r="O104" s="39">
        <v>65</v>
      </c>
      <c r="W104" s="14"/>
    </row>
    <row r="105" spans="1:23" ht="12.75">
      <c r="A105" s="183"/>
      <c r="B105" s="71" t="s">
        <v>97</v>
      </c>
      <c r="C105" s="38" t="s">
        <v>26</v>
      </c>
      <c r="D105" s="38">
        <v>27</v>
      </c>
      <c r="E105" s="38">
        <v>27</v>
      </c>
      <c r="F105" s="38">
        <v>6</v>
      </c>
      <c r="G105" s="39">
        <v>22.22222222222222</v>
      </c>
      <c r="H105" s="38">
        <v>3</v>
      </c>
      <c r="I105" s="39">
        <v>11.11111111111111</v>
      </c>
      <c r="J105" s="38">
        <v>4</v>
      </c>
      <c r="K105" s="39">
        <v>14.814814814814815</v>
      </c>
      <c r="L105" s="38">
        <v>14</v>
      </c>
      <c r="M105" s="153">
        <v>51.851851851851855</v>
      </c>
      <c r="N105" s="39">
        <v>77.77777777777779</v>
      </c>
      <c r="O105" s="39">
        <v>66.66666666666666</v>
      </c>
      <c r="W105" s="14"/>
    </row>
    <row r="106" spans="1:23" ht="12.75">
      <c r="A106" s="183"/>
      <c r="B106" s="71" t="s">
        <v>68</v>
      </c>
      <c r="C106" s="38">
        <v>2</v>
      </c>
      <c r="D106" s="38">
        <v>22</v>
      </c>
      <c r="E106" s="38">
        <v>20</v>
      </c>
      <c r="F106" s="38">
        <v>5</v>
      </c>
      <c r="G106" s="39">
        <v>25</v>
      </c>
      <c r="H106" s="38">
        <v>3</v>
      </c>
      <c r="I106" s="39">
        <v>15</v>
      </c>
      <c r="J106" s="38">
        <v>5</v>
      </c>
      <c r="K106" s="39">
        <v>25</v>
      </c>
      <c r="L106" s="38">
        <v>7</v>
      </c>
      <c r="M106" s="153">
        <v>35</v>
      </c>
      <c r="N106" s="39">
        <v>75</v>
      </c>
      <c r="O106" s="39">
        <v>60</v>
      </c>
      <c r="W106" s="14"/>
    </row>
    <row r="107" spans="1:23" ht="12.75">
      <c r="A107" s="183"/>
      <c r="B107" s="71" t="s">
        <v>201</v>
      </c>
      <c r="C107" s="38">
        <v>2</v>
      </c>
      <c r="D107" s="38">
        <v>17</v>
      </c>
      <c r="E107" s="38">
        <v>16</v>
      </c>
      <c r="F107" s="38">
        <v>4</v>
      </c>
      <c r="G107" s="39">
        <v>25</v>
      </c>
      <c r="H107" s="38">
        <v>3</v>
      </c>
      <c r="I107" s="39">
        <v>18.75</v>
      </c>
      <c r="J107" s="38">
        <v>5</v>
      </c>
      <c r="K107" s="39">
        <v>31.25</v>
      </c>
      <c r="L107" s="38">
        <v>4</v>
      </c>
      <c r="M107" s="153">
        <v>25</v>
      </c>
      <c r="N107" s="39">
        <v>75</v>
      </c>
      <c r="O107" s="39">
        <v>56.25</v>
      </c>
      <c r="W107" s="14"/>
    </row>
    <row r="108" spans="1:23" ht="12.75">
      <c r="A108" s="181"/>
      <c r="B108" s="71" t="s">
        <v>163</v>
      </c>
      <c r="C108" s="38" t="s">
        <v>28</v>
      </c>
      <c r="D108" s="38">
        <v>23</v>
      </c>
      <c r="E108" s="38">
        <v>17</v>
      </c>
      <c r="F108" s="38">
        <v>3</v>
      </c>
      <c r="G108" s="39">
        <f>F108/E108*100</f>
        <v>17.647058823529413</v>
      </c>
      <c r="H108" s="38">
        <v>6</v>
      </c>
      <c r="I108" s="39">
        <f aca="true" t="shared" si="17" ref="I108:I130">100*H108/E108</f>
        <v>35.294117647058826</v>
      </c>
      <c r="J108" s="38">
        <v>4</v>
      </c>
      <c r="K108" s="39">
        <f aca="true" t="shared" si="18" ref="K108:K130">100*J108/E108</f>
        <v>23.529411764705884</v>
      </c>
      <c r="L108" s="38">
        <v>4</v>
      </c>
      <c r="M108" s="153">
        <f aca="true" t="shared" si="19" ref="M108:M130">100*L108/E108</f>
        <v>23.529411764705884</v>
      </c>
      <c r="N108" s="39">
        <f>(H108+J108+L108)/E108*100</f>
        <v>82.35294117647058</v>
      </c>
      <c r="O108" s="39">
        <f>(J108+L108)/E108*100</f>
        <v>47.05882352941176</v>
      </c>
      <c r="W108" s="14"/>
    </row>
    <row r="109" spans="1:23" ht="12.75">
      <c r="A109" s="181"/>
      <c r="B109" s="71" t="s">
        <v>208</v>
      </c>
      <c r="C109" s="38">
        <v>2</v>
      </c>
      <c r="D109" s="38">
        <v>26</v>
      </c>
      <c r="E109" s="38">
        <v>26</v>
      </c>
      <c r="F109" s="38">
        <v>12</v>
      </c>
      <c r="G109" s="39">
        <f>F109/E109*100</f>
        <v>46.15384615384615</v>
      </c>
      <c r="H109" s="38">
        <v>3</v>
      </c>
      <c r="I109" s="39">
        <f t="shared" si="17"/>
        <v>11.538461538461538</v>
      </c>
      <c r="J109" s="38">
        <v>2</v>
      </c>
      <c r="K109" s="39">
        <f t="shared" si="18"/>
        <v>7.6923076923076925</v>
      </c>
      <c r="L109" s="38">
        <v>9</v>
      </c>
      <c r="M109" s="153">
        <f t="shared" si="19"/>
        <v>34.61538461538461</v>
      </c>
      <c r="N109" s="39">
        <f>(H109+J109+L109)/E109*100</f>
        <v>53.84615384615385</v>
      </c>
      <c r="O109" s="39">
        <f>(J109+L109)/E109*100</f>
        <v>42.30769230769231</v>
      </c>
      <c r="W109" s="14"/>
    </row>
    <row r="110" spans="1:23" ht="12.75">
      <c r="A110" s="181"/>
      <c r="B110" s="71" t="s">
        <v>218</v>
      </c>
      <c r="C110" s="38">
        <v>2</v>
      </c>
      <c r="D110" s="38">
        <v>11</v>
      </c>
      <c r="E110" s="38">
        <v>10</v>
      </c>
      <c r="F110" s="38">
        <v>1</v>
      </c>
      <c r="G110" s="39">
        <v>10</v>
      </c>
      <c r="H110" s="38">
        <v>5</v>
      </c>
      <c r="I110" s="39">
        <f t="shared" si="17"/>
        <v>50</v>
      </c>
      <c r="J110" s="38">
        <v>1</v>
      </c>
      <c r="K110" s="39">
        <f t="shared" si="18"/>
        <v>10</v>
      </c>
      <c r="L110" s="38">
        <v>3</v>
      </c>
      <c r="M110" s="153">
        <f t="shared" si="19"/>
        <v>30</v>
      </c>
      <c r="N110" s="39">
        <v>90</v>
      </c>
      <c r="O110" s="39">
        <v>40</v>
      </c>
      <c r="W110" s="14"/>
    </row>
    <row r="111" spans="1:23" ht="12.75">
      <c r="A111" s="181"/>
      <c r="B111" s="71" t="s">
        <v>185</v>
      </c>
      <c r="C111" s="38" t="s">
        <v>26</v>
      </c>
      <c r="D111" s="38">
        <v>22</v>
      </c>
      <c r="E111" s="38">
        <v>19</v>
      </c>
      <c r="F111" s="38">
        <v>3</v>
      </c>
      <c r="G111" s="39">
        <f>F111/E111*100</f>
        <v>15.789473684210526</v>
      </c>
      <c r="H111" s="38">
        <v>9</v>
      </c>
      <c r="I111" s="39">
        <f t="shared" si="17"/>
        <v>47.36842105263158</v>
      </c>
      <c r="J111" s="38">
        <v>3</v>
      </c>
      <c r="K111" s="39">
        <f t="shared" si="18"/>
        <v>15.789473684210526</v>
      </c>
      <c r="L111" s="38">
        <v>4</v>
      </c>
      <c r="M111" s="153">
        <f t="shared" si="19"/>
        <v>21.05263157894737</v>
      </c>
      <c r="N111" s="39">
        <f>(H111+J111+L111)/E111*100</f>
        <v>84.21052631578947</v>
      </c>
      <c r="O111" s="39">
        <f aca="true" t="shared" si="20" ref="O111:O121">(J111+L111)/E111*100</f>
        <v>36.84210526315789</v>
      </c>
      <c r="W111" s="14"/>
    </row>
    <row r="112" spans="1:23" ht="12.75">
      <c r="A112" s="181"/>
      <c r="B112" s="71" t="s">
        <v>181</v>
      </c>
      <c r="C112" s="38">
        <v>2</v>
      </c>
      <c r="D112" s="38">
        <v>24</v>
      </c>
      <c r="E112" s="38">
        <v>23</v>
      </c>
      <c r="F112" s="38">
        <v>9</v>
      </c>
      <c r="G112" s="39">
        <f>F112/E112*100</f>
        <v>39.130434782608695</v>
      </c>
      <c r="H112" s="38">
        <v>6</v>
      </c>
      <c r="I112" s="39">
        <f t="shared" si="17"/>
        <v>26.08695652173913</v>
      </c>
      <c r="J112" s="38">
        <v>3</v>
      </c>
      <c r="K112" s="39">
        <f t="shared" si="18"/>
        <v>13.043478260869565</v>
      </c>
      <c r="L112" s="38">
        <v>5</v>
      </c>
      <c r="M112" s="153">
        <f t="shared" si="19"/>
        <v>21.73913043478261</v>
      </c>
      <c r="N112" s="39">
        <f>(H112+J112+L112)/E112*100</f>
        <v>60.86956521739131</v>
      </c>
      <c r="O112" s="39">
        <f t="shared" si="20"/>
        <v>34.78260869565217</v>
      </c>
      <c r="W112" s="14"/>
    </row>
    <row r="113" spans="1:23" ht="12.75">
      <c r="A113" s="181"/>
      <c r="B113" s="71" t="s">
        <v>57</v>
      </c>
      <c r="C113" s="38" t="s">
        <v>26</v>
      </c>
      <c r="D113" s="38">
        <v>26</v>
      </c>
      <c r="E113" s="38">
        <v>26</v>
      </c>
      <c r="F113" s="38">
        <v>6</v>
      </c>
      <c r="G113" s="39">
        <f>F113/E113*100</f>
        <v>23.076923076923077</v>
      </c>
      <c r="H113" s="38">
        <v>11</v>
      </c>
      <c r="I113" s="39">
        <f t="shared" si="17"/>
        <v>42.30769230769231</v>
      </c>
      <c r="J113" s="38">
        <v>4</v>
      </c>
      <c r="K113" s="39">
        <f t="shared" si="18"/>
        <v>15.384615384615385</v>
      </c>
      <c r="L113" s="38">
        <v>5</v>
      </c>
      <c r="M113" s="153">
        <f t="shared" si="19"/>
        <v>19.23076923076923</v>
      </c>
      <c r="N113" s="39">
        <f>(H113+J113+L113)/E113*100</f>
        <v>76.92307692307693</v>
      </c>
      <c r="O113" s="39">
        <f t="shared" si="20"/>
        <v>34.61538461538461</v>
      </c>
      <c r="W113" s="14"/>
    </row>
    <row r="114" spans="1:23" ht="12.75">
      <c r="A114" s="181"/>
      <c r="B114" s="154" t="s">
        <v>196</v>
      </c>
      <c r="C114" s="52">
        <v>2</v>
      </c>
      <c r="D114" s="52">
        <v>3</v>
      </c>
      <c r="E114" s="52">
        <v>3</v>
      </c>
      <c r="F114" s="52">
        <v>1</v>
      </c>
      <c r="G114" s="53">
        <f>F114/E114*100</f>
        <v>33.33333333333333</v>
      </c>
      <c r="H114" s="52">
        <v>1</v>
      </c>
      <c r="I114" s="39">
        <f t="shared" si="17"/>
        <v>33.333333333333336</v>
      </c>
      <c r="J114" s="52">
        <v>1</v>
      </c>
      <c r="K114" s="39">
        <f t="shared" si="18"/>
        <v>33.333333333333336</v>
      </c>
      <c r="L114" s="52">
        <v>0</v>
      </c>
      <c r="M114" s="153">
        <f t="shared" si="19"/>
        <v>0</v>
      </c>
      <c r="N114" s="53">
        <f>(H114+J114+L114)/E114*100</f>
        <v>66.66666666666666</v>
      </c>
      <c r="O114" s="53">
        <f t="shared" si="20"/>
        <v>33.33333333333333</v>
      </c>
      <c r="W114" s="14"/>
    </row>
    <row r="115" spans="1:23" ht="12.75">
      <c r="A115" s="181"/>
      <c r="B115" s="71" t="s">
        <v>15</v>
      </c>
      <c r="C115" s="38" t="s">
        <v>26</v>
      </c>
      <c r="D115" s="38">
        <v>21</v>
      </c>
      <c r="E115" s="38">
        <v>21</v>
      </c>
      <c r="F115" s="38">
        <v>7</v>
      </c>
      <c r="G115" s="39">
        <v>33.3</v>
      </c>
      <c r="H115" s="58">
        <v>7</v>
      </c>
      <c r="I115" s="39">
        <f t="shared" si="17"/>
        <v>33.333333333333336</v>
      </c>
      <c r="J115" s="38">
        <v>2</v>
      </c>
      <c r="K115" s="39">
        <f t="shared" si="18"/>
        <v>9.523809523809524</v>
      </c>
      <c r="L115" s="38">
        <v>5</v>
      </c>
      <c r="M115" s="153">
        <f t="shared" si="19"/>
        <v>23.80952380952381</v>
      </c>
      <c r="N115" s="39">
        <v>66.6</v>
      </c>
      <c r="O115" s="39">
        <f t="shared" si="20"/>
        <v>33.33333333333333</v>
      </c>
      <c r="W115" s="14"/>
    </row>
    <row r="116" spans="1:23" ht="12.75">
      <c r="A116" s="181"/>
      <c r="B116" s="71" t="s">
        <v>205</v>
      </c>
      <c r="C116" s="38">
        <v>2</v>
      </c>
      <c r="D116" s="38">
        <v>13</v>
      </c>
      <c r="E116" s="38">
        <v>12</v>
      </c>
      <c r="F116" s="38">
        <v>5</v>
      </c>
      <c r="G116" s="39">
        <f aca="true" t="shared" si="21" ref="G116:G121">F116/E116*100</f>
        <v>41.66666666666667</v>
      </c>
      <c r="H116" s="38">
        <v>3</v>
      </c>
      <c r="I116" s="39">
        <f t="shared" si="17"/>
        <v>25</v>
      </c>
      <c r="J116" s="38">
        <v>3</v>
      </c>
      <c r="K116" s="39">
        <f t="shared" si="18"/>
        <v>25</v>
      </c>
      <c r="L116" s="38">
        <v>1</v>
      </c>
      <c r="M116" s="153">
        <f t="shared" si="19"/>
        <v>8.333333333333334</v>
      </c>
      <c r="N116" s="39">
        <f aca="true" t="shared" si="22" ref="N116:N121">(H116+J116+L116)/E116*100</f>
        <v>58.333333333333336</v>
      </c>
      <c r="O116" s="39">
        <f t="shared" si="20"/>
        <v>33.33333333333333</v>
      </c>
      <c r="W116" s="14"/>
    </row>
    <row r="117" spans="1:23" ht="12.75">
      <c r="A117" s="181"/>
      <c r="B117" s="71" t="s">
        <v>259</v>
      </c>
      <c r="C117" s="38" t="s">
        <v>26</v>
      </c>
      <c r="D117" s="38">
        <v>30</v>
      </c>
      <c r="E117" s="38">
        <v>28</v>
      </c>
      <c r="F117" s="38">
        <v>10</v>
      </c>
      <c r="G117" s="39">
        <f t="shared" si="21"/>
        <v>35.714285714285715</v>
      </c>
      <c r="H117" s="38">
        <v>9</v>
      </c>
      <c r="I117" s="39">
        <f t="shared" si="17"/>
        <v>32.142857142857146</v>
      </c>
      <c r="J117" s="38">
        <v>3</v>
      </c>
      <c r="K117" s="39">
        <f t="shared" si="18"/>
        <v>10.714285714285714</v>
      </c>
      <c r="L117" s="38">
        <v>6</v>
      </c>
      <c r="M117" s="153">
        <f t="shared" si="19"/>
        <v>21.428571428571427</v>
      </c>
      <c r="N117" s="39">
        <f t="shared" si="22"/>
        <v>64.28571428571429</v>
      </c>
      <c r="O117" s="39">
        <f t="shared" si="20"/>
        <v>32.142857142857146</v>
      </c>
      <c r="W117" s="14"/>
    </row>
    <row r="118" spans="1:23" ht="12.75">
      <c r="A118" s="181"/>
      <c r="B118" s="71" t="s">
        <v>114</v>
      </c>
      <c r="C118" s="38">
        <v>2</v>
      </c>
      <c r="D118" s="38">
        <v>18</v>
      </c>
      <c r="E118" s="38">
        <v>16</v>
      </c>
      <c r="F118" s="38">
        <v>5</v>
      </c>
      <c r="G118" s="39">
        <f t="shared" si="21"/>
        <v>31.25</v>
      </c>
      <c r="H118" s="38">
        <v>6</v>
      </c>
      <c r="I118" s="39">
        <f t="shared" si="17"/>
        <v>37.5</v>
      </c>
      <c r="J118" s="38">
        <v>5</v>
      </c>
      <c r="K118" s="39">
        <f t="shared" si="18"/>
        <v>31.25</v>
      </c>
      <c r="L118" s="38">
        <v>0</v>
      </c>
      <c r="M118" s="153">
        <f t="shared" si="19"/>
        <v>0</v>
      </c>
      <c r="N118" s="39">
        <f t="shared" si="22"/>
        <v>68.75</v>
      </c>
      <c r="O118" s="39">
        <f t="shared" si="20"/>
        <v>31.25</v>
      </c>
      <c r="W118" s="14"/>
    </row>
    <row r="119" spans="1:23" ht="12.75">
      <c r="A119" s="181"/>
      <c r="B119" s="71" t="s">
        <v>15</v>
      </c>
      <c r="C119" s="38" t="s">
        <v>28</v>
      </c>
      <c r="D119" s="38">
        <v>21</v>
      </c>
      <c r="E119" s="38">
        <v>20</v>
      </c>
      <c r="F119" s="38">
        <v>7</v>
      </c>
      <c r="G119" s="39">
        <f t="shared" si="21"/>
        <v>35</v>
      </c>
      <c r="H119" s="38">
        <v>7</v>
      </c>
      <c r="I119" s="39">
        <f t="shared" si="17"/>
        <v>35</v>
      </c>
      <c r="J119" s="38">
        <v>1</v>
      </c>
      <c r="K119" s="39">
        <f t="shared" si="18"/>
        <v>5</v>
      </c>
      <c r="L119" s="38">
        <v>5</v>
      </c>
      <c r="M119" s="153">
        <f t="shared" si="19"/>
        <v>25</v>
      </c>
      <c r="N119" s="39">
        <f t="shared" si="22"/>
        <v>65</v>
      </c>
      <c r="O119" s="39">
        <f t="shared" si="20"/>
        <v>30</v>
      </c>
      <c r="W119" s="14"/>
    </row>
    <row r="120" spans="1:23" ht="12.75">
      <c r="A120" s="181"/>
      <c r="B120" s="71" t="s">
        <v>185</v>
      </c>
      <c r="C120" s="38" t="s">
        <v>28</v>
      </c>
      <c r="D120" s="38">
        <v>20</v>
      </c>
      <c r="E120" s="38">
        <v>19</v>
      </c>
      <c r="F120" s="38">
        <v>1</v>
      </c>
      <c r="G120" s="39">
        <f t="shared" si="21"/>
        <v>5.263157894736842</v>
      </c>
      <c r="H120" s="38">
        <v>13</v>
      </c>
      <c r="I120" s="39">
        <f t="shared" si="17"/>
        <v>68.42105263157895</v>
      </c>
      <c r="J120" s="38">
        <v>5</v>
      </c>
      <c r="K120" s="39">
        <f t="shared" si="18"/>
        <v>26.31578947368421</v>
      </c>
      <c r="L120" s="38">
        <v>0</v>
      </c>
      <c r="M120" s="153">
        <f t="shared" si="19"/>
        <v>0</v>
      </c>
      <c r="N120" s="39">
        <f t="shared" si="22"/>
        <v>94.73684210526315</v>
      </c>
      <c r="O120" s="39">
        <f t="shared" si="20"/>
        <v>26.31578947368421</v>
      </c>
      <c r="W120" s="14"/>
    </row>
    <row r="121" spans="1:23" ht="12.75">
      <c r="A121" s="181"/>
      <c r="B121" s="71" t="s">
        <v>15</v>
      </c>
      <c r="C121" s="38" t="s">
        <v>30</v>
      </c>
      <c r="D121" s="38">
        <v>20</v>
      </c>
      <c r="E121" s="38">
        <v>19</v>
      </c>
      <c r="F121" s="38">
        <v>4</v>
      </c>
      <c r="G121" s="39">
        <f t="shared" si="21"/>
        <v>21.052631578947366</v>
      </c>
      <c r="H121" s="38">
        <v>10</v>
      </c>
      <c r="I121" s="39">
        <f t="shared" si="17"/>
        <v>52.63157894736842</v>
      </c>
      <c r="J121" s="38">
        <v>3</v>
      </c>
      <c r="K121" s="39">
        <f t="shared" si="18"/>
        <v>15.789473684210526</v>
      </c>
      <c r="L121" s="38">
        <v>2</v>
      </c>
      <c r="M121" s="153">
        <f t="shared" si="19"/>
        <v>10.526315789473685</v>
      </c>
      <c r="N121" s="39">
        <f t="shared" si="22"/>
        <v>78.94736842105263</v>
      </c>
      <c r="O121" s="39">
        <f t="shared" si="20"/>
        <v>26.31578947368421</v>
      </c>
      <c r="W121" s="14"/>
    </row>
    <row r="122" spans="1:23" ht="12.75">
      <c r="A122" s="181"/>
      <c r="B122" s="71" t="s">
        <v>237</v>
      </c>
      <c r="C122" s="38" t="s">
        <v>28</v>
      </c>
      <c r="D122" s="38">
        <v>19</v>
      </c>
      <c r="E122" s="38">
        <v>19</v>
      </c>
      <c r="F122" s="38">
        <v>4</v>
      </c>
      <c r="G122" s="39">
        <v>21</v>
      </c>
      <c r="H122" s="38">
        <v>10</v>
      </c>
      <c r="I122" s="39">
        <f t="shared" si="17"/>
        <v>52.63157894736842</v>
      </c>
      <c r="J122" s="38">
        <v>1</v>
      </c>
      <c r="K122" s="39">
        <f t="shared" si="18"/>
        <v>5.2631578947368425</v>
      </c>
      <c r="L122" s="38">
        <v>4</v>
      </c>
      <c r="M122" s="153">
        <f t="shared" si="19"/>
        <v>21.05263157894737</v>
      </c>
      <c r="N122" s="39">
        <v>79</v>
      </c>
      <c r="O122" s="39">
        <v>26</v>
      </c>
      <c r="W122" s="14"/>
    </row>
    <row r="123" spans="1:23" ht="12.75">
      <c r="A123" s="181"/>
      <c r="B123" s="71" t="s">
        <v>118</v>
      </c>
      <c r="C123" s="38" t="s">
        <v>28</v>
      </c>
      <c r="D123" s="38">
        <v>19</v>
      </c>
      <c r="E123" s="38">
        <v>16</v>
      </c>
      <c r="F123" s="38">
        <v>3</v>
      </c>
      <c r="G123" s="39">
        <f>F123/E123*100</f>
        <v>18.75</v>
      </c>
      <c r="H123" s="38">
        <v>9</v>
      </c>
      <c r="I123" s="39">
        <f t="shared" si="17"/>
        <v>56.25</v>
      </c>
      <c r="J123" s="38">
        <v>1</v>
      </c>
      <c r="K123" s="39">
        <f t="shared" si="18"/>
        <v>6.25</v>
      </c>
      <c r="L123" s="38">
        <v>3</v>
      </c>
      <c r="M123" s="153">
        <f t="shared" si="19"/>
        <v>18.75</v>
      </c>
      <c r="N123" s="39">
        <f>(H123+J123+L123)/E123*100</f>
        <v>81.25</v>
      </c>
      <c r="O123" s="39">
        <f>(J123+L123)/E123*100</f>
        <v>25</v>
      </c>
      <c r="W123" s="14"/>
    </row>
    <row r="124" spans="1:23" ht="12.75">
      <c r="A124" s="181"/>
      <c r="B124" s="71" t="s">
        <v>237</v>
      </c>
      <c r="C124" s="38" t="s">
        <v>26</v>
      </c>
      <c r="D124" s="38">
        <v>23</v>
      </c>
      <c r="E124" s="38">
        <v>20</v>
      </c>
      <c r="F124" s="38">
        <v>4</v>
      </c>
      <c r="G124" s="39">
        <v>20</v>
      </c>
      <c r="H124" s="38">
        <v>11</v>
      </c>
      <c r="I124" s="39">
        <f t="shared" si="17"/>
        <v>55</v>
      </c>
      <c r="J124" s="38">
        <v>2</v>
      </c>
      <c r="K124" s="39">
        <f t="shared" si="18"/>
        <v>10</v>
      </c>
      <c r="L124" s="38">
        <v>3</v>
      </c>
      <c r="M124" s="153">
        <f t="shared" si="19"/>
        <v>15</v>
      </c>
      <c r="N124" s="39">
        <v>80</v>
      </c>
      <c r="O124" s="39">
        <v>25</v>
      </c>
      <c r="W124" s="14"/>
    </row>
    <row r="125" spans="1:23" ht="12.75">
      <c r="A125" s="181"/>
      <c r="B125" s="71" t="s">
        <v>228</v>
      </c>
      <c r="C125" s="38">
        <v>2</v>
      </c>
      <c r="D125" s="38">
        <v>4</v>
      </c>
      <c r="E125" s="38">
        <v>4</v>
      </c>
      <c r="F125" s="38">
        <v>1</v>
      </c>
      <c r="G125" s="39">
        <v>25</v>
      </c>
      <c r="H125" s="38">
        <v>2</v>
      </c>
      <c r="I125" s="39">
        <f t="shared" si="17"/>
        <v>50</v>
      </c>
      <c r="J125" s="38">
        <v>0</v>
      </c>
      <c r="K125" s="39">
        <f t="shared" si="18"/>
        <v>0</v>
      </c>
      <c r="L125" s="38">
        <v>1</v>
      </c>
      <c r="M125" s="153">
        <f t="shared" si="19"/>
        <v>25</v>
      </c>
      <c r="N125" s="39">
        <v>75</v>
      </c>
      <c r="O125" s="39">
        <v>25</v>
      </c>
      <c r="W125" s="14"/>
    </row>
    <row r="126" spans="1:23" ht="12.75">
      <c r="A126" s="181"/>
      <c r="B126" s="71" t="s">
        <v>185</v>
      </c>
      <c r="C126" s="38" t="s">
        <v>30</v>
      </c>
      <c r="D126" s="38">
        <v>21</v>
      </c>
      <c r="E126" s="38">
        <v>17</v>
      </c>
      <c r="F126" s="38">
        <v>6</v>
      </c>
      <c r="G126" s="39">
        <f>F126/E126*100</f>
        <v>35.294117647058826</v>
      </c>
      <c r="H126" s="58">
        <v>7</v>
      </c>
      <c r="I126" s="39">
        <f t="shared" si="17"/>
        <v>41.1764705882353</v>
      </c>
      <c r="J126" s="58">
        <v>2</v>
      </c>
      <c r="K126" s="39">
        <f t="shared" si="18"/>
        <v>11.764705882352942</v>
      </c>
      <c r="L126" s="38">
        <v>2</v>
      </c>
      <c r="M126" s="153">
        <f t="shared" si="19"/>
        <v>11.764705882352942</v>
      </c>
      <c r="N126" s="39">
        <f>(H126+J126+L126)/E126*100</f>
        <v>64.70588235294117</v>
      </c>
      <c r="O126" s="39">
        <f>(J126+L126)/E126*100</f>
        <v>23.52941176470588</v>
      </c>
      <c r="W126" s="14"/>
    </row>
    <row r="127" spans="1:23" ht="12.75">
      <c r="A127" s="181"/>
      <c r="B127" s="71" t="s">
        <v>154</v>
      </c>
      <c r="C127" s="38" t="s">
        <v>26</v>
      </c>
      <c r="D127" s="38">
        <v>31</v>
      </c>
      <c r="E127" s="38">
        <v>31</v>
      </c>
      <c r="F127" s="38">
        <v>9</v>
      </c>
      <c r="G127" s="39">
        <f>F127/E127*100</f>
        <v>29.03225806451613</v>
      </c>
      <c r="H127" s="38">
        <v>17</v>
      </c>
      <c r="I127" s="39">
        <f t="shared" si="17"/>
        <v>54.83870967741935</v>
      </c>
      <c r="J127" s="38">
        <v>0</v>
      </c>
      <c r="K127" s="39">
        <f t="shared" si="18"/>
        <v>0</v>
      </c>
      <c r="L127" s="38">
        <v>5</v>
      </c>
      <c r="M127" s="153">
        <f t="shared" si="19"/>
        <v>16.129032258064516</v>
      </c>
      <c r="N127" s="39">
        <f>(H127+J127+L127)/E127*100</f>
        <v>70.96774193548387</v>
      </c>
      <c r="O127" s="39">
        <f>(J127+L127)/E127*100</f>
        <v>16.129032258064516</v>
      </c>
      <c r="W127" s="14"/>
    </row>
    <row r="128" spans="1:23" ht="12.75">
      <c r="A128" s="181"/>
      <c r="B128" s="71" t="s">
        <v>129</v>
      </c>
      <c r="C128" s="38" t="s">
        <v>28</v>
      </c>
      <c r="D128" s="38">
        <v>30</v>
      </c>
      <c r="E128" s="38">
        <v>22</v>
      </c>
      <c r="F128" s="38">
        <v>4</v>
      </c>
      <c r="G128" s="39">
        <f>F128/E128*100</f>
        <v>18.181818181818183</v>
      </c>
      <c r="H128" s="38">
        <v>15</v>
      </c>
      <c r="I128" s="39">
        <f t="shared" si="17"/>
        <v>68.18181818181819</v>
      </c>
      <c r="J128" s="38">
        <v>2</v>
      </c>
      <c r="K128" s="39">
        <f t="shared" si="18"/>
        <v>9.090909090909092</v>
      </c>
      <c r="L128" s="38">
        <v>1</v>
      </c>
      <c r="M128" s="153">
        <f t="shared" si="19"/>
        <v>4.545454545454546</v>
      </c>
      <c r="N128" s="39">
        <f>(H128+J128+L128)/E128*100</f>
        <v>81.81818181818183</v>
      </c>
      <c r="O128" s="39">
        <f>(J128+L128)/E128*100</f>
        <v>13.636363636363635</v>
      </c>
      <c r="W128" s="14"/>
    </row>
    <row r="129" spans="1:23" ht="12.75">
      <c r="A129" s="181"/>
      <c r="B129" s="71" t="s">
        <v>180</v>
      </c>
      <c r="C129" s="38" t="s">
        <v>26</v>
      </c>
      <c r="D129" s="38">
        <v>25</v>
      </c>
      <c r="E129" s="38">
        <v>22</v>
      </c>
      <c r="F129" s="38">
        <v>5</v>
      </c>
      <c r="G129" s="39">
        <f>F129/E129*100</f>
        <v>22.727272727272727</v>
      </c>
      <c r="H129" s="38">
        <v>13</v>
      </c>
      <c r="I129" s="39">
        <f t="shared" si="17"/>
        <v>59.09090909090909</v>
      </c>
      <c r="J129" s="38">
        <v>3</v>
      </c>
      <c r="K129" s="39">
        <f t="shared" si="18"/>
        <v>13.636363636363637</v>
      </c>
      <c r="L129" s="38">
        <v>0</v>
      </c>
      <c r="M129" s="153">
        <f t="shared" si="19"/>
        <v>0</v>
      </c>
      <c r="N129" s="39">
        <f>(H129+J129+L129)/E129*100</f>
        <v>72.72727272727273</v>
      </c>
      <c r="O129" s="39">
        <f>(J129+L129)/E129*100</f>
        <v>13.636363636363635</v>
      </c>
      <c r="W129" s="14"/>
    </row>
    <row r="130" spans="1:23" ht="12.75">
      <c r="A130" s="184"/>
      <c r="B130" s="185" t="s">
        <v>56</v>
      </c>
      <c r="C130" s="175">
        <v>2</v>
      </c>
      <c r="D130" s="175">
        <v>2</v>
      </c>
      <c r="E130" s="175">
        <v>2</v>
      </c>
      <c r="F130" s="175">
        <v>2</v>
      </c>
      <c r="G130" s="176">
        <f>F130/E130*100</f>
        <v>100</v>
      </c>
      <c r="H130" s="175">
        <v>0</v>
      </c>
      <c r="I130" s="176">
        <f t="shared" si="17"/>
        <v>0</v>
      </c>
      <c r="J130" s="175">
        <v>0</v>
      </c>
      <c r="K130" s="176">
        <f t="shared" si="18"/>
        <v>0</v>
      </c>
      <c r="L130" s="175">
        <v>0</v>
      </c>
      <c r="M130" s="186">
        <f t="shared" si="19"/>
        <v>0</v>
      </c>
      <c r="N130" s="176">
        <f>(H130+J130+L130)/E130*100</f>
        <v>0</v>
      </c>
      <c r="O130" s="176">
        <f>(J130+L130)/E130*100</f>
        <v>0</v>
      </c>
      <c r="W130" s="14"/>
    </row>
    <row r="131" spans="2:23" ht="12.75">
      <c r="B131" s="155" t="s">
        <v>20</v>
      </c>
      <c r="C131" s="156"/>
      <c r="D131" s="156">
        <v>1119</v>
      </c>
      <c r="E131" s="156">
        <v>1029</v>
      </c>
      <c r="F131" s="157">
        <v>175</v>
      </c>
      <c r="G131" s="158">
        <v>17.8</v>
      </c>
      <c r="H131" s="157">
        <v>319</v>
      </c>
      <c r="I131" s="158">
        <f>AVERAGE(I76:I130)</f>
        <v>32.32178716348437</v>
      </c>
      <c r="J131" s="157">
        <v>245</v>
      </c>
      <c r="K131" s="158">
        <f>AVERAGE(K76:K130)</f>
        <v>24.0806885594689</v>
      </c>
      <c r="L131" s="157">
        <v>290</v>
      </c>
      <c r="M131" s="159">
        <f>AVERAGE(M76:M130)</f>
        <v>25.200800096322133</v>
      </c>
      <c r="N131" s="158">
        <f>AVERAGE(N76:N130)</f>
        <v>81.59183182467355</v>
      </c>
      <c r="O131" s="158">
        <f>AVERAGE(O76:O130)</f>
        <v>49.735886889136644</v>
      </c>
      <c r="W131" s="14"/>
    </row>
    <row r="132" spans="2:23" ht="12.75">
      <c r="B132" s="98"/>
      <c r="C132" s="95"/>
      <c r="D132" s="95"/>
      <c r="E132" s="95"/>
      <c r="F132" s="96"/>
      <c r="G132" s="97"/>
      <c r="H132" s="96"/>
      <c r="I132" s="97"/>
      <c r="J132" s="96"/>
      <c r="K132" s="97"/>
      <c r="L132" s="96"/>
      <c r="M132" s="180"/>
      <c r="N132" s="97"/>
      <c r="O132" s="97"/>
      <c r="W132" s="14"/>
    </row>
    <row r="133" spans="2:23" ht="12.75">
      <c r="B133" t="s">
        <v>39</v>
      </c>
      <c r="W133" s="14"/>
    </row>
    <row r="134" ht="12.75">
      <c r="W134" s="14"/>
    </row>
    <row r="135" spans="2:23" ht="45" customHeight="1">
      <c r="B135" s="2" t="s">
        <v>2</v>
      </c>
      <c r="C135" s="2" t="s">
        <v>3</v>
      </c>
      <c r="D135" s="9" t="s">
        <v>4</v>
      </c>
      <c r="E135" s="10" t="s">
        <v>5</v>
      </c>
      <c r="F135" s="252"/>
      <c r="G135" s="252"/>
      <c r="H135" s="252"/>
      <c r="I135" s="252"/>
      <c r="J135" s="252"/>
      <c r="K135" s="252"/>
      <c r="L135" s="252"/>
      <c r="M135" s="252"/>
      <c r="N135" s="249" t="s">
        <v>33</v>
      </c>
      <c r="O135" s="248" t="s">
        <v>34</v>
      </c>
      <c r="P135" s="12"/>
      <c r="Q135" s="12"/>
      <c r="R135" s="12"/>
      <c r="S135" s="12"/>
      <c r="T135" s="12"/>
      <c r="U135" s="250"/>
      <c r="V135" s="251"/>
      <c r="W135" s="247"/>
    </row>
    <row r="136" spans="2:23" ht="12.75">
      <c r="B136" s="5"/>
      <c r="C136" s="2"/>
      <c r="D136" s="6"/>
      <c r="E136" s="6"/>
      <c r="F136" s="244" t="s">
        <v>35</v>
      </c>
      <c r="G136" s="244"/>
      <c r="H136" s="244" t="s">
        <v>36</v>
      </c>
      <c r="I136" s="244"/>
      <c r="J136" s="244" t="s">
        <v>37</v>
      </c>
      <c r="K136" s="244"/>
      <c r="L136" s="253" t="s">
        <v>38</v>
      </c>
      <c r="M136" s="253"/>
      <c r="N136" s="249"/>
      <c r="O136" s="248"/>
      <c r="P136" s="12"/>
      <c r="Q136" s="12"/>
      <c r="R136" s="12"/>
      <c r="S136" s="12"/>
      <c r="T136" s="12"/>
      <c r="U136" s="250"/>
      <c r="V136" s="251"/>
      <c r="W136" s="247"/>
    </row>
    <row r="137" spans="2:23" ht="12.75">
      <c r="B137" s="7"/>
      <c r="C137" s="2"/>
      <c r="D137" s="2"/>
      <c r="E137" s="2"/>
      <c r="F137" s="6" t="s">
        <v>13</v>
      </c>
      <c r="G137" s="6" t="s">
        <v>14</v>
      </c>
      <c r="H137" s="6" t="s">
        <v>13</v>
      </c>
      <c r="I137" s="6" t="s">
        <v>14</v>
      </c>
      <c r="J137" s="6" t="s">
        <v>13</v>
      </c>
      <c r="K137" s="6" t="s">
        <v>14</v>
      </c>
      <c r="L137" s="6" t="s">
        <v>13</v>
      </c>
      <c r="M137" s="6" t="s">
        <v>14</v>
      </c>
      <c r="N137" s="6" t="s">
        <v>14</v>
      </c>
      <c r="O137" s="6" t="s">
        <v>14</v>
      </c>
      <c r="P137" s="13"/>
      <c r="Q137" s="13"/>
      <c r="R137" s="13"/>
      <c r="S137" s="13"/>
      <c r="T137" s="13"/>
      <c r="U137" s="13"/>
      <c r="V137" s="13"/>
      <c r="W137" s="14"/>
    </row>
    <row r="138" spans="2:23" ht="12.75">
      <c r="B138" s="164" t="s">
        <v>108</v>
      </c>
      <c r="C138" s="121">
        <v>2</v>
      </c>
      <c r="D138" s="121">
        <v>1</v>
      </c>
      <c r="E138" s="121">
        <v>1</v>
      </c>
      <c r="F138" s="121">
        <v>0</v>
      </c>
      <c r="G138" s="122">
        <f>F138/E138*100</f>
        <v>0</v>
      </c>
      <c r="H138" s="121">
        <v>0</v>
      </c>
      <c r="I138" s="122">
        <f aca="true" t="shared" si="23" ref="I138:I164">100*H138/E138</f>
        <v>0</v>
      </c>
      <c r="J138" s="121">
        <v>1</v>
      </c>
      <c r="K138" s="122">
        <f aca="true" t="shared" si="24" ref="K138:K164">100*J138/E138</f>
        <v>100</v>
      </c>
      <c r="L138" s="121">
        <v>0</v>
      </c>
      <c r="M138" s="122">
        <f aca="true" t="shared" si="25" ref="M138:M164">100*L138/E138</f>
        <v>0</v>
      </c>
      <c r="N138" s="122">
        <f>(H138+J138+L138)/E138*100</f>
        <v>100</v>
      </c>
      <c r="O138" s="122">
        <f aca="true" t="shared" si="26" ref="O138:O152">(J138+L138)/E138*100</f>
        <v>100</v>
      </c>
      <c r="P138" s="15"/>
      <c r="Q138" s="13"/>
      <c r="R138" s="15"/>
      <c r="S138" s="13"/>
      <c r="T138" s="15"/>
      <c r="U138" s="15"/>
      <c r="V138" s="13"/>
      <c r="W138" s="14"/>
    </row>
    <row r="139" spans="2:23" ht="12.75">
      <c r="B139" s="164" t="s">
        <v>244</v>
      </c>
      <c r="C139" s="121" t="s">
        <v>28</v>
      </c>
      <c r="D139" s="121">
        <v>21</v>
      </c>
      <c r="E139" s="121">
        <v>20</v>
      </c>
      <c r="F139" s="121">
        <v>0</v>
      </c>
      <c r="G139" s="122">
        <f>F139/E139*100</f>
        <v>0</v>
      </c>
      <c r="H139" s="121">
        <v>0</v>
      </c>
      <c r="I139" s="122">
        <f t="shared" si="23"/>
        <v>0</v>
      </c>
      <c r="J139" s="121">
        <v>8</v>
      </c>
      <c r="K139" s="122">
        <f t="shared" si="24"/>
        <v>40</v>
      </c>
      <c r="L139" s="121">
        <v>12</v>
      </c>
      <c r="M139" s="122">
        <f t="shared" si="25"/>
        <v>60</v>
      </c>
      <c r="N139" s="122">
        <f>(H139+J139+L139)/E139*100</f>
        <v>100</v>
      </c>
      <c r="O139" s="122">
        <f t="shared" si="26"/>
        <v>100</v>
      </c>
      <c r="P139" s="15"/>
      <c r="Q139" s="13"/>
      <c r="R139" s="15"/>
      <c r="S139" s="13"/>
      <c r="T139" s="15"/>
      <c r="U139" s="15"/>
      <c r="V139" s="13"/>
      <c r="W139" s="14"/>
    </row>
    <row r="140" spans="2:23" ht="12.75">
      <c r="B140" s="164" t="s">
        <v>212</v>
      </c>
      <c r="C140" s="121" t="s">
        <v>28</v>
      </c>
      <c r="D140" s="121">
        <v>20</v>
      </c>
      <c r="E140" s="121">
        <v>20</v>
      </c>
      <c r="F140" s="121">
        <v>0</v>
      </c>
      <c r="G140" s="122">
        <f>F140/E140*100</f>
        <v>0</v>
      </c>
      <c r="H140" s="121">
        <v>0</v>
      </c>
      <c r="I140" s="122">
        <f t="shared" si="23"/>
        <v>0</v>
      </c>
      <c r="J140" s="121">
        <v>2</v>
      </c>
      <c r="K140" s="122">
        <f t="shared" si="24"/>
        <v>10</v>
      </c>
      <c r="L140" s="121">
        <v>18</v>
      </c>
      <c r="M140" s="122">
        <f t="shared" si="25"/>
        <v>90</v>
      </c>
      <c r="N140" s="122">
        <f>(H140+J140+L140)/E140*100</f>
        <v>100</v>
      </c>
      <c r="O140" s="122">
        <f t="shared" si="26"/>
        <v>100</v>
      </c>
      <c r="P140" s="15"/>
      <c r="Q140" s="13"/>
      <c r="R140" s="15"/>
      <c r="S140" s="13"/>
      <c r="T140" s="15"/>
      <c r="U140" s="15"/>
      <c r="V140" s="13"/>
      <c r="W140" s="14"/>
    </row>
    <row r="141" spans="2:23" ht="12.75">
      <c r="B141" s="138" t="s">
        <v>196</v>
      </c>
      <c r="C141" s="131">
        <v>2</v>
      </c>
      <c r="D141" s="131">
        <v>3</v>
      </c>
      <c r="E141" s="131">
        <v>3</v>
      </c>
      <c r="F141" s="131">
        <v>0</v>
      </c>
      <c r="G141" s="132">
        <f>F141/E141*100</f>
        <v>0</v>
      </c>
      <c r="H141" s="131">
        <v>0</v>
      </c>
      <c r="I141" s="122">
        <f t="shared" si="23"/>
        <v>0</v>
      </c>
      <c r="J141" s="131">
        <v>2</v>
      </c>
      <c r="K141" s="122">
        <f t="shared" si="24"/>
        <v>66.66666666666667</v>
      </c>
      <c r="L141" s="131">
        <v>1</v>
      </c>
      <c r="M141" s="122">
        <f t="shared" si="25"/>
        <v>33.333333333333336</v>
      </c>
      <c r="N141" s="132">
        <f>(H141+J141+L141)/E141*100</f>
        <v>100</v>
      </c>
      <c r="O141" s="132">
        <f t="shared" si="26"/>
        <v>100</v>
      </c>
      <c r="W141" s="14"/>
    </row>
    <row r="142" spans="2:23" ht="26.25">
      <c r="B142" s="138" t="s">
        <v>188</v>
      </c>
      <c r="C142" s="188">
        <v>2</v>
      </c>
      <c r="D142" s="188">
        <v>2</v>
      </c>
      <c r="E142" s="188">
        <v>2</v>
      </c>
      <c r="F142" s="188">
        <v>0</v>
      </c>
      <c r="G142" s="189">
        <v>0</v>
      </c>
      <c r="H142" s="190">
        <v>0</v>
      </c>
      <c r="I142" s="122">
        <f t="shared" si="23"/>
        <v>0</v>
      </c>
      <c r="J142" s="190">
        <v>1</v>
      </c>
      <c r="K142" s="122">
        <f t="shared" si="24"/>
        <v>50</v>
      </c>
      <c r="L142" s="188">
        <v>1</v>
      </c>
      <c r="M142" s="122">
        <f t="shared" si="25"/>
        <v>50</v>
      </c>
      <c r="N142" s="189">
        <f>(H142+J142+L142)/E142*100</f>
        <v>100</v>
      </c>
      <c r="O142" s="189">
        <f t="shared" si="26"/>
        <v>100</v>
      </c>
      <c r="W142" s="14"/>
    </row>
    <row r="143" spans="2:23" ht="12.75">
      <c r="B143" s="138" t="s">
        <v>154</v>
      </c>
      <c r="C143" s="131" t="s">
        <v>28</v>
      </c>
      <c r="D143" s="131">
        <v>30</v>
      </c>
      <c r="E143" s="131">
        <v>21</v>
      </c>
      <c r="F143" s="131">
        <v>0</v>
      </c>
      <c r="G143" s="132">
        <f aca="true" t="shared" si="27" ref="G143:G152">F143/E143*100</f>
        <v>0</v>
      </c>
      <c r="H143" s="131">
        <v>4</v>
      </c>
      <c r="I143" s="122">
        <f t="shared" si="23"/>
        <v>19.047619047619047</v>
      </c>
      <c r="J143" s="131">
        <v>11</v>
      </c>
      <c r="K143" s="122">
        <f t="shared" si="24"/>
        <v>52.38095238095238</v>
      </c>
      <c r="L143" s="131">
        <v>9</v>
      </c>
      <c r="M143" s="122">
        <f t="shared" si="25"/>
        <v>42.857142857142854</v>
      </c>
      <c r="N143" s="132">
        <v>100</v>
      </c>
      <c r="O143" s="132">
        <f t="shared" si="26"/>
        <v>95.23809523809523</v>
      </c>
      <c r="W143" s="14"/>
    </row>
    <row r="144" spans="2:23" ht="12.75">
      <c r="B144" s="138" t="s">
        <v>163</v>
      </c>
      <c r="C144" s="131" t="s">
        <v>26</v>
      </c>
      <c r="D144" s="131">
        <v>24</v>
      </c>
      <c r="E144" s="131">
        <v>20</v>
      </c>
      <c r="F144" s="131">
        <v>0</v>
      </c>
      <c r="G144" s="132">
        <f t="shared" si="27"/>
        <v>0</v>
      </c>
      <c r="H144" s="131">
        <v>1</v>
      </c>
      <c r="I144" s="122">
        <f t="shared" si="23"/>
        <v>5</v>
      </c>
      <c r="J144" s="131">
        <v>8</v>
      </c>
      <c r="K144" s="122">
        <f t="shared" si="24"/>
        <v>40</v>
      </c>
      <c r="L144" s="131">
        <v>11</v>
      </c>
      <c r="M144" s="122">
        <f t="shared" si="25"/>
        <v>55</v>
      </c>
      <c r="N144" s="132">
        <f aca="true" t="shared" si="28" ref="N144:N152">(H144+J144+L144)/E144*100</f>
        <v>100</v>
      </c>
      <c r="O144" s="132">
        <f t="shared" si="26"/>
        <v>95</v>
      </c>
      <c r="W144" s="14"/>
    </row>
    <row r="145" spans="2:23" ht="12.75">
      <c r="B145" s="130" t="s">
        <v>73</v>
      </c>
      <c r="C145" s="131" t="s">
        <v>26</v>
      </c>
      <c r="D145" s="131">
        <v>26</v>
      </c>
      <c r="E145" s="131">
        <v>21</v>
      </c>
      <c r="F145" s="131">
        <v>1</v>
      </c>
      <c r="G145" s="132">
        <f t="shared" si="27"/>
        <v>4.761904761904762</v>
      </c>
      <c r="H145" s="131">
        <v>1</v>
      </c>
      <c r="I145" s="122">
        <f t="shared" si="23"/>
        <v>4.761904761904762</v>
      </c>
      <c r="J145" s="131">
        <v>10</v>
      </c>
      <c r="K145" s="122">
        <f t="shared" si="24"/>
        <v>47.61904761904762</v>
      </c>
      <c r="L145" s="131">
        <v>9</v>
      </c>
      <c r="M145" s="122">
        <f t="shared" si="25"/>
        <v>42.857142857142854</v>
      </c>
      <c r="N145" s="132">
        <f t="shared" si="28"/>
        <v>95.23809523809523</v>
      </c>
      <c r="O145" s="132">
        <f t="shared" si="26"/>
        <v>90.47619047619048</v>
      </c>
      <c r="W145" s="14"/>
    </row>
    <row r="146" spans="2:23" ht="12.75">
      <c r="B146" s="130" t="s">
        <v>154</v>
      </c>
      <c r="C146" s="131" t="s">
        <v>26</v>
      </c>
      <c r="D146" s="131">
        <v>31</v>
      </c>
      <c r="E146" s="131">
        <v>31</v>
      </c>
      <c r="F146" s="131">
        <v>1</v>
      </c>
      <c r="G146" s="132">
        <f t="shared" si="27"/>
        <v>3.225806451612903</v>
      </c>
      <c r="H146" s="131">
        <v>2</v>
      </c>
      <c r="I146" s="122">
        <f t="shared" si="23"/>
        <v>6.451612903225806</v>
      </c>
      <c r="J146" s="131">
        <v>20</v>
      </c>
      <c r="K146" s="122">
        <f t="shared" si="24"/>
        <v>64.51612903225806</v>
      </c>
      <c r="L146" s="131">
        <v>8</v>
      </c>
      <c r="M146" s="122">
        <f t="shared" si="25"/>
        <v>25.806451612903224</v>
      </c>
      <c r="N146" s="132">
        <f t="shared" si="28"/>
        <v>96.7741935483871</v>
      </c>
      <c r="O146" s="132">
        <f t="shared" si="26"/>
        <v>90.32258064516128</v>
      </c>
      <c r="W146" s="14"/>
    </row>
    <row r="147" spans="2:23" ht="12.75">
      <c r="B147" s="130" t="s">
        <v>212</v>
      </c>
      <c r="C147" s="131" t="s">
        <v>26</v>
      </c>
      <c r="D147" s="131">
        <v>21</v>
      </c>
      <c r="E147" s="131">
        <v>20</v>
      </c>
      <c r="F147" s="131">
        <v>0</v>
      </c>
      <c r="G147" s="132">
        <f t="shared" si="27"/>
        <v>0</v>
      </c>
      <c r="H147" s="131">
        <v>2</v>
      </c>
      <c r="I147" s="122">
        <f t="shared" si="23"/>
        <v>10</v>
      </c>
      <c r="J147" s="131">
        <v>7</v>
      </c>
      <c r="K147" s="122">
        <f t="shared" si="24"/>
        <v>35</v>
      </c>
      <c r="L147" s="131">
        <v>11</v>
      </c>
      <c r="M147" s="122">
        <f t="shared" si="25"/>
        <v>55</v>
      </c>
      <c r="N147" s="132">
        <f t="shared" si="28"/>
        <v>100</v>
      </c>
      <c r="O147" s="132">
        <f t="shared" si="26"/>
        <v>90</v>
      </c>
      <c r="W147" s="14"/>
    </row>
    <row r="148" spans="2:23" ht="12.75">
      <c r="B148" s="130" t="s">
        <v>185</v>
      </c>
      <c r="C148" s="131" t="s">
        <v>26</v>
      </c>
      <c r="D148" s="131">
        <v>22</v>
      </c>
      <c r="E148" s="131">
        <v>19</v>
      </c>
      <c r="F148" s="131">
        <v>2</v>
      </c>
      <c r="G148" s="132">
        <f t="shared" si="27"/>
        <v>10.526315789473683</v>
      </c>
      <c r="H148" s="131">
        <v>0</v>
      </c>
      <c r="I148" s="122">
        <f t="shared" si="23"/>
        <v>0</v>
      </c>
      <c r="J148" s="131">
        <v>5</v>
      </c>
      <c r="K148" s="122">
        <f t="shared" si="24"/>
        <v>26.31578947368421</v>
      </c>
      <c r="L148" s="131">
        <v>12</v>
      </c>
      <c r="M148" s="122">
        <f t="shared" si="25"/>
        <v>63.1578947368421</v>
      </c>
      <c r="N148" s="132">
        <f t="shared" si="28"/>
        <v>89.47368421052632</v>
      </c>
      <c r="O148" s="132">
        <f t="shared" si="26"/>
        <v>89.47368421052632</v>
      </c>
      <c r="W148" s="14"/>
    </row>
    <row r="149" spans="2:23" ht="12.75">
      <c r="B149" s="130" t="s">
        <v>224</v>
      </c>
      <c r="C149" s="131">
        <v>2</v>
      </c>
      <c r="D149" s="131">
        <v>19</v>
      </c>
      <c r="E149" s="131">
        <v>19</v>
      </c>
      <c r="F149" s="131">
        <v>0</v>
      </c>
      <c r="G149" s="132">
        <f t="shared" si="27"/>
        <v>0</v>
      </c>
      <c r="H149" s="131">
        <v>2</v>
      </c>
      <c r="I149" s="122">
        <f t="shared" si="23"/>
        <v>10.526315789473685</v>
      </c>
      <c r="J149" s="131">
        <v>6</v>
      </c>
      <c r="K149" s="122">
        <f t="shared" si="24"/>
        <v>31.57894736842105</v>
      </c>
      <c r="L149" s="131">
        <v>11</v>
      </c>
      <c r="M149" s="122">
        <f t="shared" si="25"/>
        <v>57.89473684210526</v>
      </c>
      <c r="N149" s="132">
        <f t="shared" si="28"/>
        <v>100</v>
      </c>
      <c r="O149" s="132">
        <f t="shared" si="26"/>
        <v>89.47368421052632</v>
      </c>
      <c r="W149" s="14"/>
    </row>
    <row r="150" spans="2:23" ht="12.75">
      <c r="B150" s="130" t="s">
        <v>143</v>
      </c>
      <c r="C150" s="131" t="s">
        <v>26</v>
      </c>
      <c r="D150" s="131">
        <v>30</v>
      </c>
      <c r="E150" s="131">
        <v>28</v>
      </c>
      <c r="F150" s="131">
        <v>1</v>
      </c>
      <c r="G150" s="132">
        <f t="shared" si="27"/>
        <v>3.571428571428571</v>
      </c>
      <c r="H150" s="131">
        <v>2</v>
      </c>
      <c r="I150" s="122">
        <f t="shared" si="23"/>
        <v>7.142857142857143</v>
      </c>
      <c r="J150" s="131">
        <v>10</v>
      </c>
      <c r="K150" s="122">
        <f t="shared" si="24"/>
        <v>35.714285714285715</v>
      </c>
      <c r="L150" s="131">
        <v>15</v>
      </c>
      <c r="M150" s="122">
        <f t="shared" si="25"/>
        <v>53.57142857142857</v>
      </c>
      <c r="N150" s="132">
        <f t="shared" si="28"/>
        <v>96.42857142857143</v>
      </c>
      <c r="O150" s="132">
        <f t="shared" si="26"/>
        <v>89.28571428571429</v>
      </c>
      <c r="W150" s="14"/>
    </row>
    <row r="151" spans="2:23" ht="12.75">
      <c r="B151" s="138" t="s">
        <v>147</v>
      </c>
      <c r="C151" s="131" t="s">
        <v>26</v>
      </c>
      <c r="D151" s="131">
        <v>15</v>
      </c>
      <c r="E151" s="131">
        <v>14</v>
      </c>
      <c r="F151" s="131">
        <v>0</v>
      </c>
      <c r="G151" s="132">
        <f t="shared" si="27"/>
        <v>0</v>
      </c>
      <c r="H151" s="131">
        <v>2</v>
      </c>
      <c r="I151" s="122">
        <f t="shared" si="23"/>
        <v>14.285714285714286</v>
      </c>
      <c r="J151" s="131">
        <v>4</v>
      </c>
      <c r="K151" s="122">
        <f t="shared" si="24"/>
        <v>28.571428571428573</v>
      </c>
      <c r="L151" s="131">
        <v>8</v>
      </c>
      <c r="M151" s="122">
        <f t="shared" si="25"/>
        <v>57.142857142857146</v>
      </c>
      <c r="N151" s="132">
        <f t="shared" si="28"/>
        <v>100</v>
      </c>
      <c r="O151" s="132">
        <f t="shared" si="26"/>
        <v>85.71428571428571</v>
      </c>
      <c r="W151" s="14"/>
    </row>
    <row r="152" spans="2:23" ht="12.75">
      <c r="B152" s="138" t="s">
        <v>73</v>
      </c>
      <c r="C152" s="131" t="s">
        <v>30</v>
      </c>
      <c r="D152" s="131">
        <v>29</v>
      </c>
      <c r="E152" s="131">
        <v>26</v>
      </c>
      <c r="F152" s="131">
        <v>0</v>
      </c>
      <c r="G152" s="132">
        <f t="shared" si="27"/>
        <v>0</v>
      </c>
      <c r="H152" s="131">
        <v>4</v>
      </c>
      <c r="I152" s="122">
        <f t="shared" si="23"/>
        <v>15.384615384615385</v>
      </c>
      <c r="J152" s="131">
        <v>10</v>
      </c>
      <c r="K152" s="122">
        <f t="shared" si="24"/>
        <v>38.46153846153846</v>
      </c>
      <c r="L152" s="131">
        <v>12</v>
      </c>
      <c r="M152" s="122">
        <f t="shared" si="25"/>
        <v>46.15384615384615</v>
      </c>
      <c r="N152" s="132">
        <f t="shared" si="28"/>
        <v>100</v>
      </c>
      <c r="O152" s="132">
        <f t="shared" si="26"/>
        <v>84.61538461538461</v>
      </c>
      <c r="W152" s="14"/>
    </row>
    <row r="153" spans="2:23" ht="12.75">
      <c r="B153" s="138" t="s">
        <v>132</v>
      </c>
      <c r="C153" s="131" t="s">
        <v>28</v>
      </c>
      <c r="D153" s="131">
        <v>26</v>
      </c>
      <c r="E153" s="131">
        <v>25</v>
      </c>
      <c r="F153" s="131">
        <v>2</v>
      </c>
      <c r="G153" s="132">
        <v>8</v>
      </c>
      <c r="H153" s="131">
        <v>2</v>
      </c>
      <c r="I153" s="122">
        <f t="shared" si="23"/>
        <v>8</v>
      </c>
      <c r="J153" s="131">
        <v>8</v>
      </c>
      <c r="K153" s="122">
        <f t="shared" si="24"/>
        <v>32</v>
      </c>
      <c r="L153" s="131">
        <v>13</v>
      </c>
      <c r="M153" s="122">
        <f t="shared" si="25"/>
        <v>52</v>
      </c>
      <c r="N153" s="132">
        <v>92</v>
      </c>
      <c r="O153" s="132">
        <v>84</v>
      </c>
      <c r="W153" s="14"/>
    </row>
    <row r="154" spans="2:23" ht="12.75">
      <c r="B154" s="138" t="s">
        <v>132</v>
      </c>
      <c r="C154" s="131" t="s">
        <v>30</v>
      </c>
      <c r="D154" s="131">
        <v>27</v>
      </c>
      <c r="E154" s="131">
        <v>26</v>
      </c>
      <c r="F154" s="131">
        <v>2</v>
      </c>
      <c r="G154" s="132">
        <v>8</v>
      </c>
      <c r="H154" s="137">
        <v>3</v>
      </c>
      <c r="I154" s="122">
        <f t="shared" si="23"/>
        <v>11.538461538461538</v>
      </c>
      <c r="J154" s="137">
        <v>7</v>
      </c>
      <c r="K154" s="122">
        <f t="shared" si="24"/>
        <v>26.923076923076923</v>
      </c>
      <c r="L154" s="131">
        <v>14</v>
      </c>
      <c r="M154" s="122">
        <f t="shared" si="25"/>
        <v>53.84615384615385</v>
      </c>
      <c r="N154" s="132">
        <v>92</v>
      </c>
      <c r="O154" s="132">
        <v>81</v>
      </c>
      <c r="W154" s="14"/>
    </row>
    <row r="155" spans="2:23" ht="12.75">
      <c r="B155" s="138" t="s">
        <v>60</v>
      </c>
      <c r="C155" s="131">
        <v>2</v>
      </c>
      <c r="D155" s="131">
        <v>5</v>
      </c>
      <c r="E155" s="131">
        <v>5</v>
      </c>
      <c r="F155" s="131">
        <v>0</v>
      </c>
      <c r="G155" s="132">
        <f>F155/E155*100</f>
        <v>0</v>
      </c>
      <c r="H155" s="131">
        <v>1</v>
      </c>
      <c r="I155" s="122">
        <f t="shared" si="23"/>
        <v>20</v>
      </c>
      <c r="J155" s="131">
        <v>3</v>
      </c>
      <c r="K155" s="122">
        <f t="shared" si="24"/>
        <v>60</v>
      </c>
      <c r="L155" s="131">
        <v>1</v>
      </c>
      <c r="M155" s="122">
        <f t="shared" si="25"/>
        <v>20</v>
      </c>
      <c r="N155" s="132">
        <f>(H155+J155+L155)/E155*100</f>
        <v>100</v>
      </c>
      <c r="O155" s="132">
        <f>(J155+L155)/E155*100</f>
        <v>80</v>
      </c>
      <c r="W155" s="14"/>
    </row>
    <row r="156" spans="2:23" ht="12.75">
      <c r="B156" s="138" t="s">
        <v>65</v>
      </c>
      <c r="C156" s="131">
        <v>2</v>
      </c>
      <c r="D156" s="131">
        <v>10</v>
      </c>
      <c r="E156" s="131">
        <v>10</v>
      </c>
      <c r="F156" s="131">
        <v>0</v>
      </c>
      <c r="G156" s="132">
        <f>F156/E156*100</f>
        <v>0</v>
      </c>
      <c r="H156" s="131">
        <v>2</v>
      </c>
      <c r="I156" s="122">
        <f t="shared" si="23"/>
        <v>20</v>
      </c>
      <c r="J156" s="131">
        <v>7</v>
      </c>
      <c r="K156" s="122">
        <f t="shared" si="24"/>
        <v>70</v>
      </c>
      <c r="L156" s="131">
        <v>1</v>
      </c>
      <c r="M156" s="122">
        <f t="shared" si="25"/>
        <v>10</v>
      </c>
      <c r="N156" s="132">
        <f>(H156+J156+L156)/E156*100</f>
        <v>100</v>
      </c>
      <c r="O156" s="132">
        <f>(J156+L156)/E156*100</f>
        <v>80</v>
      </c>
      <c r="W156" s="14"/>
    </row>
    <row r="157" spans="2:23" ht="12.75">
      <c r="B157" s="138" t="s">
        <v>244</v>
      </c>
      <c r="C157" s="131" t="s">
        <v>26</v>
      </c>
      <c r="D157" s="131">
        <v>15</v>
      </c>
      <c r="E157" s="131">
        <v>15</v>
      </c>
      <c r="F157" s="131">
        <v>1</v>
      </c>
      <c r="G157" s="132">
        <f>F157/E157*100</f>
        <v>6.666666666666667</v>
      </c>
      <c r="H157" s="131">
        <v>2</v>
      </c>
      <c r="I157" s="122">
        <f t="shared" si="23"/>
        <v>13.333333333333334</v>
      </c>
      <c r="J157" s="131">
        <v>10</v>
      </c>
      <c r="K157" s="122">
        <f t="shared" si="24"/>
        <v>66.66666666666667</v>
      </c>
      <c r="L157" s="131">
        <v>2</v>
      </c>
      <c r="M157" s="122">
        <f t="shared" si="25"/>
        <v>13.333333333333334</v>
      </c>
      <c r="N157" s="132">
        <f>(H157+J157+L157)/E157*100</f>
        <v>93.33333333333333</v>
      </c>
      <c r="O157" s="132">
        <f>(J157+L157)/E157*100</f>
        <v>80</v>
      </c>
      <c r="W157" s="14"/>
    </row>
    <row r="158" spans="2:23" ht="12.75">
      <c r="B158" s="138" t="s">
        <v>118</v>
      </c>
      <c r="C158" s="131" t="s">
        <v>26</v>
      </c>
      <c r="D158" s="131">
        <v>21</v>
      </c>
      <c r="E158" s="131">
        <v>20</v>
      </c>
      <c r="F158" s="131">
        <v>0</v>
      </c>
      <c r="G158" s="132">
        <f>F158/E158*100</f>
        <v>0</v>
      </c>
      <c r="H158" s="131">
        <v>4</v>
      </c>
      <c r="I158" s="122">
        <f t="shared" si="23"/>
        <v>20</v>
      </c>
      <c r="J158" s="131">
        <v>3</v>
      </c>
      <c r="K158" s="122">
        <f t="shared" si="24"/>
        <v>15</v>
      </c>
      <c r="L158" s="131">
        <v>13</v>
      </c>
      <c r="M158" s="122">
        <f t="shared" si="25"/>
        <v>65</v>
      </c>
      <c r="N158" s="132">
        <f>(H158+J158+L158)/E158*100</f>
        <v>100</v>
      </c>
      <c r="O158" s="132">
        <f>(J158+L158)/E158*100</f>
        <v>80</v>
      </c>
      <c r="W158" s="14"/>
    </row>
    <row r="159" spans="2:23" ht="12.75">
      <c r="B159" s="130" t="s">
        <v>170</v>
      </c>
      <c r="C159" s="131" t="s">
        <v>30</v>
      </c>
      <c r="D159" s="131">
        <v>25</v>
      </c>
      <c r="E159" s="131">
        <v>23</v>
      </c>
      <c r="F159" s="131">
        <v>1</v>
      </c>
      <c r="G159" s="132">
        <f>F159/E159*100</f>
        <v>4.3478260869565215</v>
      </c>
      <c r="H159" s="131">
        <v>3</v>
      </c>
      <c r="I159" s="122">
        <f t="shared" si="23"/>
        <v>13.043478260869565</v>
      </c>
      <c r="J159" s="131">
        <v>10</v>
      </c>
      <c r="K159" s="122">
        <f t="shared" si="24"/>
        <v>43.47826086956522</v>
      </c>
      <c r="L159" s="131">
        <v>8</v>
      </c>
      <c r="M159" s="122">
        <f t="shared" si="25"/>
        <v>34.78260869565217</v>
      </c>
      <c r="N159" s="132">
        <f>(H159+J159+L159)/E159*100</f>
        <v>91.30434782608695</v>
      </c>
      <c r="O159" s="132">
        <f>(J159+L159)/E159*100</f>
        <v>78.26086956521739</v>
      </c>
      <c r="W159" s="14"/>
    </row>
    <row r="160" spans="2:23" ht="12.75">
      <c r="B160" s="138" t="s">
        <v>132</v>
      </c>
      <c r="C160" s="131" t="s">
        <v>26</v>
      </c>
      <c r="D160" s="131">
        <v>28</v>
      </c>
      <c r="E160" s="131">
        <v>26</v>
      </c>
      <c r="F160" s="131">
        <v>1</v>
      </c>
      <c r="G160" s="132">
        <v>4</v>
      </c>
      <c r="H160" s="131">
        <v>5</v>
      </c>
      <c r="I160" s="122">
        <f t="shared" si="23"/>
        <v>19.23076923076923</v>
      </c>
      <c r="J160" s="131">
        <v>9</v>
      </c>
      <c r="K160" s="122">
        <f t="shared" si="24"/>
        <v>34.61538461538461</v>
      </c>
      <c r="L160" s="131">
        <v>11</v>
      </c>
      <c r="M160" s="122">
        <f t="shared" si="25"/>
        <v>42.30769230769231</v>
      </c>
      <c r="N160" s="132">
        <v>96</v>
      </c>
      <c r="O160" s="132">
        <v>77</v>
      </c>
      <c r="W160" s="14"/>
    </row>
    <row r="161" spans="2:23" ht="12.75">
      <c r="B161" s="138" t="s">
        <v>57</v>
      </c>
      <c r="C161" s="131" t="s">
        <v>26</v>
      </c>
      <c r="D161" s="131">
        <v>26</v>
      </c>
      <c r="E161" s="131">
        <v>26</v>
      </c>
      <c r="F161" s="131">
        <v>1</v>
      </c>
      <c r="G161" s="132">
        <f>F161/E161*100</f>
        <v>3.8461538461538463</v>
      </c>
      <c r="H161" s="131">
        <v>5</v>
      </c>
      <c r="I161" s="122">
        <f t="shared" si="23"/>
        <v>19.23076923076923</v>
      </c>
      <c r="J161" s="131">
        <v>9</v>
      </c>
      <c r="K161" s="122">
        <f t="shared" si="24"/>
        <v>34.61538461538461</v>
      </c>
      <c r="L161" s="131">
        <v>11</v>
      </c>
      <c r="M161" s="122">
        <f t="shared" si="25"/>
        <v>42.30769230769231</v>
      </c>
      <c r="N161" s="132">
        <f>(H161+J161+L161)/E161*100</f>
        <v>96.15384615384616</v>
      </c>
      <c r="O161" s="132">
        <f>(J161+L161)/E161*100</f>
        <v>76.92307692307693</v>
      </c>
      <c r="W161" s="14"/>
    </row>
    <row r="162" spans="2:23" ht="12.75">
      <c r="B162" s="138" t="s">
        <v>129</v>
      </c>
      <c r="C162" s="131" t="s">
        <v>26</v>
      </c>
      <c r="D162" s="131">
        <v>29</v>
      </c>
      <c r="E162" s="131">
        <v>28</v>
      </c>
      <c r="F162" s="121">
        <v>1</v>
      </c>
      <c r="G162" s="122">
        <f>F162/E162*100</f>
        <v>3.571428571428571</v>
      </c>
      <c r="H162" s="121">
        <v>6</v>
      </c>
      <c r="I162" s="122">
        <f t="shared" si="23"/>
        <v>21.428571428571427</v>
      </c>
      <c r="J162" s="121">
        <v>9</v>
      </c>
      <c r="K162" s="122">
        <f t="shared" si="24"/>
        <v>32.142857142857146</v>
      </c>
      <c r="L162" s="121">
        <v>12</v>
      </c>
      <c r="M162" s="122">
        <f t="shared" si="25"/>
        <v>42.857142857142854</v>
      </c>
      <c r="N162" s="122">
        <f>(H162+J162+L162)/E162*100</f>
        <v>96.42857142857143</v>
      </c>
      <c r="O162" s="122">
        <f>(J162+L162)/E162*100</f>
        <v>75</v>
      </c>
      <c r="W162" s="14"/>
    </row>
    <row r="163" spans="2:23" ht="26.25">
      <c r="B163" s="138" t="s">
        <v>222</v>
      </c>
      <c r="C163" s="131">
        <v>2</v>
      </c>
      <c r="D163" s="121">
        <v>4</v>
      </c>
      <c r="E163" s="121">
        <v>4</v>
      </c>
      <c r="F163" s="121">
        <v>0</v>
      </c>
      <c r="G163" s="122">
        <v>0</v>
      </c>
      <c r="H163" s="121">
        <v>2</v>
      </c>
      <c r="I163" s="122">
        <f t="shared" si="23"/>
        <v>50</v>
      </c>
      <c r="J163" s="121">
        <v>1</v>
      </c>
      <c r="K163" s="122">
        <f t="shared" si="24"/>
        <v>25</v>
      </c>
      <c r="L163" s="121">
        <v>1</v>
      </c>
      <c r="M163" s="122">
        <f t="shared" si="25"/>
        <v>25</v>
      </c>
      <c r="N163" s="122">
        <v>100</v>
      </c>
      <c r="O163" s="122">
        <v>75</v>
      </c>
      <c r="W163" s="14"/>
    </row>
    <row r="164" spans="2:23" ht="12.75">
      <c r="B164" s="138" t="s">
        <v>89</v>
      </c>
      <c r="C164" s="131" t="s">
        <v>28</v>
      </c>
      <c r="D164" s="131">
        <v>25</v>
      </c>
      <c r="E164" s="131">
        <v>23</v>
      </c>
      <c r="F164" s="131">
        <v>2</v>
      </c>
      <c r="G164" s="132">
        <f>F164/E164*100</f>
        <v>8.695652173913043</v>
      </c>
      <c r="H164" s="131">
        <v>4</v>
      </c>
      <c r="I164" s="122">
        <f t="shared" si="23"/>
        <v>17.391304347826086</v>
      </c>
      <c r="J164" s="131">
        <v>9</v>
      </c>
      <c r="K164" s="122">
        <f t="shared" si="24"/>
        <v>39.130434782608695</v>
      </c>
      <c r="L164" s="131">
        <v>8</v>
      </c>
      <c r="M164" s="122">
        <f t="shared" si="25"/>
        <v>34.78260869565217</v>
      </c>
      <c r="N164" s="132">
        <f>(H164+J164+L164)/E164*100</f>
        <v>91.30434782608695</v>
      </c>
      <c r="O164" s="132">
        <f>(J164+L164)/E164*100</f>
        <v>73.91304347826086</v>
      </c>
      <c r="W164" s="14"/>
    </row>
    <row r="165" spans="2:23" ht="12.75">
      <c r="B165" s="71" t="s">
        <v>118</v>
      </c>
      <c r="C165" s="38" t="s">
        <v>28</v>
      </c>
      <c r="D165" s="38">
        <v>19</v>
      </c>
      <c r="E165" s="38">
        <v>16</v>
      </c>
      <c r="F165" s="38">
        <v>2</v>
      </c>
      <c r="G165" s="39">
        <v>12.5</v>
      </c>
      <c r="H165" s="38">
        <v>0</v>
      </c>
      <c r="I165" s="54">
        <v>0</v>
      </c>
      <c r="J165" s="38">
        <v>8</v>
      </c>
      <c r="K165" s="54">
        <v>50</v>
      </c>
      <c r="L165" s="38">
        <v>6</v>
      </c>
      <c r="M165" s="54">
        <v>37.5</v>
      </c>
      <c r="N165" s="39">
        <v>87.5</v>
      </c>
      <c r="O165" s="39">
        <v>87.5</v>
      </c>
      <c r="W165" s="14"/>
    </row>
    <row r="166" spans="2:23" ht="12.75">
      <c r="B166" s="71" t="s">
        <v>181</v>
      </c>
      <c r="C166" s="38">
        <v>2</v>
      </c>
      <c r="D166" s="38">
        <v>24</v>
      </c>
      <c r="E166" s="38">
        <v>23</v>
      </c>
      <c r="F166" s="38">
        <v>4</v>
      </c>
      <c r="G166" s="39">
        <v>17.391304347826086</v>
      </c>
      <c r="H166" s="38">
        <v>1</v>
      </c>
      <c r="I166" s="54">
        <v>4.3478260869565215</v>
      </c>
      <c r="J166" s="38">
        <v>11</v>
      </c>
      <c r="K166" s="54">
        <v>47.82608695652174</v>
      </c>
      <c r="L166" s="38">
        <v>7</v>
      </c>
      <c r="M166" s="54">
        <v>30.434782608695652</v>
      </c>
      <c r="N166" s="39">
        <v>82.6086956521739</v>
      </c>
      <c r="O166" s="39">
        <v>78.26086956521739</v>
      </c>
      <c r="W166" s="14"/>
    </row>
    <row r="167" spans="2:23" ht="12.75">
      <c r="B167" s="71" t="s">
        <v>97</v>
      </c>
      <c r="C167" s="38" t="s">
        <v>26</v>
      </c>
      <c r="D167" s="38">
        <v>27</v>
      </c>
      <c r="E167" s="38">
        <v>27</v>
      </c>
      <c r="F167" s="38">
        <v>3</v>
      </c>
      <c r="G167" s="39">
        <v>11.11111111111111</v>
      </c>
      <c r="H167" s="38">
        <v>3</v>
      </c>
      <c r="I167" s="54">
        <v>11.11111111111111</v>
      </c>
      <c r="J167" s="38">
        <v>9</v>
      </c>
      <c r="K167" s="54">
        <v>33.333333333333336</v>
      </c>
      <c r="L167" s="38">
        <v>12</v>
      </c>
      <c r="M167" s="54">
        <v>44.44444444444444</v>
      </c>
      <c r="N167" s="39">
        <v>88.88888888888889</v>
      </c>
      <c r="O167" s="39">
        <v>77.77777777777779</v>
      </c>
      <c r="W167" s="14"/>
    </row>
    <row r="168" spans="2:23" ht="12.75">
      <c r="B168" s="160" t="s">
        <v>205</v>
      </c>
      <c r="C168" s="38">
        <v>2</v>
      </c>
      <c r="D168" s="38">
        <v>13</v>
      </c>
      <c r="E168" s="38">
        <v>12</v>
      </c>
      <c r="F168" s="38">
        <v>3</v>
      </c>
      <c r="G168" s="39">
        <v>25</v>
      </c>
      <c r="H168" s="38">
        <v>0</v>
      </c>
      <c r="I168" s="54">
        <v>0</v>
      </c>
      <c r="J168" s="38">
        <v>6</v>
      </c>
      <c r="K168" s="54">
        <v>50</v>
      </c>
      <c r="L168" s="38">
        <v>3</v>
      </c>
      <c r="M168" s="54">
        <v>25</v>
      </c>
      <c r="N168" s="39">
        <v>75</v>
      </c>
      <c r="O168" s="39">
        <v>75</v>
      </c>
      <c r="W168" s="14"/>
    </row>
    <row r="169" spans="2:23" ht="12.75">
      <c r="B169" s="161" t="s">
        <v>170</v>
      </c>
      <c r="C169" s="38" t="s">
        <v>26</v>
      </c>
      <c r="D169" s="38">
        <v>25</v>
      </c>
      <c r="E169" s="38">
        <v>22</v>
      </c>
      <c r="F169" s="38">
        <v>4</v>
      </c>
      <c r="G169" s="39">
        <f>F169/E169*100</f>
        <v>18.181818181818183</v>
      </c>
      <c r="H169" s="38">
        <v>2</v>
      </c>
      <c r="I169" s="54">
        <f aca="true" t="shared" si="29" ref="I169:I194">100*H169/E169</f>
        <v>9.090909090909092</v>
      </c>
      <c r="J169" s="38">
        <v>10</v>
      </c>
      <c r="K169" s="54">
        <f aca="true" t="shared" si="30" ref="K169:K194">100*J169/E169</f>
        <v>45.45454545454545</v>
      </c>
      <c r="L169" s="38">
        <v>6</v>
      </c>
      <c r="M169" s="54">
        <f aca="true" t="shared" si="31" ref="M169:M194">100*L169/E169</f>
        <v>27.272727272727273</v>
      </c>
      <c r="N169" s="39">
        <f>(H169+J169+L169)/E169*100</f>
        <v>81.81818181818183</v>
      </c>
      <c r="O169" s="39">
        <f>(J169+L169)/E169*100</f>
        <v>72.72727272727273</v>
      </c>
      <c r="W169" s="14"/>
    </row>
    <row r="170" spans="2:23" ht="12.75">
      <c r="B170" s="160" t="s">
        <v>89</v>
      </c>
      <c r="C170" s="38" t="s">
        <v>30</v>
      </c>
      <c r="D170" s="38">
        <v>28</v>
      </c>
      <c r="E170" s="38">
        <v>27</v>
      </c>
      <c r="F170" s="38">
        <v>2</v>
      </c>
      <c r="G170" s="39">
        <f>F170/E170*100</f>
        <v>7.4074074074074066</v>
      </c>
      <c r="H170" s="58">
        <v>5</v>
      </c>
      <c r="I170" s="54">
        <f t="shared" si="29"/>
        <v>18.51851851851852</v>
      </c>
      <c r="J170" s="58">
        <v>12</v>
      </c>
      <c r="K170" s="54">
        <f t="shared" si="30"/>
        <v>44.44444444444444</v>
      </c>
      <c r="L170" s="38">
        <v>7</v>
      </c>
      <c r="M170" s="54">
        <f t="shared" si="31"/>
        <v>25.925925925925927</v>
      </c>
      <c r="N170" s="39">
        <f>(H170+J170+L170)/E170*100</f>
        <v>88.88888888888889</v>
      </c>
      <c r="O170" s="39">
        <f>(J170+L170)/E170*100</f>
        <v>70.37037037037037</v>
      </c>
      <c r="W170" s="14"/>
    </row>
    <row r="171" spans="2:23" ht="12.75">
      <c r="B171" s="71" t="s">
        <v>68</v>
      </c>
      <c r="C171" s="38">
        <v>2</v>
      </c>
      <c r="D171" s="38">
        <v>22</v>
      </c>
      <c r="E171" s="38">
        <v>20</v>
      </c>
      <c r="F171" s="38">
        <v>4</v>
      </c>
      <c r="G171" s="39">
        <f>F171/E171*100</f>
        <v>20</v>
      </c>
      <c r="H171" s="38">
        <v>2</v>
      </c>
      <c r="I171" s="54">
        <f t="shared" si="29"/>
        <v>10</v>
      </c>
      <c r="J171" s="38">
        <v>8</v>
      </c>
      <c r="K171" s="54">
        <f t="shared" si="30"/>
        <v>40</v>
      </c>
      <c r="L171" s="38">
        <v>6</v>
      </c>
      <c r="M171" s="54">
        <f t="shared" si="31"/>
        <v>30</v>
      </c>
      <c r="N171" s="39">
        <f>(H171+J171+L171)/E171*100</f>
        <v>80</v>
      </c>
      <c r="O171" s="39">
        <f>(J171+L171)/E171*100</f>
        <v>70</v>
      </c>
      <c r="W171" s="14"/>
    </row>
    <row r="172" spans="2:23" ht="12.75">
      <c r="B172" s="71" t="s">
        <v>170</v>
      </c>
      <c r="C172" s="38" t="s">
        <v>178</v>
      </c>
      <c r="D172" s="38">
        <v>20</v>
      </c>
      <c r="E172" s="38">
        <v>20</v>
      </c>
      <c r="F172" s="38">
        <v>2</v>
      </c>
      <c r="G172" s="39">
        <f>F172/E172*100</f>
        <v>10</v>
      </c>
      <c r="H172" s="38">
        <v>4</v>
      </c>
      <c r="I172" s="54">
        <f t="shared" si="29"/>
        <v>20</v>
      </c>
      <c r="J172" s="38">
        <v>12</v>
      </c>
      <c r="K172" s="54">
        <f t="shared" si="30"/>
        <v>60</v>
      </c>
      <c r="L172" s="38">
        <v>2</v>
      </c>
      <c r="M172" s="54">
        <f t="shared" si="31"/>
        <v>10</v>
      </c>
      <c r="N172" s="39">
        <f>(H172+J172+L172)/E172*100</f>
        <v>90</v>
      </c>
      <c r="O172" s="39">
        <f>(J172+L172)/E172*100</f>
        <v>70</v>
      </c>
      <c r="W172" s="14"/>
    </row>
    <row r="173" spans="2:23" ht="12.75">
      <c r="B173" s="160" t="s">
        <v>218</v>
      </c>
      <c r="C173" s="38">
        <v>2</v>
      </c>
      <c r="D173" s="38">
        <v>11</v>
      </c>
      <c r="E173" s="38">
        <v>10</v>
      </c>
      <c r="F173" s="38">
        <v>0</v>
      </c>
      <c r="G173" s="39">
        <v>0</v>
      </c>
      <c r="H173" s="38">
        <v>3</v>
      </c>
      <c r="I173" s="54">
        <f t="shared" si="29"/>
        <v>30</v>
      </c>
      <c r="J173" s="38">
        <v>3</v>
      </c>
      <c r="K173" s="54">
        <f t="shared" si="30"/>
        <v>30</v>
      </c>
      <c r="L173" s="38">
        <v>4</v>
      </c>
      <c r="M173" s="54">
        <f t="shared" si="31"/>
        <v>40</v>
      </c>
      <c r="N173" s="39">
        <v>100</v>
      </c>
      <c r="O173" s="39">
        <v>70</v>
      </c>
      <c r="W173" s="14"/>
    </row>
    <row r="174" spans="2:23" ht="12.75">
      <c r="B174" s="160" t="s">
        <v>208</v>
      </c>
      <c r="C174" s="38">
        <v>2</v>
      </c>
      <c r="D174" s="38">
        <v>26</v>
      </c>
      <c r="E174" s="38">
        <v>26</v>
      </c>
      <c r="F174" s="38">
        <v>7</v>
      </c>
      <c r="G174" s="39">
        <f aca="true" t="shared" si="32" ref="G174:G189">F174/E174*100</f>
        <v>26.923076923076923</v>
      </c>
      <c r="H174" s="38">
        <v>1</v>
      </c>
      <c r="I174" s="54">
        <f t="shared" si="29"/>
        <v>3.8461538461538463</v>
      </c>
      <c r="J174" s="38">
        <v>5</v>
      </c>
      <c r="K174" s="54">
        <f t="shared" si="30"/>
        <v>19.23076923076923</v>
      </c>
      <c r="L174" s="38">
        <v>13</v>
      </c>
      <c r="M174" s="54">
        <f t="shared" si="31"/>
        <v>50</v>
      </c>
      <c r="N174" s="39">
        <f aca="true" t="shared" si="33" ref="N174:N190">(H174+J174+L174)/E174*100</f>
        <v>73.07692307692307</v>
      </c>
      <c r="O174" s="39">
        <f aca="true" t="shared" si="34" ref="O174:O190">(J174+L174)/E174*100</f>
        <v>69.23076923076923</v>
      </c>
      <c r="W174" s="14"/>
    </row>
    <row r="175" spans="2:23" ht="12.75">
      <c r="B175" s="160" t="s">
        <v>185</v>
      </c>
      <c r="C175" s="38" t="s">
        <v>28</v>
      </c>
      <c r="D175" s="38">
        <v>20</v>
      </c>
      <c r="E175" s="38">
        <v>19</v>
      </c>
      <c r="F175" s="38">
        <v>4</v>
      </c>
      <c r="G175" s="39">
        <f t="shared" si="32"/>
        <v>21.052631578947366</v>
      </c>
      <c r="H175" s="38">
        <v>1</v>
      </c>
      <c r="I175" s="54">
        <f t="shared" si="29"/>
        <v>5.2631578947368425</v>
      </c>
      <c r="J175" s="38">
        <v>3</v>
      </c>
      <c r="K175" s="54">
        <f t="shared" si="30"/>
        <v>15.789473684210526</v>
      </c>
      <c r="L175" s="38">
        <v>10</v>
      </c>
      <c r="M175" s="54">
        <f t="shared" si="31"/>
        <v>52.63157894736842</v>
      </c>
      <c r="N175" s="39">
        <f t="shared" si="33"/>
        <v>73.68421052631578</v>
      </c>
      <c r="O175" s="39">
        <f t="shared" si="34"/>
        <v>68.42105263157895</v>
      </c>
      <c r="W175" s="14"/>
    </row>
    <row r="176" spans="2:23" ht="12.75">
      <c r="B176" s="160" t="s">
        <v>170</v>
      </c>
      <c r="C176" s="38" t="s">
        <v>28</v>
      </c>
      <c r="D176" s="38">
        <v>26</v>
      </c>
      <c r="E176" s="38">
        <v>22</v>
      </c>
      <c r="F176" s="38">
        <v>1</v>
      </c>
      <c r="G176" s="39">
        <f t="shared" si="32"/>
        <v>4.545454545454546</v>
      </c>
      <c r="H176" s="38">
        <v>6</v>
      </c>
      <c r="I176" s="54">
        <f t="shared" si="29"/>
        <v>27.272727272727273</v>
      </c>
      <c r="J176" s="38">
        <v>11</v>
      </c>
      <c r="K176" s="54">
        <f t="shared" si="30"/>
        <v>50</v>
      </c>
      <c r="L176" s="38">
        <v>4</v>
      </c>
      <c r="M176" s="54">
        <f t="shared" si="31"/>
        <v>18.181818181818183</v>
      </c>
      <c r="N176" s="39">
        <f t="shared" si="33"/>
        <v>95.45454545454545</v>
      </c>
      <c r="O176" s="39">
        <f t="shared" si="34"/>
        <v>68.18181818181817</v>
      </c>
      <c r="W176" s="14"/>
    </row>
    <row r="177" spans="2:23" ht="12.75">
      <c r="B177" s="160" t="s">
        <v>15</v>
      </c>
      <c r="C177" s="38" t="s">
        <v>26</v>
      </c>
      <c r="D177" s="38">
        <v>21</v>
      </c>
      <c r="E177" s="38">
        <v>21</v>
      </c>
      <c r="F177" s="38">
        <v>7</v>
      </c>
      <c r="G177" s="39">
        <f t="shared" si="32"/>
        <v>33.33333333333333</v>
      </c>
      <c r="H177" s="38">
        <v>0</v>
      </c>
      <c r="I177" s="54">
        <f t="shared" si="29"/>
        <v>0</v>
      </c>
      <c r="J177" s="38">
        <v>8</v>
      </c>
      <c r="K177" s="54">
        <f t="shared" si="30"/>
        <v>38.095238095238095</v>
      </c>
      <c r="L177" s="38">
        <v>6</v>
      </c>
      <c r="M177" s="54">
        <f t="shared" si="31"/>
        <v>28.571428571428573</v>
      </c>
      <c r="N177" s="39">
        <f t="shared" si="33"/>
        <v>66.66666666666666</v>
      </c>
      <c r="O177" s="39">
        <f t="shared" si="34"/>
        <v>66.66666666666666</v>
      </c>
      <c r="W177" s="14"/>
    </row>
    <row r="178" spans="2:23" ht="12.75">
      <c r="B178" s="160" t="s">
        <v>15</v>
      </c>
      <c r="C178" s="38" t="s">
        <v>30</v>
      </c>
      <c r="D178" s="38">
        <v>20</v>
      </c>
      <c r="E178" s="38">
        <v>19</v>
      </c>
      <c r="F178" s="38">
        <v>2</v>
      </c>
      <c r="G178" s="39">
        <f t="shared" si="32"/>
        <v>10.526315789473683</v>
      </c>
      <c r="H178" s="38">
        <v>5</v>
      </c>
      <c r="I178" s="54">
        <f t="shared" si="29"/>
        <v>26.31578947368421</v>
      </c>
      <c r="J178" s="38">
        <v>5</v>
      </c>
      <c r="K178" s="54">
        <f t="shared" si="30"/>
        <v>26.31578947368421</v>
      </c>
      <c r="L178" s="38">
        <v>7</v>
      </c>
      <c r="M178" s="54">
        <f t="shared" si="31"/>
        <v>36.8421052631579</v>
      </c>
      <c r="N178" s="39">
        <f t="shared" si="33"/>
        <v>89.47368421052632</v>
      </c>
      <c r="O178" s="39">
        <f t="shared" si="34"/>
        <v>63.1578947368421</v>
      </c>
      <c r="W178" s="14"/>
    </row>
    <row r="179" spans="2:23" ht="12.75">
      <c r="B179" s="154" t="s">
        <v>97</v>
      </c>
      <c r="C179" s="52" t="s">
        <v>28</v>
      </c>
      <c r="D179" s="52">
        <v>22</v>
      </c>
      <c r="E179" s="52">
        <v>19</v>
      </c>
      <c r="F179" s="52">
        <v>0</v>
      </c>
      <c r="G179" s="53">
        <f t="shared" si="32"/>
        <v>0</v>
      </c>
      <c r="H179" s="52">
        <v>7</v>
      </c>
      <c r="I179" s="54">
        <f t="shared" si="29"/>
        <v>36.8421052631579</v>
      </c>
      <c r="J179" s="52">
        <v>9</v>
      </c>
      <c r="K179" s="54">
        <f t="shared" si="30"/>
        <v>47.36842105263158</v>
      </c>
      <c r="L179" s="52">
        <v>3</v>
      </c>
      <c r="M179" s="54">
        <f t="shared" si="31"/>
        <v>15.789473684210526</v>
      </c>
      <c r="N179" s="53">
        <f t="shared" si="33"/>
        <v>100</v>
      </c>
      <c r="O179" s="53">
        <f t="shared" si="34"/>
        <v>63.1578947368421</v>
      </c>
      <c r="W179" s="14"/>
    </row>
    <row r="180" spans="2:23" ht="12.75">
      <c r="B180" s="71" t="s">
        <v>114</v>
      </c>
      <c r="C180" s="38">
        <v>2</v>
      </c>
      <c r="D180" s="38">
        <v>18</v>
      </c>
      <c r="E180" s="38">
        <v>16</v>
      </c>
      <c r="F180" s="38">
        <v>3</v>
      </c>
      <c r="G180" s="39">
        <f t="shared" si="32"/>
        <v>18.75</v>
      </c>
      <c r="H180" s="38">
        <v>3</v>
      </c>
      <c r="I180" s="54">
        <f t="shared" si="29"/>
        <v>18.75</v>
      </c>
      <c r="J180" s="38">
        <v>4</v>
      </c>
      <c r="K180" s="54">
        <f t="shared" si="30"/>
        <v>25</v>
      </c>
      <c r="L180" s="38">
        <v>6</v>
      </c>
      <c r="M180" s="54">
        <f t="shared" si="31"/>
        <v>37.5</v>
      </c>
      <c r="N180" s="39">
        <f t="shared" si="33"/>
        <v>81.25</v>
      </c>
      <c r="O180" s="39">
        <f t="shared" si="34"/>
        <v>62.5</v>
      </c>
      <c r="W180" s="14"/>
    </row>
    <row r="181" spans="2:23" ht="12.75">
      <c r="B181" s="160" t="s">
        <v>89</v>
      </c>
      <c r="C181" s="38" t="s">
        <v>26</v>
      </c>
      <c r="D181" s="38">
        <v>24</v>
      </c>
      <c r="E181" s="38">
        <v>21</v>
      </c>
      <c r="F181" s="38">
        <v>3</v>
      </c>
      <c r="G181" s="39">
        <f t="shared" si="32"/>
        <v>14.285714285714285</v>
      </c>
      <c r="H181" s="38">
        <v>6</v>
      </c>
      <c r="I181" s="54">
        <f t="shared" si="29"/>
        <v>28.571428571428573</v>
      </c>
      <c r="J181" s="38">
        <v>8</v>
      </c>
      <c r="K181" s="54">
        <f t="shared" si="30"/>
        <v>38.095238095238095</v>
      </c>
      <c r="L181" s="38">
        <v>5</v>
      </c>
      <c r="M181" s="54">
        <f t="shared" si="31"/>
        <v>23.80952380952381</v>
      </c>
      <c r="N181" s="39">
        <f t="shared" si="33"/>
        <v>90.47619047619048</v>
      </c>
      <c r="O181" s="39">
        <f t="shared" si="34"/>
        <v>61.904761904761905</v>
      </c>
      <c r="W181" s="14"/>
    </row>
    <row r="182" spans="2:23" ht="12.75">
      <c r="B182" s="71" t="s">
        <v>73</v>
      </c>
      <c r="C182" s="38" t="s">
        <v>28</v>
      </c>
      <c r="D182" s="38">
        <v>27</v>
      </c>
      <c r="E182" s="38">
        <v>26</v>
      </c>
      <c r="F182" s="38">
        <v>2</v>
      </c>
      <c r="G182" s="39">
        <f t="shared" si="32"/>
        <v>7.6923076923076925</v>
      </c>
      <c r="H182" s="38">
        <v>8</v>
      </c>
      <c r="I182" s="54">
        <f t="shared" si="29"/>
        <v>30.76923076923077</v>
      </c>
      <c r="J182" s="38">
        <v>11</v>
      </c>
      <c r="K182" s="54">
        <f t="shared" si="30"/>
        <v>42.30769230769231</v>
      </c>
      <c r="L182" s="38">
        <v>5</v>
      </c>
      <c r="M182" s="54">
        <f t="shared" si="31"/>
        <v>19.23076923076923</v>
      </c>
      <c r="N182" s="39">
        <f t="shared" si="33"/>
        <v>92.3076923076923</v>
      </c>
      <c r="O182" s="39">
        <f t="shared" si="34"/>
        <v>61.53846153846154</v>
      </c>
      <c r="W182" s="14"/>
    </row>
    <row r="183" spans="2:23" ht="12.75">
      <c r="B183" s="160" t="s">
        <v>147</v>
      </c>
      <c r="C183" s="38" t="s">
        <v>28</v>
      </c>
      <c r="D183" s="38">
        <v>23</v>
      </c>
      <c r="E183" s="38">
        <v>22</v>
      </c>
      <c r="F183" s="38">
        <v>2</v>
      </c>
      <c r="G183" s="39">
        <f t="shared" si="32"/>
        <v>9.090909090909092</v>
      </c>
      <c r="H183" s="38">
        <v>7</v>
      </c>
      <c r="I183" s="54">
        <f t="shared" si="29"/>
        <v>31.818181818181817</v>
      </c>
      <c r="J183" s="38">
        <v>10</v>
      </c>
      <c r="K183" s="54">
        <f t="shared" si="30"/>
        <v>45.45454545454545</v>
      </c>
      <c r="L183" s="38">
        <v>3</v>
      </c>
      <c r="M183" s="54">
        <f t="shared" si="31"/>
        <v>13.636363636363637</v>
      </c>
      <c r="N183" s="39">
        <f t="shared" si="33"/>
        <v>90.9090909090909</v>
      </c>
      <c r="O183" s="39">
        <f t="shared" si="34"/>
        <v>59.09090909090909</v>
      </c>
      <c r="W183" s="14"/>
    </row>
    <row r="184" spans="2:23" ht="12.75">
      <c r="B184" s="160" t="s">
        <v>185</v>
      </c>
      <c r="C184" s="38" t="s">
        <v>30</v>
      </c>
      <c r="D184" s="38">
        <v>21</v>
      </c>
      <c r="E184" s="38">
        <v>17</v>
      </c>
      <c r="F184" s="38">
        <v>6</v>
      </c>
      <c r="G184" s="39">
        <f t="shared" si="32"/>
        <v>35.294117647058826</v>
      </c>
      <c r="H184" s="58">
        <v>1</v>
      </c>
      <c r="I184" s="54">
        <f t="shared" si="29"/>
        <v>5.882352941176471</v>
      </c>
      <c r="J184" s="58">
        <v>9</v>
      </c>
      <c r="K184" s="54">
        <f t="shared" si="30"/>
        <v>52.94117647058823</v>
      </c>
      <c r="L184" s="38">
        <v>1</v>
      </c>
      <c r="M184" s="54">
        <f t="shared" si="31"/>
        <v>5.882352941176471</v>
      </c>
      <c r="N184" s="39">
        <f t="shared" si="33"/>
        <v>64.70588235294117</v>
      </c>
      <c r="O184" s="39">
        <f t="shared" si="34"/>
        <v>58.82352941176471</v>
      </c>
      <c r="W184" s="14"/>
    </row>
    <row r="185" spans="2:23" ht="12.75">
      <c r="B185" s="160" t="s">
        <v>163</v>
      </c>
      <c r="C185" s="38" t="s">
        <v>28</v>
      </c>
      <c r="D185" s="38">
        <v>23</v>
      </c>
      <c r="E185" s="38">
        <v>17</v>
      </c>
      <c r="F185" s="38">
        <v>2</v>
      </c>
      <c r="G185" s="39">
        <f t="shared" si="32"/>
        <v>11.76470588235294</v>
      </c>
      <c r="H185" s="38">
        <v>5</v>
      </c>
      <c r="I185" s="54">
        <f t="shared" si="29"/>
        <v>29.41176470588235</v>
      </c>
      <c r="J185" s="38">
        <v>9</v>
      </c>
      <c r="K185" s="54">
        <f t="shared" si="30"/>
        <v>52.94117647058823</v>
      </c>
      <c r="L185" s="38">
        <v>1</v>
      </c>
      <c r="M185" s="54">
        <f t="shared" si="31"/>
        <v>5.882352941176471</v>
      </c>
      <c r="N185" s="39">
        <f t="shared" si="33"/>
        <v>88.23529411764706</v>
      </c>
      <c r="O185" s="39">
        <f t="shared" si="34"/>
        <v>58.82352941176471</v>
      </c>
      <c r="W185" s="14"/>
    </row>
    <row r="186" spans="2:23" ht="12.75">
      <c r="B186" s="71" t="s">
        <v>201</v>
      </c>
      <c r="C186" s="38">
        <v>2</v>
      </c>
      <c r="D186" s="38">
        <v>17</v>
      </c>
      <c r="E186" s="38">
        <v>16</v>
      </c>
      <c r="F186" s="38">
        <v>2</v>
      </c>
      <c r="G186" s="39">
        <f t="shared" si="32"/>
        <v>12.5</v>
      </c>
      <c r="H186" s="38">
        <v>4</v>
      </c>
      <c r="I186" s="54">
        <f t="shared" si="29"/>
        <v>25</v>
      </c>
      <c r="J186" s="38">
        <v>7</v>
      </c>
      <c r="K186" s="54">
        <f t="shared" si="30"/>
        <v>43.75</v>
      </c>
      <c r="L186" s="38">
        <v>2</v>
      </c>
      <c r="M186" s="54">
        <f t="shared" si="31"/>
        <v>12.5</v>
      </c>
      <c r="N186" s="39">
        <f t="shared" si="33"/>
        <v>81.25</v>
      </c>
      <c r="O186" s="39">
        <f t="shared" si="34"/>
        <v>56.25</v>
      </c>
      <c r="W186" s="14"/>
    </row>
    <row r="187" spans="2:23" ht="12.75">
      <c r="B187" s="71" t="s">
        <v>104</v>
      </c>
      <c r="C187" s="38">
        <v>2</v>
      </c>
      <c r="D187" s="38">
        <v>6</v>
      </c>
      <c r="E187" s="38">
        <v>6</v>
      </c>
      <c r="F187" s="38">
        <v>0</v>
      </c>
      <c r="G187" s="39">
        <f t="shared" si="32"/>
        <v>0</v>
      </c>
      <c r="H187" s="38">
        <v>3</v>
      </c>
      <c r="I187" s="54">
        <f t="shared" si="29"/>
        <v>50</v>
      </c>
      <c r="J187" s="38">
        <v>3</v>
      </c>
      <c r="K187" s="54">
        <f t="shared" si="30"/>
        <v>50</v>
      </c>
      <c r="L187" s="38">
        <v>0</v>
      </c>
      <c r="M187" s="54">
        <f t="shared" si="31"/>
        <v>0</v>
      </c>
      <c r="N187" s="39">
        <f t="shared" si="33"/>
        <v>100</v>
      </c>
      <c r="O187" s="39">
        <f t="shared" si="34"/>
        <v>50</v>
      </c>
      <c r="W187" s="14"/>
    </row>
    <row r="188" spans="2:23" ht="12.75">
      <c r="B188" s="71" t="s">
        <v>111</v>
      </c>
      <c r="C188" s="38">
        <v>2</v>
      </c>
      <c r="D188" s="38">
        <v>2</v>
      </c>
      <c r="E188" s="38">
        <v>2</v>
      </c>
      <c r="F188" s="38">
        <v>1</v>
      </c>
      <c r="G188" s="39">
        <f t="shared" si="32"/>
        <v>50</v>
      </c>
      <c r="H188" s="38">
        <v>0</v>
      </c>
      <c r="I188" s="54">
        <f t="shared" si="29"/>
        <v>0</v>
      </c>
      <c r="J188" s="38">
        <v>1</v>
      </c>
      <c r="K188" s="54">
        <f t="shared" si="30"/>
        <v>50</v>
      </c>
      <c r="L188" s="38">
        <v>0</v>
      </c>
      <c r="M188" s="54">
        <f t="shared" si="31"/>
        <v>0</v>
      </c>
      <c r="N188" s="39">
        <f t="shared" si="33"/>
        <v>50</v>
      </c>
      <c r="O188" s="39">
        <f t="shared" si="34"/>
        <v>50</v>
      </c>
      <c r="W188" s="14"/>
    </row>
    <row r="189" spans="2:23" ht="12.75">
      <c r="B189" s="71" t="s">
        <v>129</v>
      </c>
      <c r="C189" s="38" t="s">
        <v>28</v>
      </c>
      <c r="D189" s="38">
        <v>30</v>
      </c>
      <c r="E189" s="38">
        <v>22</v>
      </c>
      <c r="F189" s="38">
        <v>3</v>
      </c>
      <c r="G189" s="39">
        <f t="shared" si="32"/>
        <v>13.636363636363635</v>
      </c>
      <c r="H189" s="38">
        <v>8</v>
      </c>
      <c r="I189" s="54">
        <f t="shared" si="29"/>
        <v>36.36363636363637</v>
      </c>
      <c r="J189" s="38">
        <v>9</v>
      </c>
      <c r="K189" s="54">
        <f t="shared" si="30"/>
        <v>40.90909090909091</v>
      </c>
      <c r="L189" s="38">
        <v>2</v>
      </c>
      <c r="M189" s="54">
        <f t="shared" si="31"/>
        <v>9.090909090909092</v>
      </c>
      <c r="N189" s="39">
        <f t="shared" si="33"/>
        <v>86.36363636363636</v>
      </c>
      <c r="O189" s="39">
        <f t="shared" si="34"/>
        <v>50</v>
      </c>
      <c r="W189" s="14"/>
    </row>
    <row r="190" spans="2:23" ht="12.75">
      <c r="B190" s="160" t="s">
        <v>15</v>
      </c>
      <c r="C190" s="38" t="s">
        <v>28</v>
      </c>
      <c r="D190" s="38">
        <v>21</v>
      </c>
      <c r="E190" s="38">
        <v>20</v>
      </c>
      <c r="F190" s="38">
        <v>6</v>
      </c>
      <c r="G190" s="39">
        <v>30</v>
      </c>
      <c r="H190" s="38">
        <v>5</v>
      </c>
      <c r="I190" s="54">
        <f t="shared" si="29"/>
        <v>25</v>
      </c>
      <c r="J190" s="38">
        <v>5</v>
      </c>
      <c r="K190" s="54">
        <f t="shared" si="30"/>
        <v>25</v>
      </c>
      <c r="L190" s="38">
        <v>4</v>
      </c>
      <c r="M190" s="54">
        <f t="shared" si="31"/>
        <v>20</v>
      </c>
      <c r="N190" s="39">
        <f t="shared" si="33"/>
        <v>70</v>
      </c>
      <c r="O190" s="39">
        <f t="shared" si="34"/>
        <v>45</v>
      </c>
      <c r="W190" s="14"/>
    </row>
    <row r="191" spans="2:23" ht="12.75">
      <c r="B191" s="160" t="s">
        <v>237</v>
      </c>
      <c r="C191" s="38" t="s">
        <v>26</v>
      </c>
      <c r="D191" s="38">
        <v>23</v>
      </c>
      <c r="E191" s="38">
        <v>20</v>
      </c>
      <c r="F191" s="38">
        <v>3</v>
      </c>
      <c r="G191" s="39">
        <v>15</v>
      </c>
      <c r="H191" s="38">
        <v>8</v>
      </c>
      <c r="I191" s="54">
        <f t="shared" si="29"/>
        <v>40</v>
      </c>
      <c r="J191" s="38">
        <v>5</v>
      </c>
      <c r="K191" s="54">
        <f t="shared" si="30"/>
        <v>25</v>
      </c>
      <c r="L191" s="38">
        <v>4</v>
      </c>
      <c r="M191" s="54">
        <f t="shared" si="31"/>
        <v>20</v>
      </c>
      <c r="N191" s="39">
        <v>85</v>
      </c>
      <c r="O191" s="39">
        <v>45</v>
      </c>
      <c r="W191" s="14"/>
    </row>
    <row r="192" spans="2:23" ht="12.75">
      <c r="B192" s="160" t="s">
        <v>237</v>
      </c>
      <c r="C192" s="38" t="s">
        <v>28</v>
      </c>
      <c r="D192" s="38">
        <v>19</v>
      </c>
      <c r="E192" s="38">
        <v>19</v>
      </c>
      <c r="F192" s="38">
        <v>3</v>
      </c>
      <c r="G192" s="39">
        <v>16</v>
      </c>
      <c r="H192" s="38">
        <v>8</v>
      </c>
      <c r="I192" s="54">
        <f t="shared" si="29"/>
        <v>42.10526315789474</v>
      </c>
      <c r="J192" s="38">
        <v>3</v>
      </c>
      <c r="K192" s="54">
        <f t="shared" si="30"/>
        <v>15.789473684210526</v>
      </c>
      <c r="L192" s="38">
        <v>5</v>
      </c>
      <c r="M192" s="54">
        <f t="shared" si="31"/>
        <v>26.31578947368421</v>
      </c>
      <c r="N192" s="39">
        <v>84</v>
      </c>
      <c r="O192" s="39">
        <v>32</v>
      </c>
      <c r="W192" s="14"/>
    </row>
    <row r="193" spans="2:23" ht="12.75">
      <c r="B193" s="71" t="s">
        <v>228</v>
      </c>
      <c r="C193" s="38">
        <v>2</v>
      </c>
      <c r="D193" s="38">
        <v>4</v>
      </c>
      <c r="E193" s="38">
        <v>4</v>
      </c>
      <c r="F193" s="38">
        <v>1</v>
      </c>
      <c r="G193" s="39">
        <v>25</v>
      </c>
      <c r="H193" s="38">
        <v>2</v>
      </c>
      <c r="I193" s="39">
        <f t="shared" si="29"/>
        <v>50</v>
      </c>
      <c r="J193" s="38">
        <v>0</v>
      </c>
      <c r="K193" s="39">
        <f t="shared" si="30"/>
        <v>0</v>
      </c>
      <c r="L193" s="38">
        <v>1</v>
      </c>
      <c r="M193" s="39">
        <f t="shared" si="31"/>
        <v>25</v>
      </c>
      <c r="N193" s="39">
        <v>75</v>
      </c>
      <c r="O193" s="39">
        <v>25</v>
      </c>
      <c r="W193" s="14"/>
    </row>
    <row r="194" spans="2:23" ht="12.75">
      <c r="B194" s="191" t="s">
        <v>56</v>
      </c>
      <c r="C194" s="192">
        <v>2</v>
      </c>
      <c r="D194" s="192">
        <v>2</v>
      </c>
      <c r="E194" s="192">
        <v>2</v>
      </c>
      <c r="F194" s="192">
        <v>1</v>
      </c>
      <c r="G194" s="193">
        <f>F194/E194*100</f>
        <v>50</v>
      </c>
      <c r="H194" s="192">
        <v>1</v>
      </c>
      <c r="I194" s="193">
        <f t="shared" si="29"/>
        <v>50</v>
      </c>
      <c r="J194" s="192">
        <v>0</v>
      </c>
      <c r="K194" s="193">
        <f t="shared" si="30"/>
        <v>0</v>
      </c>
      <c r="L194" s="192">
        <v>0</v>
      </c>
      <c r="M194" s="193">
        <f t="shared" si="31"/>
        <v>0</v>
      </c>
      <c r="N194" s="193">
        <f>(H194+J194+L194)/E194*100</f>
        <v>50</v>
      </c>
      <c r="O194" s="193">
        <f>(J194+L194)/E194*100</f>
        <v>0</v>
      </c>
      <c r="W194" s="14"/>
    </row>
    <row r="195" spans="2:23" ht="12.75">
      <c r="B195" s="155" t="s">
        <v>20</v>
      </c>
      <c r="C195" s="156"/>
      <c r="D195" s="156">
        <v>1119</v>
      </c>
      <c r="E195" s="156">
        <v>1029</v>
      </c>
      <c r="F195" s="157">
        <v>99</v>
      </c>
      <c r="G195" s="158">
        <v>10.5</v>
      </c>
      <c r="H195" s="157">
        <v>168</v>
      </c>
      <c r="I195" s="158">
        <f>AVERAGE(I139:I194)</f>
        <v>17.715669349489225</v>
      </c>
      <c r="J195" s="157">
        <v>394</v>
      </c>
      <c r="K195" s="158">
        <f>AVERAGE(K139:K194)</f>
        <v>38.41863117894927</v>
      </c>
      <c r="L195" s="157">
        <v>368</v>
      </c>
      <c r="M195" s="158">
        <f>AVERAGE(M139:M194)</f>
        <v>33.222043074541084</v>
      </c>
      <c r="N195" s="158">
        <f>AVERAGE(N139:N194)</f>
        <v>89.08924040542523</v>
      </c>
      <c r="O195" s="158">
        <f>AVERAGE(O139:O194)</f>
        <v>71.91214620259386</v>
      </c>
      <c r="W195" s="14"/>
    </row>
    <row r="196" ht="12.75">
      <c r="W196" s="14"/>
    </row>
    <row r="197" spans="2:23" ht="12.75">
      <c r="B197" t="s">
        <v>40</v>
      </c>
      <c r="W197" s="14"/>
    </row>
    <row r="198" ht="12.75">
      <c r="W198" s="14"/>
    </row>
    <row r="199" spans="2:23" ht="45" customHeight="1">
      <c r="B199" s="2" t="s">
        <v>2</v>
      </c>
      <c r="C199" s="2" t="s">
        <v>3</v>
      </c>
      <c r="D199" s="9" t="s">
        <v>4</v>
      </c>
      <c r="E199" s="10" t="s">
        <v>5</v>
      </c>
      <c r="F199" s="252"/>
      <c r="G199" s="252"/>
      <c r="H199" s="252"/>
      <c r="I199" s="252"/>
      <c r="J199" s="252"/>
      <c r="K199" s="252"/>
      <c r="L199" s="252"/>
      <c r="M199" s="252"/>
      <c r="N199" s="249" t="s">
        <v>33</v>
      </c>
      <c r="O199" s="248" t="s">
        <v>34</v>
      </c>
      <c r="P199" s="12"/>
      <c r="Q199" s="12"/>
      <c r="R199" s="12"/>
      <c r="S199" s="12"/>
      <c r="T199" s="12"/>
      <c r="U199" s="250"/>
      <c r="V199" s="251"/>
      <c r="W199" s="247"/>
    </row>
    <row r="200" spans="2:23" ht="12.75">
      <c r="B200" s="5"/>
      <c r="C200" s="2"/>
      <c r="D200" s="6"/>
      <c r="E200" s="6"/>
      <c r="F200" s="244" t="s">
        <v>35</v>
      </c>
      <c r="G200" s="244"/>
      <c r="H200" s="244" t="s">
        <v>36</v>
      </c>
      <c r="I200" s="244"/>
      <c r="J200" s="244" t="s">
        <v>37</v>
      </c>
      <c r="K200" s="244"/>
      <c r="L200" s="253" t="s">
        <v>38</v>
      </c>
      <c r="M200" s="253"/>
      <c r="N200" s="249"/>
      <c r="O200" s="248"/>
      <c r="P200" s="12"/>
      <c r="Q200" s="12"/>
      <c r="R200" s="12"/>
      <c r="S200" s="12"/>
      <c r="T200" s="12"/>
      <c r="U200" s="250"/>
      <c r="V200" s="251"/>
      <c r="W200" s="247"/>
    </row>
    <row r="201" spans="2:23" ht="12.75">
      <c r="B201" s="7"/>
      <c r="C201" s="63"/>
      <c r="D201" s="63"/>
      <c r="E201" s="63"/>
      <c r="F201" s="64" t="s">
        <v>13</v>
      </c>
      <c r="G201" s="64" t="s">
        <v>14</v>
      </c>
      <c r="H201" s="64" t="s">
        <v>13</v>
      </c>
      <c r="I201" s="64" t="s">
        <v>14</v>
      </c>
      <c r="J201" s="64" t="s">
        <v>13</v>
      </c>
      <c r="K201" s="64" t="s">
        <v>14</v>
      </c>
      <c r="L201" s="64" t="s">
        <v>13</v>
      </c>
      <c r="M201" s="64" t="s">
        <v>14</v>
      </c>
      <c r="N201" s="64" t="s">
        <v>14</v>
      </c>
      <c r="O201" s="64" t="s">
        <v>14</v>
      </c>
      <c r="P201" s="13"/>
      <c r="Q201" s="13"/>
      <c r="R201" s="13"/>
      <c r="S201" s="13"/>
      <c r="T201" s="13"/>
      <c r="U201" s="13"/>
      <c r="V201" s="13"/>
      <c r="W201" s="14"/>
    </row>
    <row r="202" spans="2:23" ht="12.75">
      <c r="B202" s="130" t="s">
        <v>108</v>
      </c>
      <c r="C202" s="131">
        <v>2</v>
      </c>
      <c r="D202" s="131">
        <v>1</v>
      </c>
      <c r="E202" s="131">
        <v>1</v>
      </c>
      <c r="F202" s="131">
        <v>0</v>
      </c>
      <c r="G202" s="132">
        <f aca="true" t="shared" si="35" ref="G202:G227">100*F202/E202</f>
        <v>0</v>
      </c>
      <c r="H202" s="131">
        <v>0</v>
      </c>
      <c r="I202" s="132">
        <f aca="true" t="shared" si="36" ref="I202:I227">100*H202/E202</f>
        <v>0</v>
      </c>
      <c r="J202" s="131">
        <v>0</v>
      </c>
      <c r="K202" s="132">
        <f aca="true" t="shared" si="37" ref="K202:K227">100*J202/E202</f>
        <v>0</v>
      </c>
      <c r="L202" s="131">
        <v>1</v>
      </c>
      <c r="M202" s="132">
        <f aca="true" t="shared" si="38" ref="M202:M227">100*L202/E202</f>
        <v>100</v>
      </c>
      <c r="N202" s="132">
        <f>(H202+J202+L202)/E202*100</f>
        <v>100</v>
      </c>
      <c r="O202" s="132">
        <f>(J202+L202)/E202*100</f>
        <v>100</v>
      </c>
      <c r="P202" s="15"/>
      <c r="Q202" s="13"/>
      <c r="R202" s="15"/>
      <c r="S202" s="13"/>
      <c r="T202" s="15"/>
      <c r="U202" s="15"/>
      <c r="V202" s="13"/>
      <c r="W202" s="14"/>
    </row>
    <row r="203" spans="2:23" ht="12.75">
      <c r="B203" s="130" t="s">
        <v>218</v>
      </c>
      <c r="C203" s="131">
        <v>2</v>
      </c>
      <c r="D203" s="131">
        <v>11</v>
      </c>
      <c r="E203" s="131">
        <v>10</v>
      </c>
      <c r="F203" s="131">
        <v>0</v>
      </c>
      <c r="G203" s="132">
        <f t="shared" si="35"/>
        <v>0</v>
      </c>
      <c r="H203" s="131">
        <v>0</v>
      </c>
      <c r="I203" s="132">
        <f t="shared" si="36"/>
        <v>0</v>
      </c>
      <c r="J203" s="131">
        <v>5</v>
      </c>
      <c r="K203" s="132">
        <f t="shared" si="37"/>
        <v>50</v>
      </c>
      <c r="L203" s="131">
        <v>5</v>
      </c>
      <c r="M203" s="132">
        <f t="shared" si="38"/>
        <v>50</v>
      </c>
      <c r="N203" s="132">
        <v>100</v>
      </c>
      <c r="O203" s="132">
        <v>100</v>
      </c>
      <c r="P203" s="15"/>
      <c r="Q203" s="13"/>
      <c r="R203" s="15"/>
      <c r="S203" s="13"/>
      <c r="T203" s="15"/>
      <c r="U203" s="15"/>
      <c r="V203" s="13"/>
      <c r="W203" s="14"/>
    </row>
    <row r="204" spans="2:23" ht="12.75">
      <c r="B204" s="130" t="s">
        <v>224</v>
      </c>
      <c r="C204" s="131">
        <v>2</v>
      </c>
      <c r="D204" s="131">
        <v>19</v>
      </c>
      <c r="E204" s="131">
        <v>19</v>
      </c>
      <c r="F204" s="131">
        <v>0</v>
      </c>
      <c r="G204" s="132">
        <f t="shared" si="35"/>
        <v>0</v>
      </c>
      <c r="H204" s="131">
        <v>1</v>
      </c>
      <c r="I204" s="132">
        <f t="shared" si="36"/>
        <v>5.2631578947368425</v>
      </c>
      <c r="J204" s="131">
        <v>9</v>
      </c>
      <c r="K204" s="132">
        <f t="shared" si="37"/>
        <v>47.36842105263158</v>
      </c>
      <c r="L204" s="131">
        <v>9</v>
      </c>
      <c r="M204" s="132">
        <f t="shared" si="38"/>
        <v>47.36842105263158</v>
      </c>
      <c r="N204" s="132">
        <f aca="true" t="shared" si="39" ref="N204:N210">(H204+J204+L204)/E204*100</f>
        <v>100</v>
      </c>
      <c r="O204" s="132">
        <f aca="true" t="shared" si="40" ref="O204:O210">(J204+L204)/E204*100</f>
        <v>94.73684210526315</v>
      </c>
      <c r="P204" s="15"/>
      <c r="Q204" s="13"/>
      <c r="R204" s="15"/>
      <c r="S204" s="13"/>
      <c r="T204" s="15"/>
      <c r="U204" s="15"/>
      <c r="V204" s="13"/>
      <c r="W204" s="14"/>
    </row>
    <row r="205" spans="2:23" ht="12.75">
      <c r="B205" s="130" t="s">
        <v>147</v>
      </c>
      <c r="C205" s="131" t="s">
        <v>26</v>
      </c>
      <c r="D205" s="131">
        <v>15</v>
      </c>
      <c r="E205" s="131">
        <v>14</v>
      </c>
      <c r="F205" s="131">
        <v>0</v>
      </c>
      <c r="G205" s="132">
        <f t="shared" si="35"/>
        <v>0</v>
      </c>
      <c r="H205" s="131">
        <v>2</v>
      </c>
      <c r="I205" s="132">
        <f t="shared" si="36"/>
        <v>14.285714285714286</v>
      </c>
      <c r="J205" s="131">
        <v>9</v>
      </c>
      <c r="K205" s="132">
        <f t="shared" si="37"/>
        <v>64.28571428571429</v>
      </c>
      <c r="L205" s="131">
        <v>3</v>
      </c>
      <c r="M205" s="132">
        <f t="shared" si="38"/>
        <v>21.428571428571427</v>
      </c>
      <c r="N205" s="132">
        <f t="shared" si="39"/>
        <v>100</v>
      </c>
      <c r="O205" s="132">
        <f t="shared" si="40"/>
        <v>85.71428571428571</v>
      </c>
      <c r="P205" s="15"/>
      <c r="Q205" s="14"/>
      <c r="R205" s="15"/>
      <c r="S205" s="14"/>
      <c r="T205" s="15"/>
      <c r="U205" s="15"/>
      <c r="V205" s="13"/>
      <c r="W205" s="14"/>
    </row>
    <row r="206" spans="2:15" ht="12.75">
      <c r="B206" s="130" t="s">
        <v>212</v>
      </c>
      <c r="C206" s="131" t="s">
        <v>26</v>
      </c>
      <c r="D206" s="131">
        <v>21</v>
      </c>
      <c r="E206" s="131">
        <v>20</v>
      </c>
      <c r="F206" s="131">
        <v>0</v>
      </c>
      <c r="G206" s="132">
        <f t="shared" si="35"/>
        <v>0</v>
      </c>
      <c r="H206" s="131">
        <v>3</v>
      </c>
      <c r="I206" s="132">
        <f t="shared" si="36"/>
        <v>15</v>
      </c>
      <c r="J206" s="131">
        <v>7</v>
      </c>
      <c r="K206" s="132">
        <f t="shared" si="37"/>
        <v>35</v>
      </c>
      <c r="L206" s="131">
        <v>10</v>
      </c>
      <c r="M206" s="132">
        <f t="shared" si="38"/>
        <v>50</v>
      </c>
      <c r="N206" s="132">
        <f t="shared" si="39"/>
        <v>100</v>
      </c>
      <c r="O206" s="132">
        <f t="shared" si="40"/>
        <v>85</v>
      </c>
    </row>
    <row r="207" spans="2:15" ht="12.75">
      <c r="B207" s="130" t="s">
        <v>212</v>
      </c>
      <c r="C207" s="131" t="s">
        <v>28</v>
      </c>
      <c r="D207" s="131">
        <v>20</v>
      </c>
      <c r="E207" s="131">
        <v>20</v>
      </c>
      <c r="F207" s="131">
        <v>0</v>
      </c>
      <c r="G207" s="132">
        <f t="shared" si="35"/>
        <v>0</v>
      </c>
      <c r="H207" s="131">
        <v>3</v>
      </c>
      <c r="I207" s="132">
        <f t="shared" si="36"/>
        <v>15</v>
      </c>
      <c r="J207" s="131">
        <v>13</v>
      </c>
      <c r="K207" s="132">
        <f t="shared" si="37"/>
        <v>65</v>
      </c>
      <c r="L207" s="131">
        <v>4</v>
      </c>
      <c r="M207" s="132">
        <f t="shared" si="38"/>
        <v>20</v>
      </c>
      <c r="N207" s="132">
        <f t="shared" si="39"/>
        <v>100</v>
      </c>
      <c r="O207" s="132">
        <f t="shared" si="40"/>
        <v>85</v>
      </c>
    </row>
    <row r="208" spans="2:15" ht="12.75">
      <c r="B208" s="130" t="s">
        <v>57</v>
      </c>
      <c r="C208" s="131" t="s">
        <v>26</v>
      </c>
      <c r="D208" s="131">
        <v>26</v>
      </c>
      <c r="E208" s="131">
        <v>26</v>
      </c>
      <c r="F208" s="131">
        <v>1</v>
      </c>
      <c r="G208" s="132">
        <f t="shared" si="35"/>
        <v>3.8461538461538463</v>
      </c>
      <c r="H208" s="131">
        <v>3</v>
      </c>
      <c r="I208" s="132">
        <f t="shared" si="36"/>
        <v>11.538461538461538</v>
      </c>
      <c r="J208" s="131">
        <v>20</v>
      </c>
      <c r="K208" s="132">
        <f t="shared" si="37"/>
        <v>76.92307692307692</v>
      </c>
      <c r="L208" s="131">
        <v>2</v>
      </c>
      <c r="M208" s="132">
        <f t="shared" si="38"/>
        <v>7.6923076923076925</v>
      </c>
      <c r="N208" s="132">
        <f t="shared" si="39"/>
        <v>96.15384615384616</v>
      </c>
      <c r="O208" s="132">
        <f t="shared" si="40"/>
        <v>84.61538461538461</v>
      </c>
    </row>
    <row r="209" spans="2:15" ht="12.75">
      <c r="B209" s="130" t="s">
        <v>181</v>
      </c>
      <c r="C209" s="131">
        <v>2</v>
      </c>
      <c r="D209" s="131">
        <v>24</v>
      </c>
      <c r="E209" s="131">
        <v>23</v>
      </c>
      <c r="F209" s="131">
        <v>0</v>
      </c>
      <c r="G209" s="132">
        <f t="shared" si="35"/>
        <v>0</v>
      </c>
      <c r="H209" s="131">
        <v>4</v>
      </c>
      <c r="I209" s="132">
        <f t="shared" si="36"/>
        <v>17.391304347826086</v>
      </c>
      <c r="J209" s="131">
        <v>7</v>
      </c>
      <c r="K209" s="132">
        <f t="shared" si="37"/>
        <v>30.434782608695652</v>
      </c>
      <c r="L209" s="131">
        <v>12</v>
      </c>
      <c r="M209" s="132">
        <f t="shared" si="38"/>
        <v>52.17391304347826</v>
      </c>
      <c r="N209" s="132">
        <f t="shared" si="39"/>
        <v>100</v>
      </c>
      <c r="O209" s="132">
        <f t="shared" si="40"/>
        <v>82.6086956521739</v>
      </c>
    </row>
    <row r="210" spans="2:15" ht="12.75">
      <c r="B210" s="130" t="s">
        <v>185</v>
      </c>
      <c r="C210" s="131" t="s">
        <v>30</v>
      </c>
      <c r="D210" s="131">
        <v>21</v>
      </c>
      <c r="E210" s="131">
        <v>17</v>
      </c>
      <c r="F210" s="131">
        <v>1</v>
      </c>
      <c r="G210" s="132">
        <f t="shared" si="35"/>
        <v>5.882352941176471</v>
      </c>
      <c r="H210" s="137">
        <v>2</v>
      </c>
      <c r="I210" s="132">
        <f t="shared" si="36"/>
        <v>11.764705882352942</v>
      </c>
      <c r="J210" s="137">
        <v>11</v>
      </c>
      <c r="K210" s="132">
        <f t="shared" si="37"/>
        <v>64.70588235294117</v>
      </c>
      <c r="L210" s="131">
        <v>3</v>
      </c>
      <c r="M210" s="132">
        <f t="shared" si="38"/>
        <v>17.647058823529413</v>
      </c>
      <c r="N210" s="132">
        <f t="shared" si="39"/>
        <v>94.11764705882352</v>
      </c>
      <c r="O210" s="132">
        <f t="shared" si="40"/>
        <v>82.35294117647058</v>
      </c>
    </row>
    <row r="211" spans="2:15" ht="12.75">
      <c r="B211" s="130" t="s">
        <v>132</v>
      </c>
      <c r="C211" s="131" t="s">
        <v>30</v>
      </c>
      <c r="D211" s="131">
        <v>27</v>
      </c>
      <c r="E211" s="131">
        <v>26</v>
      </c>
      <c r="F211" s="131">
        <v>0</v>
      </c>
      <c r="G211" s="132">
        <f t="shared" si="35"/>
        <v>0</v>
      </c>
      <c r="H211" s="131">
        <v>5</v>
      </c>
      <c r="I211" s="132">
        <f t="shared" si="36"/>
        <v>19.23076923076923</v>
      </c>
      <c r="J211" s="131">
        <v>13</v>
      </c>
      <c r="K211" s="132">
        <f t="shared" si="37"/>
        <v>50</v>
      </c>
      <c r="L211" s="131">
        <v>8</v>
      </c>
      <c r="M211" s="132">
        <f t="shared" si="38"/>
        <v>30.76923076923077</v>
      </c>
      <c r="N211" s="132">
        <v>100</v>
      </c>
      <c r="O211" s="132">
        <v>81</v>
      </c>
    </row>
    <row r="212" spans="2:15" ht="12.75">
      <c r="B212" s="130" t="s">
        <v>15</v>
      </c>
      <c r="C212" s="131" t="s">
        <v>28</v>
      </c>
      <c r="D212" s="131">
        <v>21</v>
      </c>
      <c r="E212" s="131">
        <v>20</v>
      </c>
      <c r="F212" s="131">
        <v>0</v>
      </c>
      <c r="G212" s="132">
        <f t="shared" si="35"/>
        <v>0</v>
      </c>
      <c r="H212" s="131">
        <v>4</v>
      </c>
      <c r="I212" s="132">
        <f t="shared" si="36"/>
        <v>20</v>
      </c>
      <c r="J212" s="131">
        <v>10</v>
      </c>
      <c r="K212" s="132">
        <f t="shared" si="37"/>
        <v>50</v>
      </c>
      <c r="L212" s="131">
        <v>6</v>
      </c>
      <c r="M212" s="132">
        <f t="shared" si="38"/>
        <v>30</v>
      </c>
      <c r="N212" s="132">
        <f>(H212+J212+L212)/E212*100</f>
        <v>100</v>
      </c>
      <c r="O212" s="132">
        <f>(J212+L212)/E212*100</f>
        <v>80</v>
      </c>
    </row>
    <row r="213" spans="2:15" ht="12.75">
      <c r="B213" s="130" t="s">
        <v>65</v>
      </c>
      <c r="C213" s="131">
        <v>2</v>
      </c>
      <c r="D213" s="131">
        <v>10</v>
      </c>
      <c r="E213" s="131">
        <v>10</v>
      </c>
      <c r="F213" s="131">
        <v>0</v>
      </c>
      <c r="G213" s="132">
        <f t="shared" si="35"/>
        <v>0</v>
      </c>
      <c r="H213" s="131">
        <v>2</v>
      </c>
      <c r="I213" s="132">
        <f t="shared" si="36"/>
        <v>20</v>
      </c>
      <c r="J213" s="131">
        <v>2</v>
      </c>
      <c r="K213" s="132">
        <f t="shared" si="37"/>
        <v>20</v>
      </c>
      <c r="L213" s="131">
        <v>6</v>
      </c>
      <c r="M213" s="132">
        <f t="shared" si="38"/>
        <v>60</v>
      </c>
      <c r="N213" s="132">
        <f>(H213+J213+L213)/E213*100</f>
        <v>100</v>
      </c>
      <c r="O213" s="132">
        <f>(J213+L213)/E213*100</f>
        <v>80</v>
      </c>
    </row>
    <row r="214" spans="2:15" ht="12.75">
      <c r="B214" s="130" t="s">
        <v>254</v>
      </c>
      <c r="C214" s="131">
        <v>2</v>
      </c>
      <c r="D214" s="131">
        <v>4</v>
      </c>
      <c r="E214" s="131">
        <v>4</v>
      </c>
      <c r="F214" s="131">
        <v>0</v>
      </c>
      <c r="G214" s="132">
        <f t="shared" si="35"/>
        <v>0</v>
      </c>
      <c r="H214" s="131">
        <v>1</v>
      </c>
      <c r="I214" s="132">
        <f t="shared" si="36"/>
        <v>25</v>
      </c>
      <c r="J214" s="131">
        <v>2</v>
      </c>
      <c r="K214" s="132">
        <f t="shared" si="37"/>
        <v>50</v>
      </c>
      <c r="L214" s="131">
        <v>1</v>
      </c>
      <c r="M214" s="132">
        <f t="shared" si="38"/>
        <v>25</v>
      </c>
      <c r="N214" s="132">
        <v>100</v>
      </c>
      <c r="O214" s="132">
        <v>80</v>
      </c>
    </row>
    <row r="215" spans="2:15" ht="12.75">
      <c r="B215" s="130" t="s">
        <v>89</v>
      </c>
      <c r="C215" s="131" t="s">
        <v>30</v>
      </c>
      <c r="D215" s="131">
        <v>28</v>
      </c>
      <c r="E215" s="131">
        <v>27</v>
      </c>
      <c r="F215" s="131">
        <v>1</v>
      </c>
      <c r="G215" s="132">
        <f t="shared" si="35"/>
        <v>3.7037037037037037</v>
      </c>
      <c r="H215" s="137">
        <v>5</v>
      </c>
      <c r="I215" s="132">
        <f t="shared" si="36"/>
        <v>18.51851851851852</v>
      </c>
      <c r="J215" s="137">
        <v>12</v>
      </c>
      <c r="K215" s="132">
        <f t="shared" si="37"/>
        <v>44.44444444444444</v>
      </c>
      <c r="L215" s="131">
        <v>9</v>
      </c>
      <c r="M215" s="132">
        <f t="shared" si="38"/>
        <v>33.333333333333336</v>
      </c>
      <c r="N215" s="132">
        <f>(H215+J215+L215)/E215*100</f>
        <v>96.29629629629629</v>
      </c>
      <c r="O215" s="132">
        <f>(J215+L215)/E215*100</f>
        <v>77.77777777777779</v>
      </c>
    </row>
    <row r="216" spans="2:15" ht="12.75">
      <c r="B216" s="130" t="s">
        <v>114</v>
      </c>
      <c r="C216" s="131">
        <v>2</v>
      </c>
      <c r="D216" s="131">
        <v>18</v>
      </c>
      <c r="E216" s="131">
        <v>16</v>
      </c>
      <c r="F216" s="131">
        <v>0</v>
      </c>
      <c r="G216" s="132">
        <f t="shared" si="35"/>
        <v>0</v>
      </c>
      <c r="H216" s="131">
        <v>4</v>
      </c>
      <c r="I216" s="132">
        <f t="shared" si="36"/>
        <v>25</v>
      </c>
      <c r="J216" s="131">
        <v>8</v>
      </c>
      <c r="K216" s="132">
        <f t="shared" si="37"/>
        <v>50</v>
      </c>
      <c r="L216" s="131">
        <v>4</v>
      </c>
      <c r="M216" s="132">
        <f t="shared" si="38"/>
        <v>25</v>
      </c>
      <c r="N216" s="132">
        <f>(H216+J216+L216)/E216*100</f>
        <v>100</v>
      </c>
      <c r="O216" s="132">
        <f>(J216+L216)/E216*100</f>
        <v>75</v>
      </c>
    </row>
    <row r="217" spans="2:15" ht="12.75">
      <c r="B217" s="130" t="s">
        <v>228</v>
      </c>
      <c r="C217" s="131">
        <v>2</v>
      </c>
      <c r="D217" s="131">
        <v>4</v>
      </c>
      <c r="E217" s="131">
        <v>4</v>
      </c>
      <c r="F217" s="131">
        <v>0</v>
      </c>
      <c r="G217" s="132">
        <f t="shared" si="35"/>
        <v>0</v>
      </c>
      <c r="H217" s="131">
        <v>1</v>
      </c>
      <c r="I217" s="132">
        <f t="shared" si="36"/>
        <v>25</v>
      </c>
      <c r="J217" s="131">
        <v>0</v>
      </c>
      <c r="K217" s="132">
        <f t="shared" si="37"/>
        <v>0</v>
      </c>
      <c r="L217" s="131">
        <v>3</v>
      </c>
      <c r="M217" s="132">
        <f t="shared" si="38"/>
        <v>75</v>
      </c>
      <c r="N217" s="132">
        <v>100</v>
      </c>
      <c r="O217" s="132">
        <v>75</v>
      </c>
    </row>
    <row r="218" spans="2:15" ht="12.75">
      <c r="B218" s="130" t="s">
        <v>244</v>
      </c>
      <c r="C218" s="131" t="s">
        <v>26</v>
      </c>
      <c r="D218" s="131">
        <v>15</v>
      </c>
      <c r="E218" s="131">
        <v>15</v>
      </c>
      <c r="F218" s="131">
        <v>0</v>
      </c>
      <c r="G218" s="132">
        <f t="shared" si="35"/>
        <v>0</v>
      </c>
      <c r="H218" s="131">
        <v>4</v>
      </c>
      <c r="I218" s="132">
        <f t="shared" si="36"/>
        <v>26.666666666666668</v>
      </c>
      <c r="J218" s="131">
        <v>7</v>
      </c>
      <c r="K218" s="132">
        <f t="shared" si="37"/>
        <v>46.666666666666664</v>
      </c>
      <c r="L218" s="131">
        <v>4</v>
      </c>
      <c r="M218" s="132">
        <f t="shared" si="38"/>
        <v>26.666666666666668</v>
      </c>
      <c r="N218" s="132">
        <f aca="true" t="shared" si="41" ref="N218:N227">(H218+J218+L218)/E218*100</f>
        <v>100</v>
      </c>
      <c r="O218" s="132">
        <f aca="true" t="shared" si="42" ref="O218:O227">(J218+L218)/E218*100</f>
        <v>73.33333333333333</v>
      </c>
    </row>
    <row r="219" spans="2:15" ht="12.75">
      <c r="B219" s="130" t="s">
        <v>73</v>
      </c>
      <c r="C219" s="131" t="s">
        <v>26</v>
      </c>
      <c r="D219" s="131">
        <v>26</v>
      </c>
      <c r="E219" s="131">
        <v>21</v>
      </c>
      <c r="F219" s="131">
        <v>0</v>
      </c>
      <c r="G219" s="132">
        <f t="shared" si="35"/>
        <v>0</v>
      </c>
      <c r="H219" s="131">
        <v>6</v>
      </c>
      <c r="I219" s="132">
        <f t="shared" si="36"/>
        <v>28.571428571428573</v>
      </c>
      <c r="J219" s="131">
        <v>9</v>
      </c>
      <c r="K219" s="132">
        <f t="shared" si="37"/>
        <v>42.857142857142854</v>
      </c>
      <c r="L219" s="131">
        <v>6</v>
      </c>
      <c r="M219" s="132">
        <f t="shared" si="38"/>
        <v>28.571428571428573</v>
      </c>
      <c r="N219" s="132">
        <f t="shared" si="41"/>
        <v>100</v>
      </c>
      <c r="O219" s="132">
        <f t="shared" si="42"/>
        <v>71.42857142857143</v>
      </c>
    </row>
    <row r="220" spans="2:15" ht="12.75">
      <c r="B220" s="130" t="s">
        <v>89</v>
      </c>
      <c r="C220" s="131" t="s">
        <v>26</v>
      </c>
      <c r="D220" s="131">
        <v>24</v>
      </c>
      <c r="E220" s="131">
        <v>21</v>
      </c>
      <c r="F220" s="131">
        <v>2</v>
      </c>
      <c r="G220" s="132">
        <f t="shared" si="35"/>
        <v>9.523809523809524</v>
      </c>
      <c r="H220" s="131">
        <v>4</v>
      </c>
      <c r="I220" s="132">
        <f t="shared" si="36"/>
        <v>19.047619047619047</v>
      </c>
      <c r="J220" s="131">
        <v>9</v>
      </c>
      <c r="K220" s="132">
        <f t="shared" si="37"/>
        <v>42.857142857142854</v>
      </c>
      <c r="L220" s="131">
        <v>6</v>
      </c>
      <c r="M220" s="132">
        <f t="shared" si="38"/>
        <v>28.571428571428573</v>
      </c>
      <c r="N220" s="132">
        <f t="shared" si="41"/>
        <v>90.47619047619048</v>
      </c>
      <c r="O220" s="132">
        <f t="shared" si="42"/>
        <v>71.42857142857143</v>
      </c>
    </row>
    <row r="221" spans="2:15" ht="12.75">
      <c r="B221" s="130" t="s">
        <v>129</v>
      </c>
      <c r="C221" s="131" t="s">
        <v>26</v>
      </c>
      <c r="D221" s="131">
        <v>29</v>
      </c>
      <c r="E221" s="131">
        <v>28</v>
      </c>
      <c r="F221" s="131">
        <v>0</v>
      </c>
      <c r="G221" s="132">
        <f t="shared" si="35"/>
        <v>0</v>
      </c>
      <c r="H221" s="131">
        <v>8</v>
      </c>
      <c r="I221" s="132">
        <f t="shared" si="36"/>
        <v>28.571428571428573</v>
      </c>
      <c r="J221" s="131">
        <v>17</v>
      </c>
      <c r="K221" s="132">
        <f t="shared" si="37"/>
        <v>60.714285714285715</v>
      </c>
      <c r="L221" s="131">
        <v>3</v>
      </c>
      <c r="M221" s="132">
        <f t="shared" si="38"/>
        <v>10.714285714285714</v>
      </c>
      <c r="N221" s="132">
        <f t="shared" si="41"/>
        <v>100</v>
      </c>
      <c r="O221" s="132">
        <f t="shared" si="42"/>
        <v>71.42857142857143</v>
      </c>
    </row>
    <row r="222" spans="2:15" ht="12.75">
      <c r="B222" s="130" t="s">
        <v>154</v>
      </c>
      <c r="C222" s="131" t="s">
        <v>28</v>
      </c>
      <c r="D222" s="131">
        <v>30</v>
      </c>
      <c r="E222" s="131">
        <v>21</v>
      </c>
      <c r="F222" s="131">
        <v>0</v>
      </c>
      <c r="G222" s="132">
        <f t="shared" si="35"/>
        <v>0</v>
      </c>
      <c r="H222" s="131">
        <v>6</v>
      </c>
      <c r="I222" s="132">
        <f t="shared" si="36"/>
        <v>28.571428571428573</v>
      </c>
      <c r="J222" s="131">
        <v>10</v>
      </c>
      <c r="K222" s="132">
        <f t="shared" si="37"/>
        <v>47.61904761904762</v>
      </c>
      <c r="L222" s="131">
        <v>5</v>
      </c>
      <c r="M222" s="132">
        <f t="shared" si="38"/>
        <v>23.80952380952381</v>
      </c>
      <c r="N222" s="132">
        <f t="shared" si="41"/>
        <v>100</v>
      </c>
      <c r="O222" s="132">
        <f t="shared" si="42"/>
        <v>71.42857142857143</v>
      </c>
    </row>
    <row r="223" spans="2:15" ht="12.75">
      <c r="B223" s="130" t="s">
        <v>185</v>
      </c>
      <c r="C223" s="131" t="s">
        <v>26</v>
      </c>
      <c r="D223" s="131">
        <v>22</v>
      </c>
      <c r="E223" s="131">
        <v>19</v>
      </c>
      <c r="F223" s="131">
        <v>1</v>
      </c>
      <c r="G223" s="132">
        <f t="shared" si="35"/>
        <v>5.2631578947368425</v>
      </c>
      <c r="H223" s="131">
        <v>5</v>
      </c>
      <c r="I223" s="132">
        <f t="shared" si="36"/>
        <v>26.31578947368421</v>
      </c>
      <c r="J223" s="131">
        <v>10</v>
      </c>
      <c r="K223" s="132">
        <f t="shared" si="37"/>
        <v>52.63157894736842</v>
      </c>
      <c r="L223" s="131">
        <v>3</v>
      </c>
      <c r="M223" s="132">
        <f t="shared" si="38"/>
        <v>15.789473684210526</v>
      </c>
      <c r="N223" s="132">
        <f t="shared" si="41"/>
        <v>94.73684210526315</v>
      </c>
      <c r="O223" s="132">
        <f t="shared" si="42"/>
        <v>68.42105263157895</v>
      </c>
    </row>
    <row r="224" spans="2:15" ht="12.75">
      <c r="B224" s="130" t="s">
        <v>97</v>
      </c>
      <c r="C224" s="131" t="s">
        <v>26</v>
      </c>
      <c r="D224" s="131">
        <v>27</v>
      </c>
      <c r="E224" s="131">
        <v>27</v>
      </c>
      <c r="F224" s="131">
        <v>1</v>
      </c>
      <c r="G224" s="132">
        <f t="shared" si="35"/>
        <v>3.7037037037037037</v>
      </c>
      <c r="H224" s="131">
        <v>8</v>
      </c>
      <c r="I224" s="132">
        <f t="shared" si="36"/>
        <v>29.62962962962963</v>
      </c>
      <c r="J224" s="131">
        <v>9</v>
      </c>
      <c r="K224" s="132">
        <f t="shared" si="37"/>
        <v>33.333333333333336</v>
      </c>
      <c r="L224" s="131">
        <v>9</v>
      </c>
      <c r="M224" s="132">
        <f t="shared" si="38"/>
        <v>33.333333333333336</v>
      </c>
      <c r="N224" s="132">
        <f t="shared" si="41"/>
        <v>96.29629629629629</v>
      </c>
      <c r="O224" s="132">
        <f t="shared" si="42"/>
        <v>66.66666666666666</v>
      </c>
    </row>
    <row r="225" spans="2:15" ht="12.75">
      <c r="B225" s="130" t="s">
        <v>104</v>
      </c>
      <c r="C225" s="131">
        <v>2</v>
      </c>
      <c r="D225" s="131">
        <v>6</v>
      </c>
      <c r="E225" s="131">
        <v>6</v>
      </c>
      <c r="F225" s="131">
        <v>0</v>
      </c>
      <c r="G225" s="132">
        <f t="shared" si="35"/>
        <v>0</v>
      </c>
      <c r="H225" s="131">
        <v>2</v>
      </c>
      <c r="I225" s="132">
        <f t="shared" si="36"/>
        <v>33.333333333333336</v>
      </c>
      <c r="J225" s="131">
        <v>1</v>
      </c>
      <c r="K225" s="132">
        <f t="shared" si="37"/>
        <v>16.666666666666668</v>
      </c>
      <c r="L225" s="131">
        <v>3</v>
      </c>
      <c r="M225" s="132">
        <f t="shared" si="38"/>
        <v>50</v>
      </c>
      <c r="N225" s="132">
        <f t="shared" si="41"/>
        <v>100</v>
      </c>
      <c r="O225" s="132">
        <f t="shared" si="42"/>
        <v>66.66666666666666</v>
      </c>
    </row>
    <row r="226" spans="2:15" ht="12.75">
      <c r="B226" s="130" t="s">
        <v>154</v>
      </c>
      <c r="C226" s="131" t="s">
        <v>26</v>
      </c>
      <c r="D226" s="131">
        <v>31</v>
      </c>
      <c r="E226" s="131">
        <v>31</v>
      </c>
      <c r="F226" s="131">
        <v>0</v>
      </c>
      <c r="G226" s="132">
        <f t="shared" si="35"/>
        <v>0</v>
      </c>
      <c r="H226" s="131">
        <v>11</v>
      </c>
      <c r="I226" s="132">
        <f t="shared" si="36"/>
        <v>35.483870967741936</v>
      </c>
      <c r="J226" s="131">
        <v>14</v>
      </c>
      <c r="K226" s="132">
        <f t="shared" si="37"/>
        <v>45.16129032258065</v>
      </c>
      <c r="L226" s="131">
        <v>6</v>
      </c>
      <c r="M226" s="132">
        <f t="shared" si="38"/>
        <v>19.35483870967742</v>
      </c>
      <c r="N226" s="132">
        <f t="shared" si="41"/>
        <v>100</v>
      </c>
      <c r="O226" s="132">
        <f t="shared" si="42"/>
        <v>64.51612903225806</v>
      </c>
    </row>
    <row r="227" spans="2:15" ht="12.75">
      <c r="B227" s="130" t="s">
        <v>15</v>
      </c>
      <c r="C227" s="131" t="s">
        <v>30</v>
      </c>
      <c r="D227" s="131">
        <v>20</v>
      </c>
      <c r="E227" s="131">
        <v>19</v>
      </c>
      <c r="F227" s="131">
        <v>1</v>
      </c>
      <c r="G227" s="132">
        <f t="shared" si="35"/>
        <v>5.2631578947368425</v>
      </c>
      <c r="H227" s="131">
        <v>6</v>
      </c>
      <c r="I227" s="132">
        <f t="shared" si="36"/>
        <v>31.57894736842105</v>
      </c>
      <c r="J227" s="131">
        <v>9</v>
      </c>
      <c r="K227" s="132">
        <f t="shared" si="37"/>
        <v>47.36842105263158</v>
      </c>
      <c r="L227" s="131">
        <v>3</v>
      </c>
      <c r="M227" s="132">
        <f t="shared" si="38"/>
        <v>15.789473684210526</v>
      </c>
      <c r="N227" s="132">
        <f t="shared" si="41"/>
        <v>94.73684210526315</v>
      </c>
      <c r="O227" s="132">
        <f t="shared" si="42"/>
        <v>63.1578947368421</v>
      </c>
    </row>
    <row r="228" spans="2:15" ht="12.75">
      <c r="B228" s="71" t="s">
        <v>185</v>
      </c>
      <c r="C228" s="38" t="s">
        <v>28</v>
      </c>
      <c r="D228" s="38">
        <v>20</v>
      </c>
      <c r="E228" s="38">
        <v>19</v>
      </c>
      <c r="F228" s="38">
        <v>2</v>
      </c>
      <c r="G228" s="39">
        <v>10.526315789473685</v>
      </c>
      <c r="H228" s="38">
        <v>1</v>
      </c>
      <c r="I228" s="39">
        <v>5.2631578947368425</v>
      </c>
      <c r="J228" s="38">
        <v>11</v>
      </c>
      <c r="K228" s="39">
        <v>57.89473684210526</v>
      </c>
      <c r="L228" s="38">
        <v>5</v>
      </c>
      <c r="M228" s="39">
        <v>26.31578947368421</v>
      </c>
      <c r="N228" s="39">
        <v>89.47368421052632</v>
      </c>
      <c r="O228" s="39">
        <v>84.21052631578947</v>
      </c>
    </row>
    <row r="229" spans="2:15" ht="12.75">
      <c r="B229" s="71" t="s">
        <v>143</v>
      </c>
      <c r="C229" s="38" t="s">
        <v>26</v>
      </c>
      <c r="D229" s="38">
        <v>30</v>
      </c>
      <c r="E229" s="38">
        <v>28</v>
      </c>
      <c r="F229" s="38">
        <v>2</v>
      </c>
      <c r="G229" s="39">
        <v>7.142857142857143</v>
      </c>
      <c r="H229" s="38">
        <v>4</v>
      </c>
      <c r="I229" s="39">
        <v>14.285714285714286</v>
      </c>
      <c r="J229" s="38">
        <v>14</v>
      </c>
      <c r="K229" s="39">
        <v>50</v>
      </c>
      <c r="L229" s="38">
        <v>8</v>
      </c>
      <c r="M229" s="39">
        <v>28.571428571428573</v>
      </c>
      <c r="N229" s="39">
        <v>92.85714285714286</v>
      </c>
      <c r="O229" s="39">
        <v>78.57142857142857</v>
      </c>
    </row>
    <row r="230" spans="2:15" ht="12.75">
      <c r="B230" s="71" t="s">
        <v>170</v>
      </c>
      <c r="C230" s="38" t="s">
        <v>26</v>
      </c>
      <c r="D230" s="38">
        <v>25</v>
      </c>
      <c r="E230" s="38">
        <v>22</v>
      </c>
      <c r="F230" s="38">
        <v>2</v>
      </c>
      <c r="G230" s="39">
        <v>9.090909090909092</v>
      </c>
      <c r="H230" s="38">
        <v>3</v>
      </c>
      <c r="I230" s="39">
        <v>13.636363636363637</v>
      </c>
      <c r="J230" s="38">
        <v>7</v>
      </c>
      <c r="K230" s="39">
        <v>31.818181818181817</v>
      </c>
      <c r="L230" s="38">
        <v>10</v>
      </c>
      <c r="M230" s="39">
        <v>45.45454545454545</v>
      </c>
      <c r="N230" s="39">
        <v>90.9090909090909</v>
      </c>
      <c r="O230" s="39">
        <v>77.27272727272727</v>
      </c>
    </row>
    <row r="231" spans="2:15" ht="12.75">
      <c r="B231" s="71" t="s">
        <v>89</v>
      </c>
      <c r="C231" s="38" t="s">
        <v>26</v>
      </c>
      <c r="D231" s="38">
        <v>24</v>
      </c>
      <c r="E231" s="38">
        <v>21</v>
      </c>
      <c r="F231" s="38">
        <v>2</v>
      </c>
      <c r="G231" s="39">
        <v>9.523809523809524</v>
      </c>
      <c r="H231" s="38">
        <v>4</v>
      </c>
      <c r="I231" s="39">
        <v>19.047619047619047</v>
      </c>
      <c r="J231" s="38">
        <v>9</v>
      </c>
      <c r="K231" s="39">
        <v>42.857142857142854</v>
      </c>
      <c r="L231" s="38">
        <v>6</v>
      </c>
      <c r="M231" s="39">
        <v>28.571428571428573</v>
      </c>
      <c r="N231" s="39">
        <v>90.47619047619048</v>
      </c>
      <c r="O231" s="39">
        <v>71.42857142857143</v>
      </c>
    </row>
    <row r="232" spans="2:15" ht="12.75">
      <c r="B232" s="71" t="s">
        <v>170</v>
      </c>
      <c r="C232" s="38" t="s">
        <v>30</v>
      </c>
      <c r="D232" s="38">
        <v>25</v>
      </c>
      <c r="E232" s="38">
        <v>23</v>
      </c>
      <c r="F232" s="38">
        <v>3</v>
      </c>
      <c r="G232" s="39">
        <v>13.043478260869565</v>
      </c>
      <c r="H232" s="38">
        <v>4</v>
      </c>
      <c r="I232" s="39">
        <v>17.391304347826086</v>
      </c>
      <c r="J232" s="38">
        <v>10</v>
      </c>
      <c r="K232" s="39">
        <v>43.47826086956522</v>
      </c>
      <c r="L232" s="38">
        <v>6</v>
      </c>
      <c r="M232" s="39">
        <v>26.08695652173913</v>
      </c>
      <c r="N232" s="39">
        <v>86.95652173913044</v>
      </c>
      <c r="O232" s="39">
        <v>69.56521739130434</v>
      </c>
    </row>
    <row r="233" spans="2:15" ht="12.75">
      <c r="B233" s="71" t="s">
        <v>118</v>
      </c>
      <c r="C233" s="38" t="s">
        <v>26</v>
      </c>
      <c r="D233" s="38">
        <v>21</v>
      </c>
      <c r="E233" s="38">
        <v>20</v>
      </c>
      <c r="F233" s="38">
        <v>2</v>
      </c>
      <c r="G233" s="39">
        <v>10</v>
      </c>
      <c r="H233" s="38">
        <v>5</v>
      </c>
      <c r="I233" s="39">
        <v>25</v>
      </c>
      <c r="J233" s="38">
        <v>10</v>
      </c>
      <c r="K233" s="39">
        <v>50</v>
      </c>
      <c r="L233" s="38">
        <v>3</v>
      </c>
      <c r="M233" s="39">
        <v>15</v>
      </c>
      <c r="N233" s="39">
        <v>90</v>
      </c>
      <c r="O233" s="39">
        <v>65</v>
      </c>
    </row>
    <row r="234" spans="2:15" ht="12.75">
      <c r="B234" s="71" t="s">
        <v>163</v>
      </c>
      <c r="C234" s="38" t="s">
        <v>26</v>
      </c>
      <c r="D234" s="38">
        <v>24</v>
      </c>
      <c r="E234" s="38">
        <v>20</v>
      </c>
      <c r="F234" s="38">
        <v>3</v>
      </c>
      <c r="G234" s="39">
        <v>15</v>
      </c>
      <c r="H234" s="38">
        <v>4</v>
      </c>
      <c r="I234" s="39">
        <v>20</v>
      </c>
      <c r="J234" s="38">
        <v>9</v>
      </c>
      <c r="K234" s="39">
        <v>45</v>
      </c>
      <c r="L234" s="38">
        <v>4</v>
      </c>
      <c r="M234" s="39">
        <v>20</v>
      </c>
      <c r="N234" s="39">
        <v>85</v>
      </c>
      <c r="O234" s="39">
        <v>65</v>
      </c>
    </row>
    <row r="235" spans="2:15" ht="12.75">
      <c r="B235" s="71" t="s">
        <v>15</v>
      </c>
      <c r="C235" s="38" t="s">
        <v>26</v>
      </c>
      <c r="D235" s="38">
        <v>21</v>
      </c>
      <c r="E235" s="38">
        <v>21</v>
      </c>
      <c r="F235" s="58">
        <v>0</v>
      </c>
      <c r="G235" s="39">
        <f aca="true" t="shared" si="43" ref="G235:G258">100*F235/E235</f>
        <v>0</v>
      </c>
      <c r="H235" s="58">
        <v>8</v>
      </c>
      <c r="I235" s="39">
        <f aca="true" t="shared" si="44" ref="I235:I258">100*H235/E235</f>
        <v>38.095238095238095</v>
      </c>
      <c r="J235" s="38">
        <v>10</v>
      </c>
      <c r="K235" s="39">
        <f aca="true" t="shared" si="45" ref="K235:K258">100*J235/E235</f>
        <v>47.61904761904762</v>
      </c>
      <c r="L235" s="38">
        <v>3</v>
      </c>
      <c r="M235" s="39">
        <f aca="true" t="shared" si="46" ref="M235:M258">100*L235/E235</f>
        <v>14.285714285714286</v>
      </c>
      <c r="N235" s="39">
        <v>100</v>
      </c>
      <c r="O235" s="39">
        <v>62</v>
      </c>
    </row>
    <row r="236" spans="2:15" ht="12.75">
      <c r="B236" s="71" t="s">
        <v>60</v>
      </c>
      <c r="C236" s="38">
        <v>2</v>
      </c>
      <c r="D236" s="38">
        <v>5</v>
      </c>
      <c r="E236" s="38">
        <v>5</v>
      </c>
      <c r="F236" s="38">
        <v>0</v>
      </c>
      <c r="G236" s="39">
        <f t="shared" si="43"/>
        <v>0</v>
      </c>
      <c r="H236" s="38">
        <v>2</v>
      </c>
      <c r="I236" s="39">
        <f t="shared" si="44"/>
        <v>40</v>
      </c>
      <c r="J236" s="38">
        <v>3</v>
      </c>
      <c r="K236" s="39">
        <f t="shared" si="45"/>
        <v>60</v>
      </c>
      <c r="L236" s="38">
        <v>0</v>
      </c>
      <c r="M236" s="39">
        <f t="shared" si="46"/>
        <v>0</v>
      </c>
      <c r="N236" s="39">
        <f aca="true" t="shared" si="47" ref="N236:N248">(H236+J236+L236)/E236*100</f>
        <v>100</v>
      </c>
      <c r="O236" s="39">
        <f aca="true" t="shared" si="48" ref="O236:O248">(J236+L236)/E236*100</f>
        <v>60</v>
      </c>
    </row>
    <row r="237" spans="2:15" ht="12.75">
      <c r="B237" s="71" t="s">
        <v>68</v>
      </c>
      <c r="C237" s="38">
        <v>2</v>
      </c>
      <c r="D237" s="38">
        <v>22</v>
      </c>
      <c r="E237" s="38">
        <v>20</v>
      </c>
      <c r="F237" s="38">
        <v>2</v>
      </c>
      <c r="G237" s="39">
        <f t="shared" si="43"/>
        <v>10</v>
      </c>
      <c r="H237" s="38">
        <v>6</v>
      </c>
      <c r="I237" s="39">
        <f t="shared" si="44"/>
        <v>30</v>
      </c>
      <c r="J237" s="38">
        <v>8</v>
      </c>
      <c r="K237" s="39">
        <f t="shared" si="45"/>
        <v>40</v>
      </c>
      <c r="L237" s="38">
        <v>4</v>
      </c>
      <c r="M237" s="39">
        <f t="shared" si="46"/>
        <v>20</v>
      </c>
      <c r="N237" s="39">
        <f t="shared" si="47"/>
        <v>90</v>
      </c>
      <c r="O237" s="39">
        <f t="shared" si="48"/>
        <v>60</v>
      </c>
    </row>
    <row r="238" spans="2:15" ht="12.75">
      <c r="B238" s="71" t="s">
        <v>244</v>
      </c>
      <c r="C238" s="38" t="s">
        <v>28</v>
      </c>
      <c r="D238" s="38">
        <v>21</v>
      </c>
      <c r="E238" s="38">
        <v>20</v>
      </c>
      <c r="F238" s="38">
        <v>0</v>
      </c>
      <c r="G238" s="39">
        <f t="shared" si="43"/>
        <v>0</v>
      </c>
      <c r="H238" s="38">
        <v>8</v>
      </c>
      <c r="I238" s="39">
        <f t="shared" si="44"/>
        <v>40</v>
      </c>
      <c r="J238" s="38">
        <v>7</v>
      </c>
      <c r="K238" s="39">
        <f t="shared" si="45"/>
        <v>35</v>
      </c>
      <c r="L238" s="38">
        <v>5</v>
      </c>
      <c r="M238" s="39">
        <f t="shared" si="46"/>
        <v>25</v>
      </c>
      <c r="N238" s="39">
        <f t="shared" si="47"/>
        <v>100</v>
      </c>
      <c r="O238" s="39">
        <f t="shared" si="48"/>
        <v>60</v>
      </c>
    </row>
    <row r="239" spans="2:15" ht="12.75">
      <c r="B239" s="71" t="s">
        <v>170</v>
      </c>
      <c r="C239" s="38" t="s">
        <v>28</v>
      </c>
      <c r="D239" s="38">
        <v>26</v>
      </c>
      <c r="E239" s="38">
        <v>22</v>
      </c>
      <c r="F239" s="38">
        <v>0</v>
      </c>
      <c r="G239" s="39">
        <f t="shared" si="43"/>
        <v>0</v>
      </c>
      <c r="H239" s="38">
        <v>9</v>
      </c>
      <c r="I239" s="39">
        <f t="shared" si="44"/>
        <v>40.90909090909091</v>
      </c>
      <c r="J239" s="38">
        <v>13</v>
      </c>
      <c r="K239" s="39">
        <f t="shared" si="45"/>
        <v>59.09090909090909</v>
      </c>
      <c r="L239" s="38">
        <v>0</v>
      </c>
      <c r="M239" s="39">
        <f t="shared" si="46"/>
        <v>0</v>
      </c>
      <c r="N239" s="39">
        <f t="shared" si="47"/>
        <v>100</v>
      </c>
      <c r="O239" s="39">
        <f t="shared" si="48"/>
        <v>59.09090909090909</v>
      </c>
    </row>
    <row r="240" spans="2:15" ht="12.75">
      <c r="B240" s="71" t="s">
        <v>73</v>
      </c>
      <c r="C240" s="38" t="s">
        <v>28</v>
      </c>
      <c r="D240" s="38">
        <v>27</v>
      </c>
      <c r="E240" s="38">
        <v>26</v>
      </c>
      <c r="F240" s="38">
        <v>2</v>
      </c>
      <c r="G240" s="39">
        <f t="shared" si="43"/>
        <v>7.6923076923076925</v>
      </c>
      <c r="H240" s="38">
        <v>9</v>
      </c>
      <c r="I240" s="39">
        <f t="shared" si="44"/>
        <v>34.61538461538461</v>
      </c>
      <c r="J240" s="38">
        <v>13</v>
      </c>
      <c r="K240" s="39">
        <f t="shared" si="45"/>
        <v>50</v>
      </c>
      <c r="L240" s="38">
        <v>2</v>
      </c>
      <c r="M240" s="39">
        <f t="shared" si="46"/>
        <v>7.6923076923076925</v>
      </c>
      <c r="N240" s="39">
        <f t="shared" si="47"/>
        <v>92.3076923076923</v>
      </c>
      <c r="O240" s="39">
        <f t="shared" si="48"/>
        <v>57.692307692307686</v>
      </c>
    </row>
    <row r="241" spans="2:15" ht="12.75">
      <c r="B241" s="71" t="s">
        <v>132</v>
      </c>
      <c r="C241" s="38" t="s">
        <v>26</v>
      </c>
      <c r="D241" s="38">
        <v>28</v>
      </c>
      <c r="E241" s="38">
        <v>26</v>
      </c>
      <c r="F241" s="38">
        <v>2</v>
      </c>
      <c r="G241" s="39">
        <f t="shared" si="43"/>
        <v>7.6923076923076925</v>
      </c>
      <c r="H241" s="38">
        <v>9</v>
      </c>
      <c r="I241" s="39">
        <f t="shared" si="44"/>
        <v>34.61538461538461</v>
      </c>
      <c r="J241" s="38">
        <v>8</v>
      </c>
      <c r="K241" s="39">
        <f t="shared" si="45"/>
        <v>30.76923076923077</v>
      </c>
      <c r="L241" s="38">
        <v>7</v>
      </c>
      <c r="M241" s="39">
        <f t="shared" si="46"/>
        <v>26.923076923076923</v>
      </c>
      <c r="N241" s="39">
        <f t="shared" si="47"/>
        <v>92.3076923076923</v>
      </c>
      <c r="O241" s="39">
        <f t="shared" si="48"/>
        <v>57.692307692307686</v>
      </c>
    </row>
    <row r="242" spans="2:15" ht="12.75">
      <c r="B242" s="71" t="s">
        <v>147</v>
      </c>
      <c r="C242" s="38" t="s">
        <v>28</v>
      </c>
      <c r="D242" s="38">
        <v>23</v>
      </c>
      <c r="E242" s="38">
        <v>22</v>
      </c>
      <c r="F242" s="38">
        <v>2</v>
      </c>
      <c r="G242" s="39">
        <f t="shared" si="43"/>
        <v>9.090909090909092</v>
      </c>
      <c r="H242" s="38">
        <v>8</v>
      </c>
      <c r="I242" s="39">
        <f t="shared" si="44"/>
        <v>36.36363636363637</v>
      </c>
      <c r="J242" s="38">
        <v>6</v>
      </c>
      <c r="K242" s="39">
        <f t="shared" si="45"/>
        <v>27.272727272727273</v>
      </c>
      <c r="L242" s="38">
        <v>6</v>
      </c>
      <c r="M242" s="39">
        <f t="shared" si="46"/>
        <v>27.272727272727273</v>
      </c>
      <c r="N242" s="39">
        <f t="shared" si="47"/>
        <v>90.9090909090909</v>
      </c>
      <c r="O242" s="39">
        <f t="shared" si="48"/>
        <v>54.54545454545454</v>
      </c>
    </row>
    <row r="243" spans="2:15" ht="12.75">
      <c r="B243" s="154" t="s">
        <v>208</v>
      </c>
      <c r="C243" s="52">
        <v>2</v>
      </c>
      <c r="D243" s="52">
        <v>26</v>
      </c>
      <c r="E243" s="52">
        <v>26</v>
      </c>
      <c r="F243" s="52">
        <v>2</v>
      </c>
      <c r="G243" s="39">
        <f t="shared" si="43"/>
        <v>7.6923076923076925</v>
      </c>
      <c r="H243" s="52">
        <v>10</v>
      </c>
      <c r="I243" s="39">
        <f t="shared" si="44"/>
        <v>38.46153846153846</v>
      </c>
      <c r="J243" s="52">
        <v>9</v>
      </c>
      <c r="K243" s="39">
        <f t="shared" si="45"/>
        <v>34.61538461538461</v>
      </c>
      <c r="L243" s="52">
        <v>5</v>
      </c>
      <c r="M243" s="39">
        <f t="shared" si="46"/>
        <v>19.23076923076923</v>
      </c>
      <c r="N243" s="53">
        <f t="shared" si="47"/>
        <v>92.3076923076923</v>
      </c>
      <c r="O243" s="53">
        <f t="shared" si="48"/>
        <v>53.84615384615385</v>
      </c>
    </row>
    <row r="244" spans="2:15" ht="12.75">
      <c r="B244" s="71" t="s">
        <v>163</v>
      </c>
      <c r="C244" s="38" t="s">
        <v>28</v>
      </c>
      <c r="D244" s="38">
        <v>23</v>
      </c>
      <c r="E244" s="38">
        <v>17</v>
      </c>
      <c r="F244" s="38">
        <v>2</v>
      </c>
      <c r="G244" s="39">
        <f t="shared" si="43"/>
        <v>11.764705882352942</v>
      </c>
      <c r="H244" s="38">
        <v>6</v>
      </c>
      <c r="I244" s="39">
        <f t="shared" si="44"/>
        <v>35.294117647058826</v>
      </c>
      <c r="J244" s="38">
        <v>3</v>
      </c>
      <c r="K244" s="39">
        <f t="shared" si="45"/>
        <v>17.647058823529413</v>
      </c>
      <c r="L244" s="38">
        <v>6</v>
      </c>
      <c r="M244" s="39">
        <f t="shared" si="46"/>
        <v>35.294117647058826</v>
      </c>
      <c r="N244" s="39">
        <f t="shared" si="47"/>
        <v>88.23529411764706</v>
      </c>
      <c r="O244" s="39">
        <f t="shared" si="48"/>
        <v>52.94117647058824</v>
      </c>
    </row>
    <row r="245" spans="2:15" ht="12.75">
      <c r="B245" s="71" t="s">
        <v>73</v>
      </c>
      <c r="C245" s="38" t="s">
        <v>30</v>
      </c>
      <c r="D245" s="38">
        <v>29</v>
      </c>
      <c r="E245" s="38">
        <v>26</v>
      </c>
      <c r="F245" s="38">
        <v>1</v>
      </c>
      <c r="G245" s="39">
        <f t="shared" si="43"/>
        <v>3.8461538461538463</v>
      </c>
      <c r="H245" s="38">
        <v>12</v>
      </c>
      <c r="I245" s="39">
        <f t="shared" si="44"/>
        <v>46.15384615384615</v>
      </c>
      <c r="J245" s="38">
        <v>10</v>
      </c>
      <c r="K245" s="39">
        <f t="shared" si="45"/>
        <v>38.46153846153846</v>
      </c>
      <c r="L245" s="38">
        <v>3</v>
      </c>
      <c r="M245" s="39">
        <f t="shared" si="46"/>
        <v>11.538461538461538</v>
      </c>
      <c r="N245" s="39">
        <f t="shared" si="47"/>
        <v>96.15384615384616</v>
      </c>
      <c r="O245" s="39">
        <f t="shared" si="48"/>
        <v>50</v>
      </c>
    </row>
    <row r="246" spans="2:15" ht="12.75">
      <c r="B246" s="71" t="s">
        <v>111</v>
      </c>
      <c r="C246" s="38">
        <v>2</v>
      </c>
      <c r="D246" s="38">
        <v>2</v>
      </c>
      <c r="E246" s="38">
        <v>2</v>
      </c>
      <c r="F246" s="38">
        <v>0</v>
      </c>
      <c r="G246" s="39">
        <f t="shared" si="43"/>
        <v>0</v>
      </c>
      <c r="H246" s="38">
        <v>1</v>
      </c>
      <c r="I246" s="39">
        <f t="shared" si="44"/>
        <v>50</v>
      </c>
      <c r="J246" s="38">
        <v>0</v>
      </c>
      <c r="K246" s="39">
        <f t="shared" si="45"/>
        <v>0</v>
      </c>
      <c r="L246" s="38">
        <v>1</v>
      </c>
      <c r="M246" s="39">
        <f t="shared" si="46"/>
        <v>50</v>
      </c>
      <c r="N246" s="39">
        <f t="shared" si="47"/>
        <v>100</v>
      </c>
      <c r="O246" s="39">
        <f t="shared" si="48"/>
        <v>50</v>
      </c>
    </row>
    <row r="247" spans="2:15" ht="12.75">
      <c r="B247" s="71" t="s">
        <v>170</v>
      </c>
      <c r="C247" s="38" t="s">
        <v>178</v>
      </c>
      <c r="D247" s="38">
        <v>20</v>
      </c>
      <c r="E247" s="38">
        <v>20</v>
      </c>
      <c r="F247" s="38">
        <v>1</v>
      </c>
      <c r="G247" s="39">
        <f t="shared" si="43"/>
        <v>5</v>
      </c>
      <c r="H247" s="38">
        <v>9</v>
      </c>
      <c r="I247" s="39">
        <f t="shared" si="44"/>
        <v>45</v>
      </c>
      <c r="J247" s="38">
        <v>7</v>
      </c>
      <c r="K247" s="39">
        <f t="shared" si="45"/>
        <v>35</v>
      </c>
      <c r="L247" s="38">
        <v>3</v>
      </c>
      <c r="M247" s="39">
        <f t="shared" si="46"/>
        <v>15</v>
      </c>
      <c r="N247" s="39">
        <f t="shared" si="47"/>
        <v>95</v>
      </c>
      <c r="O247" s="39">
        <f t="shared" si="48"/>
        <v>50</v>
      </c>
    </row>
    <row r="248" spans="2:15" ht="26.25">
      <c r="B248" s="71" t="s">
        <v>188</v>
      </c>
      <c r="C248" s="38">
        <v>2</v>
      </c>
      <c r="D248" s="38">
        <v>2</v>
      </c>
      <c r="E248" s="38">
        <v>2</v>
      </c>
      <c r="F248" s="38">
        <v>0</v>
      </c>
      <c r="G248" s="39">
        <f t="shared" si="43"/>
        <v>0</v>
      </c>
      <c r="H248" s="58">
        <v>1</v>
      </c>
      <c r="I248" s="39">
        <f t="shared" si="44"/>
        <v>50</v>
      </c>
      <c r="J248" s="58">
        <v>1</v>
      </c>
      <c r="K248" s="39">
        <f t="shared" si="45"/>
        <v>50</v>
      </c>
      <c r="L248" s="38">
        <v>0</v>
      </c>
      <c r="M248" s="39">
        <f t="shared" si="46"/>
        <v>0</v>
      </c>
      <c r="N248" s="39">
        <f t="shared" si="47"/>
        <v>100</v>
      </c>
      <c r="O248" s="39">
        <f t="shared" si="48"/>
        <v>50</v>
      </c>
    </row>
    <row r="249" spans="2:15" ht="12.75">
      <c r="B249" s="71" t="s">
        <v>237</v>
      </c>
      <c r="C249" s="38" t="s">
        <v>28</v>
      </c>
      <c r="D249" s="38">
        <v>19</v>
      </c>
      <c r="E249" s="38">
        <v>19</v>
      </c>
      <c r="F249" s="38">
        <v>4</v>
      </c>
      <c r="G249" s="39">
        <f t="shared" si="43"/>
        <v>21.05263157894737</v>
      </c>
      <c r="H249" s="38">
        <v>8</v>
      </c>
      <c r="I249" s="39">
        <f t="shared" si="44"/>
        <v>42.10526315789474</v>
      </c>
      <c r="J249" s="38">
        <v>5</v>
      </c>
      <c r="K249" s="39">
        <f t="shared" si="45"/>
        <v>26.31578947368421</v>
      </c>
      <c r="L249" s="38">
        <v>2</v>
      </c>
      <c r="M249" s="39">
        <f t="shared" si="46"/>
        <v>10.526315789473685</v>
      </c>
      <c r="N249" s="39">
        <v>79</v>
      </c>
      <c r="O249" s="39">
        <v>37</v>
      </c>
    </row>
    <row r="250" spans="2:15" ht="12.75">
      <c r="B250" s="71" t="s">
        <v>196</v>
      </c>
      <c r="C250" s="38">
        <v>2</v>
      </c>
      <c r="D250" s="38">
        <v>3</v>
      </c>
      <c r="E250" s="38">
        <v>3</v>
      </c>
      <c r="F250" s="38">
        <v>0</v>
      </c>
      <c r="G250" s="39">
        <f t="shared" si="43"/>
        <v>0</v>
      </c>
      <c r="H250" s="38">
        <v>2</v>
      </c>
      <c r="I250" s="39">
        <f t="shared" si="44"/>
        <v>66.66666666666667</v>
      </c>
      <c r="J250" s="38">
        <v>1</v>
      </c>
      <c r="K250" s="39">
        <f t="shared" si="45"/>
        <v>33.333333333333336</v>
      </c>
      <c r="L250" s="38">
        <v>0</v>
      </c>
      <c r="M250" s="39">
        <f t="shared" si="46"/>
        <v>0</v>
      </c>
      <c r="N250" s="39">
        <f>(H250+J250+L250)/E250*100</f>
        <v>100</v>
      </c>
      <c r="O250" s="39">
        <f>(J250+L250)/E250*100</f>
        <v>33.33333333333333</v>
      </c>
    </row>
    <row r="251" spans="2:15" ht="12.75">
      <c r="B251" s="71" t="s">
        <v>132</v>
      </c>
      <c r="C251" s="38" t="s">
        <v>28</v>
      </c>
      <c r="D251" s="38">
        <v>26</v>
      </c>
      <c r="E251" s="38">
        <v>25</v>
      </c>
      <c r="F251" s="38">
        <v>3</v>
      </c>
      <c r="G251" s="39">
        <f t="shared" si="43"/>
        <v>12</v>
      </c>
      <c r="H251" s="38">
        <v>14</v>
      </c>
      <c r="I251" s="39">
        <f t="shared" si="44"/>
        <v>56</v>
      </c>
      <c r="J251" s="38">
        <v>5</v>
      </c>
      <c r="K251" s="39">
        <f t="shared" si="45"/>
        <v>20</v>
      </c>
      <c r="L251" s="38">
        <v>3</v>
      </c>
      <c r="M251" s="39">
        <f t="shared" si="46"/>
        <v>12</v>
      </c>
      <c r="N251" s="39">
        <f>(H251+J251+L251)/E251*100</f>
        <v>88</v>
      </c>
      <c r="O251" s="39">
        <f>(J251+L251)/E251*100</f>
        <v>32</v>
      </c>
    </row>
    <row r="252" spans="2:15" ht="12.75">
      <c r="B252" s="71" t="s">
        <v>118</v>
      </c>
      <c r="C252" s="38" t="s">
        <v>28</v>
      </c>
      <c r="D252" s="38">
        <v>19</v>
      </c>
      <c r="E252" s="38">
        <v>16</v>
      </c>
      <c r="F252" s="38">
        <v>0</v>
      </c>
      <c r="G252" s="39">
        <f t="shared" si="43"/>
        <v>0</v>
      </c>
      <c r="H252" s="38">
        <v>11</v>
      </c>
      <c r="I252" s="39">
        <f t="shared" si="44"/>
        <v>68.75</v>
      </c>
      <c r="J252" s="38">
        <v>5</v>
      </c>
      <c r="K252" s="39">
        <f t="shared" si="45"/>
        <v>31.25</v>
      </c>
      <c r="L252" s="38">
        <v>0</v>
      </c>
      <c r="M252" s="39">
        <f t="shared" si="46"/>
        <v>0</v>
      </c>
      <c r="N252" s="39">
        <f>(H252+J252+L252)/E252*100</f>
        <v>100</v>
      </c>
      <c r="O252" s="39">
        <f>(J252+L252)/E252*100</f>
        <v>31.25</v>
      </c>
    </row>
    <row r="253" spans="2:15" ht="12.75">
      <c r="B253" s="71" t="s">
        <v>201</v>
      </c>
      <c r="C253" s="38">
        <v>2</v>
      </c>
      <c r="D253" s="38">
        <v>17</v>
      </c>
      <c r="E253" s="38">
        <v>16</v>
      </c>
      <c r="F253" s="38">
        <v>5</v>
      </c>
      <c r="G253" s="39">
        <f t="shared" si="43"/>
        <v>31.25</v>
      </c>
      <c r="H253" s="38">
        <v>6</v>
      </c>
      <c r="I253" s="39">
        <f t="shared" si="44"/>
        <v>37.5</v>
      </c>
      <c r="J253" s="38">
        <v>3</v>
      </c>
      <c r="K253" s="39">
        <f t="shared" si="45"/>
        <v>18.75</v>
      </c>
      <c r="L253" s="38">
        <v>2</v>
      </c>
      <c r="M253" s="39">
        <f t="shared" si="46"/>
        <v>12.5</v>
      </c>
      <c r="N253" s="39">
        <f>(H253+J253+L253)/E253*100</f>
        <v>68.75</v>
      </c>
      <c r="O253" s="39">
        <f>(J253+L253)/E253*100</f>
        <v>31.25</v>
      </c>
    </row>
    <row r="254" spans="2:15" ht="12.75">
      <c r="B254" s="71" t="s">
        <v>237</v>
      </c>
      <c r="C254" s="38" t="s">
        <v>26</v>
      </c>
      <c r="D254" s="38">
        <v>23</v>
      </c>
      <c r="E254" s="38">
        <v>20</v>
      </c>
      <c r="F254" s="38">
        <v>3</v>
      </c>
      <c r="G254" s="39">
        <f t="shared" si="43"/>
        <v>15</v>
      </c>
      <c r="H254" s="38">
        <v>12</v>
      </c>
      <c r="I254" s="39">
        <f t="shared" si="44"/>
        <v>60</v>
      </c>
      <c r="J254" s="38">
        <v>1</v>
      </c>
      <c r="K254" s="39">
        <f t="shared" si="45"/>
        <v>5</v>
      </c>
      <c r="L254" s="38">
        <v>4</v>
      </c>
      <c r="M254" s="39">
        <f t="shared" si="46"/>
        <v>20</v>
      </c>
      <c r="N254" s="39">
        <v>85</v>
      </c>
      <c r="O254" s="39">
        <v>25</v>
      </c>
    </row>
    <row r="255" spans="2:15" ht="12.75">
      <c r="B255" s="71" t="s">
        <v>205</v>
      </c>
      <c r="C255" s="38">
        <v>2</v>
      </c>
      <c r="D255" s="38">
        <v>13</v>
      </c>
      <c r="E255" s="38">
        <v>12</v>
      </c>
      <c r="F255" s="38">
        <v>3</v>
      </c>
      <c r="G255" s="39">
        <f t="shared" si="43"/>
        <v>25</v>
      </c>
      <c r="H255" s="38">
        <v>6</v>
      </c>
      <c r="I255" s="39">
        <f t="shared" si="44"/>
        <v>50</v>
      </c>
      <c r="J255" s="38">
        <v>3</v>
      </c>
      <c r="K255" s="39">
        <f t="shared" si="45"/>
        <v>25</v>
      </c>
      <c r="L255" s="38">
        <v>0</v>
      </c>
      <c r="M255" s="39">
        <f t="shared" si="46"/>
        <v>0</v>
      </c>
      <c r="N255" s="39">
        <f>(H255+J255+L255)/E255*100</f>
        <v>75</v>
      </c>
      <c r="O255" s="39">
        <f>(J255+L255)/E255*100</f>
        <v>25</v>
      </c>
    </row>
    <row r="256" spans="2:15" ht="12.75">
      <c r="B256" s="71" t="s">
        <v>129</v>
      </c>
      <c r="C256" s="38" t="s">
        <v>28</v>
      </c>
      <c r="D256" s="38">
        <v>30</v>
      </c>
      <c r="E256" s="38">
        <v>22</v>
      </c>
      <c r="F256" s="38">
        <v>3</v>
      </c>
      <c r="G256" s="39">
        <f t="shared" si="43"/>
        <v>13.636363636363637</v>
      </c>
      <c r="H256" s="38">
        <v>14</v>
      </c>
      <c r="I256" s="39">
        <f t="shared" si="44"/>
        <v>63.63636363636363</v>
      </c>
      <c r="J256" s="38">
        <v>4</v>
      </c>
      <c r="K256" s="39">
        <f t="shared" si="45"/>
        <v>18.181818181818183</v>
      </c>
      <c r="L256" s="38">
        <v>1</v>
      </c>
      <c r="M256" s="39">
        <f t="shared" si="46"/>
        <v>4.545454545454546</v>
      </c>
      <c r="N256" s="39">
        <f>(H256+J256+L256)/E256*100</f>
        <v>86.36363636363636</v>
      </c>
      <c r="O256" s="39">
        <f>(J256+L256)/E256*100</f>
        <v>22.727272727272727</v>
      </c>
    </row>
    <row r="257" spans="2:15" ht="12.75">
      <c r="B257" s="71" t="s">
        <v>97</v>
      </c>
      <c r="C257" s="38" t="s">
        <v>28</v>
      </c>
      <c r="D257" s="38">
        <v>22</v>
      </c>
      <c r="E257" s="38">
        <v>19</v>
      </c>
      <c r="F257" s="38">
        <v>4</v>
      </c>
      <c r="G257" s="39">
        <f t="shared" si="43"/>
        <v>21.05263157894737</v>
      </c>
      <c r="H257" s="38">
        <v>12</v>
      </c>
      <c r="I257" s="39">
        <f t="shared" si="44"/>
        <v>63.1578947368421</v>
      </c>
      <c r="J257" s="38">
        <v>3</v>
      </c>
      <c r="K257" s="39">
        <f t="shared" si="45"/>
        <v>15.789473684210526</v>
      </c>
      <c r="L257" s="38">
        <v>0</v>
      </c>
      <c r="M257" s="39">
        <f t="shared" si="46"/>
        <v>0</v>
      </c>
      <c r="N257" s="39">
        <f>(H257+J257+L257)/E257*100</f>
        <v>78.94736842105263</v>
      </c>
      <c r="O257" s="39">
        <f>(J257+L257)/E257*100</f>
        <v>15.789473684210526</v>
      </c>
    </row>
    <row r="258" spans="2:15" ht="12.75">
      <c r="B258" s="71" t="s">
        <v>56</v>
      </c>
      <c r="C258" s="38">
        <v>2</v>
      </c>
      <c r="D258" s="38">
        <v>2</v>
      </c>
      <c r="E258" s="38">
        <v>2</v>
      </c>
      <c r="F258" s="38">
        <v>1</v>
      </c>
      <c r="G258" s="39">
        <f t="shared" si="43"/>
        <v>50</v>
      </c>
      <c r="H258" s="38">
        <v>1</v>
      </c>
      <c r="I258" s="39">
        <f t="shared" si="44"/>
        <v>50</v>
      </c>
      <c r="J258" s="38">
        <v>0</v>
      </c>
      <c r="K258" s="39">
        <f t="shared" si="45"/>
        <v>0</v>
      </c>
      <c r="L258" s="38">
        <v>0</v>
      </c>
      <c r="M258" s="39">
        <f t="shared" si="46"/>
        <v>0</v>
      </c>
      <c r="N258" s="39">
        <f>(H258+J258+L258)/E258*100</f>
        <v>50</v>
      </c>
      <c r="O258" s="39">
        <f>(J258+L258)/E258*100</f>
        <v>0</v>
      </c>
    </row>
    <row r="259" spans="2:15" ht="12.75">
      <c r="B259" s="157" t="s">
        <v>20</v>
      </c>
      <c r="C259" s="157"/>
      <c r="D259" s="157">
        <v>1119</v>
      </c>
      <c r="E259" s="157">
        <v>1029</v>
      </c>
      <c r="F259" s="157">
        <v>62</v>
      </c>
      <c r="G259" s="157">
        <v>6.2</v>
      </c>
      <c r="H259" s="157">
        <v>311</v>
      </c>
      <c r="I259" s="157">
        <v>31</v>
      </c>
      <c r="J259" s="157">
        <v>421</v>
      </c>
      <c r="K259" s="157">
        <v>38.1</v>
      </c>
      <c r="L259" s="157">
        <v>235</v>
      </c>
      <c r="M259" s="157">
        <v>24.7</v>
      </c>
      <c r="N259" s="157">
        <v>93.8</v>
      </c>
      <c r="O259" s="157">
        <v>62.8</v>
      </c>
    </row>
    <row r="260" spans="2:13" ht="12.75">
      <c r="B260" s="65"/>
      <c r="I260" s="67"/>
      <c r="K260" s="67"/>
      <c r="M260" s="67"/>
    </row>
    <row r="261" spans="2:13" ht="12.75">
      <c r="B261" s="65"/>
      <c r="I261" s="67"/>
      <c r="K261" s="67"/>
      <c r="M261" s="67"/>
    </row>
    <row r="262" spans="2:13" ht="15">
      <c r="B262" s="194" t="s">
        <v>265</v>
      </c>
      <c r="C262" s="195"/>
      <c r="D262" s="195"/>
      <c r="E262" s="195"/>
      <c r="F262" s="195"/>
      <c r="G262" s="195"/>
      <c r="H262" s="195"/>
      <c r="I262" s="196"/>
      <c r="J262" s="195"/>
      <c r="K262" s="196"/>
      <c r="L262" s="195"/>
      <c r="M262" s="67"/>
    </row>
    <row r="263" spans="2:13" ht="15">
      <c r="B263" s="194"/>
      <c r="C263" s="195"/>
      <c r="D263" s="195"/>
      <c r="E263" s="195"/>
      <c r="F263" s="195"/>
      <c r="G263" s="195"/>
      <c r="H263" s="195"/>
      <c r="I263" s="196"/>
      <c r="J263" s="195"/>
      <c r="K263" s="196"/>
      <c r="L263" s="195"/>
      <c r="M263" s="67"/>
    </row>
    <row r="264" spans="2:13" ht="12.75">
      <c r="B264" s="65"/>
      <c r="I264" s="67"/>
      <c r="K264" s="67"/>
      <c r="M264" s="67"/>
    </row>
    <row r="265" spans="2:13" ht="12.75">
      <c r="B265" s="65"/>
      <c r="I265" s="67"/>
      <c r="K265" s="67"/>
      <c r="M265" s="67"/>
    </row>
    <row r="266" spans="2:13" ht="12.75">
      <c r="B266" s="65"/>
      <c r="I266" s="67"/>
      <c r="K266" s="67"/>
      <c r="M266" s="67"/>
    </row>
    <row r="267" spans="2:13" ht="12.75">
      <c r="B267" s="65"/>
      <c r="I267" s="67"/>
      <c r="M267" s="67"/>
    </row>
    <row r="268" spans="2:13" ht="12.75">
      <c r="B268" s="65"/>
      <c r="I268" s="67"/>
      <c r="M268" s="67"/>
    </row>
    <row r="269" spans="2:13" ht="12.75">
      <c r="B269" s="65"/>
      <c r="I269" s="67"/>
      <c r="M269" s="67"/>
    </row>
    <row r="270" spans="2:13" ht="12.75">
      <c r="B270" s="65"/>
      <c r="I270" s="67"/>
      <c r="M270" s="67"/>
    </row>
    <row r="271" spans="2:13" ht="12.75">
      <c r="B271" s="65"/>
      <c r="I271" s="67"/>
      <c r="M271" s="67"/>
    </row>
    <row r="272" spans="2:13" ht="12.75">
      <c r="B272" s="65"/>
      <c r="I272" s="67"/>
      <c r="M272" s="67"/>
    </row>
    <row r="273" spans="2:13" ht="12.75">
      <c r="B273" s="65"/>
      <c r="I273" s="67"/>
      <c r="M273" s="67"/>
    </row>
    <row r="274" spans="2:13" ht="12.75">
      <c r="B274" s="65"/>
      <c r="I274" s="67"/>
      <c r="M274" s="67"/>
    </row>
    <row r="275" spans="2:13" ht="12.75">
      <c r="B275" s="65"/>
      <c r="I275" s="67"/>
      <c r="M275" s="67"/>
    </row>
    <row r="276" spans="2:13" ht="12.75">
      <c r="B276" s="65"/>
      <c r="I276" s="67"/>
      <c r="M276" s="67"/>
    </row>
    <row r="277" spans="2:13" ht="12.75">
      <c r="B277" s="65"/>
      <c r="I277" s="67"/>
      <c r="M277" s="67"/>
    </row>
    <row r="278" spans="2:13" ht="12.75">
      <c r="B278" s="65"/>
      <c r="I278" s="67"/>
      <c r="M278" s="67"/>
    </row>
    <row r="279" spans="2:9" ht="12.75">
      <c r="B279" s="65"/>
      <c r="I279" s="67"/>
    </row>
    <row r="280" spans="2:9" ht="12.75">
      <c r="B280" s="65"/>
      <c r="I280" s="67"/>
    </row>
    <row r="281" spans="2:9" ht="12.75">
      <c r="B281" s="65"/>
      <c r="I281" s="67"/>
    </row>
    <row r="282" spans="2:9" ht="12.75">
      <c r="B282" s="65"/>
      <c r="I282" s="67"/>
    </row>
    <row r="283" spans="2:9" ht="12.75">
      <c r="B283" s="65"/>
      <c r="I283" s="67"/>
    </row>
    <row r="284" spans="2:9" ht="12.75">
      <c r="B284" s="65"/>
      <c r="I284" s="67"/>
    </row>
    <row r="285" spans="2:9" ht="12.75">
      <c r="B285" s="65"/>
      <c r="I285" s="67"/>
    </row>
    <row r="286" spans="2:9" ht="12.75">
      <c r="B286" s="65"/>
      <c r="I286" s="67"/>
    </row>
    <row r="287" ht="12.75">
      <c r="B287" s="65"/>
    </row>
    <row r="288" ht="12.75">
      <c r="B288" s="65"/>
    </row>
    <row r="289" ht="12.75">
      <c r="B289" s="65"/>
    </row>
    <row r="290" ht="12.75">
      <c r="B290" s="65"/>
    </row>
    <row r="291" ht="12.75">
      <c r="B291" s="65"/>
    </row>
  </sheetData>
  <sheetProtection selectLockedCells="1" selectUnlockedCells="1"/>
  <mergeCells count="38">
    <mergeCell ref="W135:W136"/>
    <mergeCell ref="O135:O136"/>
    <mergeCell ref="U135:U136"/>
    <mergeCell ref="V135:V136"/>
    <mergeCell ref="F135:M135"/>
    <mergeCell ref="N135:N136"/>
    <mergeCell ref="F136:G136"/>
    <mergeCell ref="H136:I136"/>
    <mergeCell ref="J136:K136"/>
    <mergeCell ref="L136:M136"/>
    <mergeCell ref="V199:V200"/>
    <mergeCell ref="W199:W200"/>
    <mergeCell ref="F199:M199"/>
    <mergeCell ref="N199:N200"/>
    <mergeCell ref="O199:O200"/>
    <mergeCell ref="U199:U200"/>
    <mergeCell ref="F200:G200"/>
    <mergeCell ref="H200:I200"/>
    <mergeCell ref="J200:K200"/>
    <mergeCell ref="L200:M200"/>
    <mergeCell ref="N69:N70"/>
    <mergeCell ref="U69:U70"/>
    <mergeCell ref="V69:V70"/>
    <mergeCell ref="F69:M69"/>
    <mergeCell ref="F70:G70"/>
    <mergeCell ref="H70:I70"/>
    <mergeCell ref="J70:K70"/>
    <mergeCell ref="L70:M70"/>
    <mergeCell ref="W69:W70"/>
    <mergeCell ref="Q70:R70"/>
    <mergeCell ref="S70:T70"/>
    <mergeCell ref="O69:O70"/>
    <mergeCell ref="F4:G4"/>
    <mergeCell ref="H4:I4"/>
    <mergeCell ref="J4:K4"/>
    <mergeCell ref="F5:G5"/>
    <mergeCell ref="H5:I5"/>
    <mergeCell ref="J5:K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26.50390625" style="0" customWidth="1"/>
    <col min="3" max="3" width="7.50390625" style="0" customWidth="1"/>
    <col min="4" max="4" width="6.125" style="0" customWidth="1"/>
    <col min="5" max="5" width="6.875" style="0" customWidth="1"/>
    <col min="6" max="6" width="5.625" style="0" customWidth="1"/>
    <col min="7" max="7" width="8.00390625" style="0" customWidth="1"/>
    <col min="8" max="8" width="6.125" style="0" customWidth="1"/>
    <col min="9" max="9" width="8.00390625" style="0" customWidth="1"/>
    <col min="10" max="11" width="6.50390625" style="0" customWidth="1"/>
    <col min="12" max="12" width="8.50390625" style="0" customWidth="1"/>
    <col min="13" max="13" width="17.50390625" style="0" customWidth="1"/>
    <col min="14" max="14" width="10.50390625" style="0" customWidth="1"/>
    <col min="15" max="15" width="11.875" style="0" customWidth="1"/>
    <col min="16" max="16" width="5.50390625" style="0" customWidth="1"/>
    <col min="17" max="18" width="5.00390625" style="0" customWidth="1"/>
    <col min="19" max="20" width="5.50390625" style="0" customWidth="1"/>
    <col min="21" max="21" width="7.125" style="0" customWidth="1"/>
    <col min="22" max="22" width="5.50390625" style="0" customWidth="1"/>
    <col min="23" max="23" width="12.50390625" style="0" customWidth="1"/>
  </cols>
  <sheetData>
    <row r="2" spans="2:3" ht="12.75">
      <c r="B2" t="s">
        <v>41</v>
      </c>
      <c r="C2" t="s">
        <v>22</v>
      </c>
    </row>
    <row r="5" spans="1:16" ht="12.75" customHeight="1">
      <c r="A5" t="s">
        <v>266</v>
      </c>
      <c r="B5" s="2" t="s">
        <v>2</v>
      </c>
      <c r="C5" s="2" t="s">
        <v>3</v>
      </c>
      <c r="D5" s="9" t="s">
        <v>4</v>
      </c>
      <c r="E5" s="10" t="s">
        <v>5</v>
      </c>
      <c r="F5" s="246" t="s">
        <v>6</v>
      </c>
      <c r="G5" s="246"/>
      <c r="H5" s="246" t="s">
        <v>7</v>
      </c>
      <c r="I5" s="246"/>
      <c r="J5" s="246" t="s">
        <v>8</v>
      </c>
      <c r="K5" s="246"/>
      <c r="L5" s="4" t="s">
        <v>9</v>
      </c>
      <c r="M5" s="25" t="s">
        <v>10</v>
      </c>
      <c r="N5" s="46"/>
      <c r="O5" s="11"/>
      <c r="P5" s="11"/>
    </row>
    <row r="6" spans="2:14" ht="12.75">
      <c r="B6" s="5"/>
      <c r="C6" s="2"/>
      <c r="D6" s="6"/>
      <c r="E6" s="6"/>
      <c r="F6" s="244" t="s">
        <v>42</v>
      </c>
      <c r="G6" s="244"/>
      <c r="H6" s="244" t="s">
        <v>43</v>
      </c>
      <c r="I6" s="244"/>
      <c r="J6" s="244" t="s">
        <v>44</v>
      </c>
      <c r="K6" s="244"/>
      <c r="L6" s="2"/>
      <c r="M6" s="45"/>
      <c r="N6" s="47"/>
    </row>
    <row r="7" spans="2:14" ht="12.75">
      <c r="B7" s="7"/>
      <c r="C7" s="2"/>
      <c r="D7" s="2"/>
      <c r="E7" s="2"/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  <c r="L7" s="2"/>
      <c r="M7" s="45"/>
      <c r="N7" s="47"/>
    </row>
    <row r="8" spans="1:19" ht="12.75">
      <c r="A8" s="182">
        <v>1</v>
      </c>
      <c r="B8" s="197" t="s">
        <v>97</v>
      </c>
      <c r="C8" s="198" t="s">
        <v>45</v>
      </c>
      <c r="D8" s="198">
        <v>24</v>
      </c>
      <c r="E8" s="198">
        <v>22</v>
      </c>
      <c r="F8" s="198">
        <v>0</v>
      </c>
      <c r="G8" s="123">
        <f aca="true" t="shared" si="0" ref="G8:G40">100*F8/E8</f>
        <v>0</v>
      </c>
      <c r="H8" s="199">
        <v>1</v>
      </c>
      <c r="I8" s="123">
        <f aca="true" t="shared" si="1" ref="I8:I40">100*H8/E8</f>
        <v>4.545454545454546</v>
      </c>
      <c r="J8" s="198">
        <v>21</v>
      </c>
      <c r="K8" s="124">
        <f aca="true" t="shared" si="2" ref="K8:K40">100*J8/E8</f>
        <v>95.45454545454545</v>
      </c>
      <c r="L8" s="198">
        <v>25.1</v>
      </c>
      <c r="M8" s="200" t="s">
        <v>102</v>
      </c>
      <c r="N8" s="46"/>
      <c r="P8" s="85"/>
      <c r="Q8" s="75"/>
      <c r="R8" s="83"/>
      <c r="S8" s="67"/>
    </row>
    <row r="9" spans="1:19" ht="12.75">
      <c r="A9" s="182">
        <v>2</v>
      </c>
      <c r="B9" s="197" t="s">
        <v>212</v>
      </c>
      <c r="C9" s="198">
        <v>3</v>
      </c>
      <c r="D9" s="198">
        <v>22</v>
      </c>
      <c r="E9" s="198">
        <v>21</v>
      </c>
      <c r="F9" s="198">
        <v>0</v>
      </c>
      <c r="G9" s="123">
        <f t="shared" si="0"/>
        <v>0</v>
      </c>
      <c r="H9" s="199">
        <v>1</v>
      </c>
      <c r="I9" s="123">
        <f t="shared" si="1"/>
        <v>4.761904761904762</v>
      </c>
      <c r="J9" s="198">
        <v>20</v>
      </c>
      <c r="K9" s="124">
        <f t="shared" si="2"/>
        <v>95.23809523809524</v>
      </c>
      <c r="L9" s="198">
        <v>24.2</v>
      </c>
      <c r="M9" s="200" t="s">
        <v>217</v>
      </c>
      <c r="N9" s="46"/>
      <c r="P9" s="85"/>
      <c r="Q9" s="75"/>
      <c r="R9" s="83"/>
      <c r="S9" s="67"/>
    </row>
    <row r="10" spans="1:19" ht="12.75">
      <c r="A10" s="182">
        <v>3</v>
      </c>
      <c r="B10" s="201" t="s">
        <v>208</v>
      </c>
      <c r="C10" s="144">
        <v>3</v>
      </c>
      <c r="D10" s="144">
        <v>15</v>
      </c>
      <c r="E10" s="144">
        <v>15</v>
      </c>
      <c r="F10" s="144">
        <v>0</v>
      </c>
      <c r="G10" s="123">
        <f t="shared" si="0"/>
        <v>0</v>
      </c>
      <c r="H10" s="202">
        <v>1</v>
      </c>
      <c r="I10" s="123">
        <f t="shared" si="1"/>
        <v>6.666666666666667</v>
      </c>
      <c r="J10" s="198">
        <v>14</v>
      </c>
      <c r="K10" s="124">
        <f t="shared" si="2"/>
        <v>93.33333333333333</v>
      </c>
      <c r="L10" s="198">
        <v>23.5</v>
      </c>
      <c r="M10" s="200" t="s">
        <v>211</v>
      </c>
      <c r="N10" s="106"/>
      <c r="P10" s="85"/>
      <c r="Q10" s="75"/>
      <c r="R10" s="83"/>
      <c r="S10" s="67"/>
    </row>
    <row r="11" spans="1:19" ht="12.75">
      <c r="A11" s="182">
        <v>4</v>
      </c>
      <c r="B11" s="201" t="s">
        <v>180</v>
      </c>
      <c r="C11" s="144" t="s">
        <v>141</v>
      </c>
      <c r="D11" s="144">
        <v>27</v>
      </c>
      <c r="E11" s="144">
        <v>26</v>
      </c>
      <c r="F11" s="144">
        <v>0</v>
      </c>
      <c r="G11" s="123">
        <f t="shared" si="0"/>
        <v>0</v>
      </c>
      <c r="H11" s="202">
        <v>4</v>
      </c>
      <c r="I11" s="123">
        <f t="shared" si="1"/>
        <v>15.384615384615385</v>
      </c>
      <c r="J11" s="198">
        <v>22</v>
      </c>
      <c r="K11" s="124">
        <f t="shared" si="2"/>
        <v>84.61538461538461</v>
      </c>
      <c r="L11" s="198">
        <v>22</v>
      </c>
      <c r="M11" s="200" t="s">
        <v>234</v>
      </c>
      <c r="N11" s="106"/>
      <c r="P11" s="85"/>
      <c r="Q11" s="75"/>
      <c r="R11" s="83"/>
      <c r="S11" s="67"/>
    </row>
    <row r="12" spans="1:19" ht="12.75">
      <c r="A12" s="182">
        <v>5</v>
      </c>
      <c r="B12" s="201" t="s">
        <v>132</v>
      </c>
      <c r="C12" s="144" t="s">
        <v>45</v>
      </c>
      <c r="D12" s="144">
        <v>31</v>
      </c>
      <c r="E12" s="144">
        <v>27</v>
      </c>
      <c r="F12" s="144">
        <v>0</v>
      </c>
      <c r="G12" s="123">
        <f t="shared" si="0"/>
        <v>0</v>
      </c>
      <c r="H12" s="202">
        <v>4</v>
      </c>
      <c r="I12" s="123">
        <f t="shared" si="1"/>
        <v>14.814814814814815</v>
      </c>
      <c r="J12" s="198">
        <v>23</v>
      </c>
      <c r="K12" s="124">
        <f t="shared" si="2"/>
        <v>85.18518518518519</v>
      </c>
      <c r="L12" s="198">
        <v>21.5</v>
      </c>
      <c r="M12" s="200" t="s">
        <v>139</v>
      </c>
      <c r="N12" s="106"/>
      <c r="P12" s="85"/>
      <c r="Q12" s="75"/>
      <c r="R12" s="83"/>
      <c r="S12" s="67"/>
    </row>
    <row r="13" spans="1:19" ht="12.75">
      <c r="A13" s="182">
        <v>6</v>
      </c>
      <c r="B13" s="203" t="s">
        <v>170</v>
      </c>
      <c r="C13" s="144" t="s">
        <v>45</v>
      </c>
      <c r="D13" s="144">
        <v>27</v>
      </c>
      <c r="E13" s="144">
        <v>26</v>
      </c>
      <c r="F13" s="144">
        <v>1</v>
      </c>
      <c r="G13" s="123">
        <f t="shared" si="0"/>
        <v>3.8461538461538463</v>
      </c>
      <c r="H13" s="202">
        <v>1</v>
      </c>
      <c r="I13" s="123">
        <f t="shared" si="1"/>
        <v>3.8461538461538463</v>
      </c>
      <c r="J13" s="198">
        <v>24</v>
      </c>
      <c r="K13" s="124">
        <f t="shared" si="2"/>
        <v>92.3076923076923</v>
      </c>
      <c r="L13" s="198">
        <v>21.4</v>
      </c>
      <c r="M13" s="200" t="s">
        <v>232</v>
      </c>
      <c r="N13" s="106"/>
      <c r="P13" s="85"/>
      <c r="Q13" s="75"/>
      <c r="R13" s="83"/>
      <c r="S13" s="67"/>
    </row>
    <row r="14" spans="1:19" ht="12.75">
      <c r="A14" s="182">
        <v>7</v>
      </c>
      <c r="B14" s="201" t="s">
        <v>154</v>
      </c>
      <c r="C14" s="144" t="s">
        <v>53</v>
      </c>
      <c r="D14" s="144">
        <v>21</v>
      </c>
      <c r="E14" s="144">
        <v>19</v>
      </c>
      <c r="F14" s="144">
        <v>1</v>
      </c>
      <c r="G14" s="123">
        <f t="shared" si="0"/>
        <v>5.2631578947368425</v>
      </c>
      <c r="H14" s="202">
        <v>3</v>
      </c>
      <c r="I14" s="123">
        <f t="shared" si="1"/>
        <v>15.789473684210526</v>
      </c>
      <c r="J14" s="198">
        <v>15</v>
      </c>
      <c r="K14" s="124">
        <f t="shared" si="2"/>
        <v>78.94736842105263</v>
      </c>
      <c r="L14" s="198">
        <v>21.2</v>
      </c>
      <c r="M14" s="200" t="s">
        <v>159</v>
      </c>
      <c r="N14" s="106"/>
      <c r="P14" s="85"/>
      <c r="Q14" s="75"/>
      <c r="R14" s="83"/>
      <c r="S14" s="67"/>
    </row>
    <row r="15" spans="1:19" ht="12.75">
      <c r="A15" s="182">
        <v>8</v>
      </c>
      <c r="B15" s="201" t="s">
        <v>89</v>
      </c>
      <c r="C15" s="144" t="s">
        <v>52</v>
      </c>
      <c r="D15" s="144">
        <v>23</v>
      </c>
      <c r="E15" s="144">
        <v>23</v>
      </c>
      <c r="F15" s="144">
        <v>0</v>
      </c>
      <c r="G15" s="123">
        <f t="shared" si="0"/>
        <v>0</v>
      </c>
      <c r="H15" s="202">
        <v>3</v>
      </c>
      <c r="I15" s="123">
        <f t="shared" si="1"/>
        <v>13.043478260869565</v>
      </c>
      <c r="J15" s="198">
        <v>20</v>
      </c>
      <c r="K15" s="124">
        <f t="shared" si="2"/>
        <v>86.95652173913044</v>
      </c>
      <c r="L15" s="198">
        <v>21.1</v>
      </c>
      <c r="M15" s="200" t="s">
        <v>235</v>
      </c>
      <c r="N15" s="106"/>
      <c r="P15" s="85"/>
      <c r="Q15" s="75"/>
      <c r="R15" s="83"/>
      <c r="S15" s="67"/>
    </row>
    <row r="16" spans="1:19" ht="12.75">
      <c r="A16" s="182">
        <v>9</v>
      </c>
      <c r="B16" s="201" t="s">
        <v>97</v>
      </c>
      <c r="C16" s="144" t="s">
        <v>47</v>
      </c>
      <c r="D16" s="144">
        <v>17</v>
      </c>
      <c r="E16" s="144">
        <v>15</v>
      </c>
      <c r="F16" s="144">
        <v>0</v>
      </c>
      <c r="G16" s="123">
        <f t="shared" si="0"/>
        <v>0</v>
      </c>
      <c r="H16" s="202">
        <v>2</v>
      </c>
      <c r="I16" s="123">
        <f t="shared" si="1"/>
        <v>13.333333333333334</v>
      </c>
      <c r="J16" s="198">
        <v>13</v>
      </c>
      <c r="K16" s="124">
        <f t="shared" si="2"/>
        <v>86.66666666666667</v>
      </c>
      <c r="L16" s="198">
        <v>21</v>
      </c>
      <c r="M16" s="200" t="s">
        <v>103</v>
      </c>
      <c r="N16" s="106"/>
      <c r="P16" s="85"/>
      <c r="Q16" s="75"/>
      <c r="R16" s="83"/>
      <c r="S16" s="67"/>
    </row>
    <row r="17" spans="1:19" ht="12.75">
      <c r="A17" s="182">
        <v>9</v>
      </c>
      <c r="B17" s="201" t="s">
        <v>154</v>
      </c>
      <c r="C17" s="144" t="s">
        <v>45</v>
      </c>
      <c r="D17" s="144">
        <v>20</v>
      </c>
      <c r="E17" s="144">
        <v>19</v>
      </c>
      <c r="F17" s="144">
        <v>1</v>
      </c>
      <c r="G17" s="123">
        <f t="shared" si="0"/>
        <v>5.2631578947368425</v>
      </c>
      <c r="H17" s="202">
        <v>2</v>
      </c>
      <c r="I17" s="123">
        <f t="shared" si="1"/>
        <v>10.526315789473685</v>
      </c>
      <c r="J17" s="198">
        <v>16</v>
      </c>
      <c r="K17" s="124">
        <f t="shared" si="2"/>
        <v>84.21052631578948</v>
      </c>
      <c r="L17" s="198">
        <v>21</v>
      </c>
      <c r="M17" s="200" t="s">
        <v>158</v>
      </c>
      <c r="N17" s="106"/>
      <c r="P17" s="85"/>
      <c r="Q17" s="75"/>
      <c r="R17" s="83"/>
      <c r="S17" s="67"/>
    </row>
    <row r="18" spans="1:19" ht="12.75">
      <c r="A18" s="182">
        <v>11</v>
      </c>
      <c r="B18" s="201" t="s">
        <v>185</v>
      </c>
      <c r="C18" s="144" t="s">
        <v>141</v>
      </c>
      <c r="D18" s="144">
        <v>21</v>
      </c>
      <c r="E18" s="144">
        <v>19</v>
      </c>
      <c r="F18" s="144">
        <f>F23+F25</f>
        <v>2</v>
      </c>
      <c r="G18" s="123">
        <f t="shared" si="0"/>
        <v>10.526315789473685</v>
      </c>
      <c r="H18" s="202">
        <v>10</v>
      </c>
      <c r="I18" s="123">
        <f t="shared" si="1"/>
        <v>52.63157894736842</v>
      </c>
      <c r="J18" s="198">
        <v>8</v>
      </c>
      <c r="K18" s="124">
        <f t="shared" si="2"/>
        <v>42.10526315789474</v>
      </c>
      <c r="L18" s="123">
        <f>AVERAGE(D18:K18)</f>
        <v>20.657894736842106</v>
      </c>
      <c r="M18" s="200" t="s">
        <v>195</v>
      </c>
      <c r="N18" s="106"/>
      <c r="P18" s="85"/>
      <c r="Q18" s="75"/>
      <c r="R18" s="83"/>
      <c r="S18" s="67"/>
    </row>
    <row r="19" spans="1:19" ht="12.75">
      <c r="A19" s="182">
        <v>12</v>
      </c>
      <c r="B19" s="201" t="s">
        <v>181</v>
      </c>
      <c r="C19" s="144">
        <v>3</v>
      </c>
      <c r="D19" s="144">
        <v>22</v>
      </c>
      <c r="E19" s="144">
        <v>20</v>
      </c>
      <c r="F19" s="144">
        <v>0</v>
      </c>
      <c r="G19" s="123">
        <f t="shared" si="0"/>
        <v>0</v>
      </c>
      <c r="H19" s="202">
        <v>6</v>
      </c>
      <c r="I19" s="123">
        <f t="shared" si="1"/>
        <v>30</v>
      </c>
      <c r="J19" s="198">
        <v>14</v>
      </c>
      <c r="K19" s="124">
        <f t="shared" si="2"/>
        <v>70</v>
      </c>
      <c r="L19" s="198">
        <v>20.35</v>
      </c>
      <c r="M19" s="200" t="s">
        <v>184</v>
      </c>
      <c r="N19" s="106"/>
      <c r="P19" s="85"/>
      <c r="Q19" s="75"/>
      <c r="R19" s="83"/>
      <c r="S19" s="67"/>
    </row>
    <row r="20" spans="1:19" ht="12.75">
      <c r="A20" s="182">
        <v>13</v>
      </c>
      <c r="B20" s="201" t="s">
        <v>68</v>
      </c>
      <c r="C20" s="144" t="s">
        <v>47</v>
      </c>
      <c r="D20" s="144">
        <v>16</v>
      </c>
      <c r="E20" s="144">
        <v>16</v>
      </c>
      <c r="F20" s="144">
        <v>0</v>
      </c>
      <c r="G20" s="123">
        <f t="shared" si="0"/>
        <v>0</v>
      </c>
      <c r="H20" s="202">
        <v>5</v>
      </c>
      <c r="I20" s="123">
        <f t="shared" si="1"/>
        <v>31.25</v>
      </c>
      <c r="J20" s="198">
        <v>11</v>
      </c>
      <c r="K20" s="124">
        <f t="shared" si="2"/>
        <v>68.75</v>
      </c>
      <c r="L20" s="121">
        <v>20.3</v>
      </c>
      <c r="M20" s="200" t="s">
        <v>72</v>
      </c>
      <c r="N20" s="106"/>
      <c r="P20" s="85"/>
      <c r="Q20" s="75"/>
      <c r="R20" s="83"/>
      <c r="S20" s="67"/>
    </row>
    <row r="21" spans="1:19" ht="12.75">
      <c r="A21" s="182">
        <v>14</v>
      </c>
      <c r="B21" s="201" t="s">
        <v>65</v>
      </c>
      <c r="C21" s="144">
        <v>3</v>
      </c>
      <c r="D21" s="144">
        <v>5</v>
      </c>
      <c r="E21" s="144">
        <v>5</v>
      </c>
      <c r="F21" s="144">
        <v>0</v>
      </c>
      <c r="G21" s="123">
        <f t="shared" si="0"/>
        <v>0</v>
      </c>
      <c r="H21" s="202">
        <v>1</v>
      </c>
      <c r="I21" s="123">
        <f t="shared" si="1"/>
        <v>20</v>
      </c>
      <c r="J21" s="198">
        <v>4</v>
      </c>
      <c r="K21" s="124">
        <f t="shared" si="2"/>
        <v>80</v>
      </c>
      <c r="L21" s="198">
        <v>20.2</v>
      </c>
      <c r="M21" s="200" t="s">
        <v>67</v>
      </c>
      <c r="N21" s="106"/>
      <c r="P21" s="85"/>
      <c r="Q21" s="75"/>
      <c r="R21" s="83"/>
      <c r="S21" s="67"/>
    </row>
    <row r="22" spans="1:19" ht="12.75">
      <c r="A22" s="182">
        <v>14</v>
      </c>
      <c r="B22" s="201" t="s">
        <v>68</v>
      </c>
      <c r="C22" s="144" t="s">
        <v>45</v>
      </c>
      <c r="D22" s="144">
        <v>12</v>
      </c>
      <c r="E22" s="144">
        <v>12</v>
      </c>
      <c r="F22" s="144">
        <v>0</v>
      </c>
      <c r="G22" s="123">
        <f t="shared" si="0"/>
        <v>0</v>
      </c>
      <c r="H22" s="202">
        <v>2</v>
      </c>
      <c r="I22" s="123">
        <f t="shared" si="1"/>
        <v>16.666666666666668</v>
      </c>
      <c r="J22" s="198">
        <v>10</v>
      </c>
      <c r="K22" s="124">
        <f t="shared" si="2"/>
        <v>83.33333333333333</v>
      </c>
      <c r="L22" s="121">
        <v>20.2</v>
      </c>
      <c r="M22" s="200" t="s">
        <v>71</v>
      </c>
      <c r="N22" s="106"/>
      <c r="P22" s="85"/>
      <c r="Q22" s="75"/>
      <c r="R22" s="83"/>
      <c r="S22" s="67"/>
    </row>
    <row r="23" spans="1:19" ht="12.75">
      <c r="A23" s="182">
        <v>16</v>
      </c>
      <c r="B23" s="201" t="s">
        <v>154</v>
      </c>
      <c r="C23" s="144" t="s">
        <v>87</v>
      </c>
      <c r="D23" s="144">
        <v>20</v>
      </c>
      <c r="E23" s="144">
        <v>20</v>
      </c>
      <c r="F23" s="144">
        <v>1</v>
      </c>
      <c r="G23" s="123">
        <f t="shared" si="0"/>
        <v>5</v>
      </c>
      <c r="H23" s="202">
        <v>6</v>
      </c>
      <c r="I23" s="123">
        <f t="shared" si="1"/>
        <v>30</v>
      </c>
      <c r="J23" s="198">
        <v>13</v>
      </c>
      <c r="K23" s="124">
        <f t="shared" si="2"/>
        <v>65</v>
      </c>
      <c r="L23" s="198">
        <v>20</v>
      </c>
      <c r="M23" s="200" t="s">
        <v>160</v>
      </c>
      <c r="N23" s="106"/>
      <c r="P23" s="85"/>
      <c r="Q23" s="75"/>
      <c r="R23" s="83"/>
      <c r="S23" s="67"/>
    </row>
    <row r="24" spans="1:19" ht="12.75">
      <c r="A24" s="182">
        <v>16</v>
      </c>
      <c r="B24" s="201" t="s">
        <v>196</v>
      </c>
      <c r="C24" s="144">
        <v>3</v>
      </c>
      <c r="D24" s="144">
        <v>1</v>
      </c>
      <c r="E24" s="144">
        <v>1</v>
      </c>
      <c r="F24" s="144">
        <v>0</v>
      </c>
      <c r="G24" s="123">
        <f>100*F24/E24</f>
        <v>0</v>
      </c>
      <c r="H24" s="202">
        <v>1</v>
      </c>
      <c r="I24" s="123">
        <f>100*H24/E24</f>
        <v>100</v>
      </c>
      <c r="J24" s="198">
        <v>0</v>
      </c>
      <c r="K24" s="124">
        <f>100*J24/E24</f>
        <v>0</v>
      </c>
      <c r="L24" s="198">
        <v>20</v>
      </c>
      <c r="M24" s="200" t="s">
        <v>271</v>
      </c>
      <c r="N24" s="106"/>
      <c r="P24" s="85"/>
      <c r="Q24" s="75"/>
      <c r="R24" s="83"/>
      <c r="S24" s="67"/>
    </row>
    <row r="25" spans="1:19" ht="12.75">
      <c r="A25" s="182">
        <v>18</v>
      </c>
      <c r="B25" s="201" t="s">
        <v>89</v>
      </c>
      <c r="C25" s="144" t="s">
        <v>141</v>
      </c>
      <c r="D25" s="144">
        <v>23</v>
      </c>
      <c r="E25" s="144">
        <v>22</v>
      </c>
      <c r="F25" s="144">
        <v>1</v>
      </c>
      <c r="G25" s="123">
        <f t="shared" si="0"/>
        <v>4.545454545454546</v>
      </c>
      <c r="H25" s="202">
        <v>6</v>
      </c>
      <c r="I25" s="123">
        <f t="shared" si="1"/>
        <v>27.272727272727273</v>
      </c>
      <c r="J25" s="198">
        <v>15</v>
      </c>
      <c r="K25" s="124">
        <f t="shared" si="2"/>
        <v>68.18181818181819</v>
      </c>
      <c r="L25" s="198">
        <v>19.9</v>
      </c>
      <c r="M25" s="200" t="s">
        <v>96</v>
      </c>
      <c r="N25" s="106"/>
      <c r="P25" s="85"/>
      <c r="Q25" s="75"/>
      <c r="R25" s="83"/>
      <c r="S25" s="67"/>
    </row>
    <row r="26" spans="1:19" ht="12.75">
      <c r="A26" s="182">
        <v>19</v>
      </c>
      <c r="B26" s="204" t="s">
        <v>244</v>
      </c>
      <c r="C26" s="198" t="s">
        <v>47</v>
      </c>
      <c r="D26" s="198">
        <v>13</v>
      </c>
      <c r="E26" s="198">
        <v>11</v>
      </c>
      <c r="F26" s="198">
        <v>0</v>
      </c>
      <c r="G26" s="123">
        <f t="shared" si="0"/>
        <v>0</v>
      </c>
      <c r="H26" s="199">
        <v>5</v>
      </c>
      <c r="I26" s="123">
        <f t="shared" si="1"/>
        <v>45.45454545454545</v>
      </c>
      <c r="J26" s="198">
        <v>6</v>
      </c>
      <c r="K26" s="124">
        <f t="shared" si="2"/>
        <v>54.54545454545455</v>
      </c>
      <c r="L26" s="198" t="s">
        <v>252</v>
      </c>
      <c r="M26" s="200" t="s">
        <v>253</v>
      </c>
      <c r="N26" s="47"/>
      <c r="P26" s="85"/>
      <c r="Q26" s="75"/>
      <c r="R26" s="83"/>
      <c r="S26" s="67"/>
    </row>
    <row r="27" spans="1:19" ht="12.75">
      <c r="A27" s="182">
        <v>20</v>
      </c>
      <c r="B27" s="201" t="s">
        <v>132</v>
      </c>
      <c r="C27" s="144" t="s">
        <v>141</v>
      </c>
      <c r="D27" s="144">
        <v>29</v>
      </c>
      <c r="E27" s="144">
        <v>29</v>
      </c>
      <c r="F27" s="144">
        <v>1</v>
      </c>
      <c r="G27" s="123">
        <f t="shared" si="0"/>
        <v>3.4482758620689653</v>
      </c>
      <c r="H27" s="202">
        <v>9</v>
      </c>
      <c r="I27" s="123">
        <f t="shared" si="1"/>
        <v>31.03448275862069</v>
      </c>
      <c r="J27" s="198">
        <v>19</v>
      </c>
      <c r="K27" s="124">
        <f t="shared" si="2"/>
        <v>65.51724137931035</v>
      </c>
      <c r="L27" s="198">
        <v>19.6</v>
      </c>
      <c r="M27" s="200" t="s">
        <v>142</v>
      </c>
      <c r="N27" s="106"/>
      <c r="P27" s="85"/>
      <c r="Q27" s="75"/>
      <c r="R27" s="83"/>
      <c r="S27" s="67"/>
    </row>
    <row r="28" spans="1:19" ht="12.75">
      <c r="A28" s="182">
        <v>21</v>
      </c>
      <c r="B28" s="201" t="s">
        <v>73</v>
      </c>
      <c r="C28" s="144" t="s">
        <v>47</v>
      </c>
      <c r="D28" s="144">
        <v>25</v>
      </c>
      <c r="E28" s="144">
        <v>25</v>
      </c>
      <c r="F28" s="144">
        <v>0</v>
      </c>
      <c r="G28" s="123">
        <f t="shared" si="0"/>
        <v>0</v>
      </c>
      <c r="H28" s="202">
        <v>8</v>
      </c>
      <c r="I28" s="123">
        <f t="shared" si="1"/>
        <v>32</v>
      </c>
      <c r="J28" s="198">
        <v>17</v>
      </c>
      <c r="K28" s="124">
        <f t="shared" si="2"/>
        <v>68</v>
      </c>
      <c r="L28" s="198">
        <v>19.5</v>
      </c>
      <c r="M28" s="200" t="s">
        <v>86</v>
      </c>
      <c r="N28" s="106"/>
      <c r="P28" s="85"/>
      <c r="Q28" s="75"/>
      <c r="R28" s="83"/>
      <c r="S28" s="67"/>
    </row>
    <row r="29" spans="1:19" ht="12.75">
      <c r="A29" s="182">
        <v>22</v>
      </c>
      <c r="B29" s="203" t="s">
        <v>143</v>
      </c>
      <c r="C29" s="144" t="s">
        <v>45</v>
      </c>
      <c r="D29" s="144">
        <v>24</v>
      </c>
      <c r="E29" s="144">
        <v>23</v>
      </c>
      <c r="F29" s="144">
        <v>0</v>
      </c>
      <c r="G29" s="123">
        <f t="shared" si="0"/>
        <v>0</v>
      </c>
      <c r="H29" s="202">
        <v>9</v>
      </c>
      <c r="I29" s="123">
        <f t="shared" si="1"/>
        <v>39.130434782608695</v>
      </c>
      <c r="J29" s="198">
        <v>14</v>
      </c>
      <c r="K29" s="124">
        <f t="shared" si="2"/>
        <v>60.869565217391305</v>
      </c>
      <c r="L29" s="198">
        <v>19</v>
      </c>
      <c r="M29" s="200" t="s">
        <v>146</v>
      </c>
      <c r="N29" s="106"/>
      <c r="P29" s="85"/>
      <c r="Q29" s="75"/>
      <c r="R29" s="83"/>
      <c r="S29" s="67"/>
    </row>
    <row r="30" spans="1:19" ht="12.75">
      <c r="A30" s="182">
        <v>22</v>
      </c>
      <c r="B30" s="138" t="s">
        <v>224</v>
      </c>
      <c r="C30" s="131">
        <v>3</v>
      </c>
      <c r="D30" s="131">
        <v>12</v>
      </c>
      <c r="E30" s="131">
        <v>10</v>
      </c>
      <c r="F30" s="131">
        <v>0</v>
      </c>
      <c r="G30" s="123">
        <f t="shared" si="0"/>
        <v>0</v>
      </c>
      <c r="H30" s="205">
        <v>5</v>
      </c>
      <c r="I30" s="123">
        <f t="shared" si="1"/>
        <v>50</v>
      </c>
      <c r="J30" s="121">
        <v>5</v>
      </c>
      <c r="K30" s="124">
        <f t="shared" si="2"/>
        <v>50</v>
      </c>
      <c r="L30" s="121">
        <v>19</v>
      </c>
      <c r="M30" s="163" t="s">
        <v>227</v>
      </c>
      <c r="N30" s="106"/>
      <c r="P30" s="85"/>
      <c r="Q30" s="75"/>
      <c r="R30" s="83"/>
      <c r="S30" s="67"/>
    </row>
    <row r="31" spans="1:19" ht="12.75">
      <c r="A31" s="182">
        <v>24</v>
      </c>
      <c r="B31" s="201" t="s">
        <v>132</v>
      </c>
      <c r="C31" s="144" t="s">
        <v>53</v>
      </c>
      <c r="D31" s="144">
        <v>30</v>
      </c>
      <c r="E31" s="144">
        <v>29</v>
      </c>
      <c r="F31" s="144">
        <v>0</v>
      </c>
      <c r="G31" s="123">
        <f t="shared" si="0"/>
        <v>0</v>
      </c>
      <c r="H31" s="202">
        <v>10</v>
      </c>
      <c r="I31" s="123">
        <f t="shared" si="1"/>
        <v>34.48275862068966</v>
      </c>
      <c r="J31" s="198">
        <v>19</v>
      </c>
      <c r="K31" s="124">
        <f t="shared" si="2"/>
        <v>65.51724137931035</v>
      </c>
      <c r="L31" s="198">
        <v>18.9</v>
      </c>
      <c r="M31" s="200" t="s">
        <v>140</v>
      </c>
      <c r="N31" s="106"/>
      <c r="P31" s="85"/>
      <c r="Q31" s="75"/>
      <c r="R31" s="83"/>
      <c r="S31" s="67"/>
    </row>
    <row r="32" spans="1:19" ht="12.75">
      <c r="A32" s="182">
        <v>24</v>
      </c>
      <c r="B32" s="201" t="s">
        <v>147</v>
      </c>
      <c r="C32" s="144" t="s">
        <v>47</v>
      </c>
      <c r="D32" s="144">
        <v>25</v>
      </c>
      <c r="E32" s="144">
        <v>24</v>
      </c>
      <c r="F32" s="144">
        <v>0</v>
      </c>
      <c r="G32" s="123">
        <f t="shared" si="0"/>
        <v>0</v>
      </c>
      <c r="H32" s="202">
        <v>9</v>
      </c>
      <c r="I32" s="123">
        <f t="shared" si="1"/>
        <v>37.5</v>
      </c>
      <c r="J32" s="198">
        <v>15</v>
      </c>
      <c r="K32" s="124">
        <f t="shared" si="2"/>
        <v>62.5</v>
      </c>
      <c r="L32" s="198">
        <v>18.9</v>
      </c>
      <c r="M32" s="200" t="s">
        <v>153</v>
      </c>
      <c r="N32" s="107"/>
      <c r="P32" s="85"/>
      <c r="Q32" s="75"/>
      <c r="R32" s="83"/>
      <c r="S32" s="67"/>
    </row>
    <row r="33" spans="1:19" ht="12.75">
      <c r="A33" s="182">
        <v>26</v>
      </c>
      <c r="B33" s="201" t="s">
        <v>170</v>
      </c>
      <c r="C33" s="144" t="s">
        <v>53</v>
      </c>
      <c r="D33" s="144">
        <v>28</v>
      </c>
      <c r="E33" s="144">
        <v>27</v>
      </c>
      <c r="F33" s="144">
        <v>0</v>
      </c>
      <c r="G33" s="123">
        <f t="shared" si="0"/>
        <v>0</v>
      </c>
      <c r="H33" s="202">
        <v>17</v>
      </c>
      <c r="I33" s="123">
        <f t="shared" si="1"/>
        <v>62.96296296296296</v>
      </c>
      <c r="J33" s="198">
        <v>10</v>
      </c>
      <c r="K33" s="124">
        <f t="shared" si="2"/>
        <v>37.03703703703704</v>
      </c>
      <c r="L33" s="198">
        <v>18.8</v>
      </c>
      <c r="M33" s="200" t="s">
        <v>233</v>
      </c>
      <c r="N33" s="107"/>
      <c r="P33" s="85"/>
      <c r="Q33" s="75"/>
      <c r="R33" s="83"/>
      <c r="S33" s="67"/>
    </row>
    <row r="34" spans="1:19" ht="12.75">
      <c r="A34" s="182">
        <v>27</v>
      </c>
      <c r="B34" s="203" t="s">
        <v>118</v>
      </c>
      <c r="C34" s="144" t="s">
        <v>45</v>
      </c>
      <c r="D34" s="144">
        <v>18</v>
      </c>
      <c r="E34" s="144">
        <v>15</v>
      </c>
      <c r="F34" s="144">
        <v>0</v>
      </c>
      <c r="G34" s="123">
        <f t="shared" si="0"/>
        <v>0</v>
      </c>
      <c r="H34" s="202">
        <v>10</v>
      </c>
      <c r="I34" s="123">
        <f t="shared" si="1"/>
        <v>66.66666666666667</v>
      </c>
      <c r="J34" s="198">
        <v>5</v>
      </c>
      <c r="K34" s="124">
        <f t="shared" si="2"/>
        <v>33.333333333333336</v>
      </c>
      <c r="L34" s="198">
        <v>18.7</v>
      </c>
      <c r="M34" s="200" t="s">
        <v>123</v>
      </c>
      <c r="N34" s="107"/>
      <c r="P34" s="85"/>
      <c r="Q34" s="75"/>
      <c r="R34" s="83"/>
      <c r="S34" s="67"/>
    </row>
    <row r="35" spans="1:19" ht="12.75">
      <c r="A35" s="182">
        <v>28</v>
      </c>
      <c r="B35" s="203" t="s">
        <v>89</v>
      </c>
      <c r="C35" s="144" t="s">
        <v>53</v>
      </c>
      <c r="D35" s="144">
        <v>20</v>
      </c>
      <c r="E35" s="144">
        <v>20</v>
      </c>
      <c r="F35" s="144">
        <v>0</v>
      </c>
      <c r="G35" s="123">
        <f t="shared" si="0"/>
        <v>0</v>
      </c>
      <c r="H35" s="202">
        <v>8</v>
      </c>
      <c r="I35" s="123">
        <f t="shared" si="1"/>
        <v>40</v>
      </c>
      <c r="J35" s="198">
        <v>12</v>
      </c>
      <c r="K35" s="124">
        <f t="shared" si="2"/>
        <v>60</v>
      </c>
      <c r="L35" s="198">
        <v>18.5</v>
      </c>
      <c r="M35" s="200" t="s">
        <v>236</v>
      </c>
      <c r="N35" s="106"/>
      <c r="P35" s="85"/>
      <c r="Q35" s="75"/>
      <c r="R35" s="83"/>
      <c r="S35" s="67"/>
    </row>
    <row r="36" spans="1:19" ht="12.75">
      <c r="A36" s="182">
        <v>28</v>
      </c>
      <c r="B36" s="138" t="s">
        <v>228</v>
      </c>
      <c r="C36" s="131">
        <v>3</v>
      </c>
      <c r="D36" s="131">
        <v>4</v>
      </c>
      <c r="E36" s="131">
        <v>4</v>
      </c>
      <c r="F36" s="131">
        <v>0</v>
      </c>
      <c r="G36" s="123">
        <f t="shared" si="0"/>
        <v>0</v>
      </c>
      <c r="H36" s="205">
        <v>2</v>
      </c>
      <c r="I36" s="123">
        <f t="shared" si="1"/>
        <v>50</v>
      </c>
      <c r="J36" s="121">
        <v>2</v>
      </c>
      <c r="K36" s="124">
        <f t="shared" si="2"/>
        <v>50</v>
      </c>
      <c r="L36" s="121">
        <v>18.5</v>
      </c>
      <c r="M36" s="163" t="s">
        <v>230</v>
      </c>
      <c r="N36" s="106"/>
      <c r="P36" s="85"/>
      <c r="Q36" s="75"/>
      <c r="R36" s="83"/>
      <c r="S36" s="67"/>
    </row>
    <row r="37" spans="1:19" ht="12.75">
      <c r="A37" s="183">
        <v>30</v>
      </c>
      <c r="B37" s="206" t="s">
        <v>56</v>
      </c>
      <c r="C37" s="23">
        <v>3</v>
      </c>
      <c r="D37" s="23">
        <v>1</v>
      </c>
      <c r="E37" s="23">
        <v>1</v>
      </c>
      <c r="F37" s="23">
        <v>0</v>
      </c>
      <c r="G37" s="207">
        <f t="shared" si="0"/>
        <v>0</v>
      </c>
      <c r="H37" s="77">
        <v>1</v>
      </c>
      <c r="I37" s="207">
        <f t="shared" si="1"/>
        <v>100</v>
      </c>
      <c r="J37" s="81">
        <v>0</v>
      </c>
      <c r="K37" s="208">
        <f t="shared" si="2"/>
        <v>0</v>
      </c>
      <c r="L37" s="81">
        <v>18</v>
      </c>
      <c r="M37" s="102" t="s">
        <v>55</v>
      </c>
      <c r="N37" s="106"/>
      <c r="P37" s="85"/>
      <c r="Q37" s="75"/>
      <c r="R37" s="83"/>
      <c r="S37" s="67"/>
    </row>
    <row r="38" spans="1:19" ht="12.75">
      <c r="A38" s="183">
        <v>30</v>
      </c>
      <c r="B38" s="206" t="s">
        <v>60</v>
      </c>
      <c r="C38" s="23">
        <v>3</v>
      </c>
      <c r="D38" s="23">
        <v>7</v>
      </c>
      <c r="E38" s="23">
        <v>7</v>
      </c>
      <c r="F38" s="23">
        <v>0</v>
      </c>
      <c r="G38" s="207">
        <f t="shared" si="0"/>
        <v>0</v>
      </c>
      <c r="H38" s="77">
        <v>4</v>
      </c>
      <c r="I38" s="207">
        <f t="shared" si="1"/>
        <v>57.142857142857146</v>
      </c>
      <c r="J38" s="81">
        <v>3</v>
      </c>
      <c r="K38" s="208">
        <f t="shared" si="2"/>
        <v>42.857142857142854</v>
      </c>
      <c r="L38" s="81">
        <v>18</v>
      </c>
      <c r="M38" s="102" t="s">
        <v>61</v>
      </c>
      <c r="N38" s="106"/>
      <c r="P38" s="85"/>
      <c r="Q38" s="75"/>
      <c r="R38" s="83"/>
      <c r="S38" s="67"/>
    </row>
    <row r="39" spans="1:19" ht="12.75">
      <c r="A39" s="183">
        <v>30</v>
      </c>
      <c r="B39" s="206" t="s">
        <v>129</v>
      </c>
      <c r="C39" s="23" t="s">
        <v>45</v>
      </c>
      <c r="D39" s="23">
        <v>30</v>
      </c>
      <c r="E39" s="23">
        <v>30</v>
      </c>
      <c r="F39" s="23">
        <v>0</v>
      </c>
      <c r="G39" s="207">
        <f t="shared" si="0"/>
        <v>0</v>
      </c>
      <c r="H39" s="77">
        <v>16</v>
      </c>
      <c r="I39" s="207">
        <f t="shared" si="1"/>
        <v>53.333333333333336</v>
      </c>
      <c r="J39" s="81">
        <v>13</v>
      </c>
      <c r="K39" s="208">
        <f t="shared" si="2"/>
        <v>43.333333333333336</v>
      </c>
      <c r="L39" s="81">
        <v>18</v>
      </c>
      <c r="M39" s="102"/>
      <c r="N39" s="106"/>
      <c r="P39" s="85"/>
      <c r="Q39" s="75"/>
      <c r="R39" s="83"/>
      <c r="S39" s="67"/>
    </row>
    <row r="40" spans="1:19" ht="12.75">
      <c r="A40" s="183">
        <v>30</v>
      </c>
      <c r="B40" s="206" t="s">
        <v>237</v>
      </c>
      <c r="C40" s="239" t="s">
        <v>47</v>
      </c>
      <c r="D40" s="23">
        <v>15</v>
      </c>
      <c r="E40" s="23">
        <v>15</v>
      </c>
      <c r="F40" s="23">
        <v>0</v>
      </c>
      <c r="G40" s="207">
        <f t="shared" si="0"/>
        <v>0</v>
      </c>
      <c r="H40" s="77">
        <v>8</v>
      </c>
      <c r="I40" s="207">
        <f t="shared" si="1"/>
        <v>53.333333333333336</v>
      </c>
      <c r="J40" s="81">
        <v>7</v>
      </c>
      <c r="K40" s="208">
        <f t="shared" si="2"/>
        <v>46.666666666666664</v>
      </c>
      <c r="L40" s="81">
        <v>18</v>
      </c>
      <c r="M40" s="102" t="s">
        <v>243</v>
      </c>
      <c r="N40" s="106"/>
      <c r="P40" s="85"/>
      <c r="Q40" s="75"/>
      <c r="R40" s="83"/>
      <c r="S40" s="67"/>
    </row>
    <row r="41" spans="1:19" ht="12.75">
      <c r="A41" s="183">
        <v>30</v>
      </c>
      <c r="B41" s="206" t="s">
        <v>254</v>
      </c>
      <c r="C41" s="23">
        <v>3</v>
      </c>
      <c r="D41" s="23">
        <v>3</v>
      </c>
      <c r="E41" s="23">
        <v>3</v>
      </c>
      <c r="F41" s="23">
        <v>0</v>
      </c>
      <c r="G41" s="207">
        <f>100*F41/E41</f>
        <v>0</v>
      </c>
      <c r="H41" s="77">
        <v>2</v>
      </c>
      <c r="I41" s="207">
        <f>100*H41/E41</f>
        <v>66.66666666666667</v>
      </c>
      <c r="J41" s="81">
        <v>1</v>
      </c>
      <c r="K41" s="208">
        <f>100*J41/E41</f>
        <v>33.333333333333336</v>
      </c>
      <c r="L41" s="81">
        <v>18</v>
      </c>
      <c r="M41" s="102" t="s">
        <v>262</v>
      </c>
      <c r="N41" s="106"/>
      <c r="P41" s="85"/>
      <c r="Q41" s="75"/>
      <c r="R41" s="83"/>
      <c r="S41" s="67"/>
    </row>
    <row r="42" spans="1:19" ht="12.75">
      <c r="A42" s="183">
        <v>35</v>
      </c>
      <c r="B42" s="206" t="s">
        <v>118</v>
      </c>
      <c r="C42" s="23" t="s">
        <v>47</v>
      </c>
      <c r="D42" s="23">
        <v>19</v>
      </c>
      <c r="E42" s="23">
        <v>10</v>
      </c>
      <c r="F42" s="23">
        <v>0</v>
      </c>
      <c r="G42" s="207">
        <f aca="true" t="shared" si="3" ref="G42:G65">100*F42/E42</f>
        <v>0</v>
      </c>
      <c r="H42" s="77">
        <v>4</v>
      </c>
      <c r="I42" s="207">
        <f aca="true" t="shared" si="4" ref="I42:I65">100*H42/E42</f>
        <v>40</v>
      </c>
      <c r="J42" s="81">
        <v>6</v>
      </c>
      <c r="K42" s="208">
        <f aca="true" t="shared" si="5" ref="K42:K65">100*J42/E42</f>
        <v>60</v>
      </c>
      <c r="L42" s="81">
        <v>17.8</v>
      </c>
      <c r="M42" s="102" t="s">
        <v>124</v>
      </c>
      <c r="N42" s="106"/>
      <c r="P42" s="85"/>
      <c r="Q42" s="75"/>
      <c r="R42" s="83"/>
      <c r="S42" s="67"/>
    </row>
    <row r="43" spans="1:19" ht="12.75">
      <c r="A43" s="183">
        <v>36</v>
      </c>
      <c r="B43" s="206" t="s">
        <v>205</v>
      </c>
      <c r="C43" s="23">
        <v>3</v>
      </c>
      <c r="D43" s="23">
        <v>13</v>
      </c>
      <c r="E43" s="23">
        <v>11</v>
      </c>
      <c r="F43" s="23">
        <v>1</v>
      </c>
      <c r="G43" s="207">
        <f t="shared" si="3"/>
        <v>9.090909090909092</v>
      </c>
      <c r="H43" s="77">
        <v>3</v>
      </c>
      <c r="I43" s="207">
        <f t="shared" si="4"/>
        <v>27.272727272727273</v>
      </c>
      <c r="J43" s="81">
        <v>7</v>
      </c>
      <c r="K43" s="208">
        <f t="shared" si="5"/>
        <v>63.63636363636363</v>
      </c>
      <c r="L43" s="81">
        <v>17.73</v>
      </c>
      <c r="M43" s="102" t="s">
        <v>206</v>
      </c>
      <c r="N43" s="106"/>
      <c r="P43" s="85"/>
      <c r="Q43" s="75"/>
      <c r="R43" s="83"/>
      <c r="S43" s="67"/>
    </row>
    <row r="44" spans="1:19" ht="12.75">
      <c r="A44" s="183">
        <v>37</v>
      </c>
      <c r="B44" s="240" t="s">
        <v>73</v>
      </c>
      <c r="C44" s="23" t="s">
        <v>87</v>
      </c>
      <c r="D44" s="23">
        <v>23</v>
      </c>
      <c r="E44" s="23">
        <v>19</v>
      </c>
      <c r="F44" s="23">
        <v>0</v>
      </c>
      <c r="G44" s="207">
        <f t="shared" si="3"/>
        <v>0</v>
      </c>
      <c r="H44" s="77">
        <v>10</v>
      </c>
      <c r="I44" s="207">
        <f t="shared" si="4"/>
        <v>52.63157894736842</v>
      </c>
      <c r="J44" s="81">
        <v>9</v>
      </c>
      <c r="K44" s="208">
        <f t="shared" si="5"/>
        <v>47.36842105263158</v>
      </c>
      <c r="L44" s="81">
        <v>17.7</v>
      </c>
      <c r="M44" s="102" t="s">
        <v>88</v>
      </c>
      <c r="N44" s="106"/>
      <c r="P44" s="85"/>
      <c r="Q44" s="75"/>
      <c r="R44" s="83"/>
      <c r="S44" s="67"/>
    </row>
    <row r="45" spans="1:19" ht="12.75">
      <c r="A45" s="183">
        <v>38</v>
      </c>
      <c r="B45" s="206" t="s">
        <v>244</v>
      </c>
      <c r="C45" s="23" t="s">
        <v>45</v>
      </c>
      <c r="D45" s="23">
        <v>20</v>
      </c>
      <c r="E45" s="23">
        <v>20</v>
      </c>
      <c r="F45" s="23">
        <v>0</v>
      </c>
      <c r="G45" s="207">
        <f t="shared" si="3"/>
        <v>0</v>
      </c>
      <c r="H45" s="77">
        <v>10</v>
      </c>
      <c r="I45" s="207">
        <f t="shared" si="4"/>
        <v>50</v>
      </c>
      <c r="J45" s="81">
        <v>10</v>
      </c>
      <c r="K45" s="208">
        <f t="shared" si="5"/>
        <v>50</v>
      </c>
      <c r="L45" s="81">
        <v>17.65</v>
      </c>
      <c r="M45" s="102" t="s">
        <v>251</v>
      </c>
      <c r="N45" s="106"/>
      <c r="P45" s="85"/>
      <c r="Q45" s="75"/>
      <c r="R45" s="83"/>
      <c r="S45" s="67"/>
    </row>
    <row r="46" spans="1:19" ht="12.75">
      <c r="A46" s="183">
        <v>39</v>
      </c>
      <c r="B46" s="206" t="s">
        <v>163</v>
      </c>
      <c r="C46" s="23" t="s">
        <v>47</v>
      </c>
      <c r="D46" s="23">
        <v>18</v>
      </c>
      <c r="E46" s="23">
        <v>17</v>
      </c>
      <c r="F46" s="23">
        <v>1</v>
      </c>
      <c r="G46" s="207">
        <f t="shared" si="3"/>
        <v>5.882352941176471</v>
      </c>
      <c r="H46" s="77">
        <v>11</v>
      </c>
      <c r="I46" s="207">
        <f t="shared" si="4"/>
        <v>64.70588235294117</v>
      </c>
      <c r="J46" s="81">
        <v>5</v>
      </c>
      <c r="K46" s="208">
        <f t="shared" si="5"/>
        <v>29.41176470588235</v>
      </c>
      <c r="L46" s="81">
        <v>17.6</v>
      </c>
      <c r="M46" s="102" t="s">
        <v>169</v>
      </c>
      <c r="N46" s="106"/>
      <c r="P46" s="85"/>
      <c r="Q46" s="75"/>
      <c r="R46" s="83"/>
      <c r="S46" s="67"/>
    </row>
    <row r="47" spans="1:19" ht="12.75">
      <c r="A47" s="183">
        <v>40</v>
      </c>
      <c r="B47" s="241" t="s">
        <v>15</v>
      </c>
      <c r="C47" s="23" t="s">
        <v>47</v>
      </c>
      <c r="D47" s="23">
        <v>26</v>
      </c>
      <c r="E47" s="23">
        <v>26</v>
      </c>
      <c r="F47" s="23">
        <v>4</v>
      </c>
      <c r="G47" s="207">
        <f t="shared" si="3"/>
        <v>15.384615384615385</v>
      </c>
      <c r="H47" s="77">
        <v>8</v>
      </c>
      <c r="I47" s="207">
        <f t="shared" si="4"/>
        <v>30.76923076923077</v>
      </c>
      <c r="J47" s="81">
        <v>14</v>
      </c>
      <c r="K47" s="208">
        <f t="shared" si="5"/>
        <v>53.84615384615385</v>
      </c>
      <c r="L47" s="81">
        <v>17.3</v>
      </c>
      <c r="M47" s="242" t="s">
        <v>48</v>
      </c>
      <c r="N47" s="106"/>
      <c r="P47" s="85"/>
      <c r="Q47" s="75"/>
      <c r="R47" s="83"/>
      <c r="S47" s="67"/>
    </row>
    <row r="48" spans="1:19" ht="26.25">
      <c r="A48" s="183">
        <v>41</v>
      </c>
      <c r="B48" s="20" t="s">
        <v>63</v>
      </c>
      <c r="C48" s="16">
        <v>3</v>
      </c>
      <c r="D48" s="16">
        <v>6</v>
      </c>
      <c r="E48" s="16">
        <v>6</v>
      </c>
      <c r="F48" s="16">
        <v>0</v>
      </c>
      <c r="G48" s="8">
        <f t="shared" si="3"/>
        <v>0</v>
      </c>
      <c r="H48" s="76">
        <v>5</v>
      </c>
      <c r="I48" s="8">
        <f t="shared" si="4"/>
        <v>83.33333333333333</v>
      </c>
      <c r="J48" s="6">
        <v>1</v>
      </c>
      <c r="K48" s="80">
        <f t="shared" si="5"/>
        <v>16.666666666666668</v>
      </c>
      <c r="L48" s="6">
        <v>16.8</v>
      </c>
      <c r="M48" s="101" t="s">
        <v>64</v>
      </c>
      <c r="N48" s="106"/>
      <c r="P48" s="85"/>
      <c r="Q48" s="75"/>
      <c r="R48" s="83"/>
      <c r="S48" s="67"/>
    </row>
    <row r="49" spans="1:19" ht="12.75">
      <c r="A49" s="183">
        <v>42</v>
      </c>
      <c r="B49" s="20" t="s">
        <v>218</v>
      </c>
      <c r="C49" s="16">
        <v>3</v>
      </c>
      <c r="D49" s="16">
        <v>15</v>
      </c>
      <c r="E49" s="16">
        <v>13</v>
      </c>
      <c r="F49" s="16">
        <v>1</v>
      </c>
      <c r="G49" s="8">
        <f t="shared" si="3"/>
        <v>7.6923076923076925</v>
      </c>
      <c r="H49" s="76">
        <v>8</v>
      </c>
      <c r="I49" s="8">
        <f t="shared" si="4"/>
        <v>61.53846153846154</v>
      </c>
      <c r="J49" s="6">
        <v>4</v>
      </c>
      <c r="K49" s="80">
        <f t="shared" si="5"/>
        <v>30.76923076923077</v>
      </c>
      <c r="L49" s="6">
        <v>16.6</v>
      </c>
      <c r="M49" s="101" t="s">
        <v>221</v>
      </c>
      <c r="N49" s="106"/>
      <c r="P49" s="85"/>
      <c r="Q49" s="75"/>
      <c r="R49" s="83"/>
      <c r="S49" s="67"/>
    </row>
    <row r="50" spans="1:19" ht="12.75">
      <c r="A50" s="183">
        <v>43</v>
      </c>
      <c r="B50" s="21" t="s">
        <v>237</v>
      </c>
      <c r="C50" s="16" t="s">
        <v>45</v>
      </c>
      <c r="D50" s="16">
        <v>20</v>
      </c>
      <c r="E50" s="16">
        <v>20</v>
      </c>
      <c r="F50" s="16">
        <v>0</v>
      </c>
      <c r="G50" s="8">
        <f t="shared" si="3"/>
        <v>0</v>
      </c>
      <c r="H50" s="76">
        <v>12</v>
      </c>
      <c r="I50" s="8">
        <f t="shared" si="4"/>
        <v>60</v>
      </c>
      <c r="J50" s="6">
        <v>8</v>
      </c>
      <c r="K50" s="80">
        <f t="shared" si="5"/>
        <v>40</v>
      </c>
      <c r="L50" s="6">
        <v>16.5</v>
      </c>
      <c r="M50" s="101" t="s">
        <v>242</v>
      </c>
      <c r="N50" s="106"/>
      <c r="P50" s="85"/>
      <c r="Q50" s="75"/>
      <c r="R50" s="83"/>
      <c r="S50" s="67"/>
    </row>
    <row r="51" spans="1:19" ht="12.75">
      <c r="A51" s="183">
        <v>44</v>
      </c>
      <c r="B51" s="20" t="s">
        <v>199</v>
      </c>
      <c r="C51" s="16">
        <v>3</v>
      </c>
      <c r="D51" s="16">
        <v>2</v>
      </c>
      <c r="E51" s="16">
        <v>1</v>
      </c>
      <c r="F51" s="16">
        <v>0</v>
      </c>
      <c r="G51" s="8">
        <f t="shared" si="3"/>
        <v>0</v>
      </c>
      <c r="H51" s="76">
        <v>1</v>
      </c>
      <c r="I51" s="8">
        <f t="shared" si="4"/>
        <v>100</v>
      </c>
      <c r="J51" s="6">
        <v>0</v>
      </c>
      <c r="K51" s="80">
        <f t="shared" si="5"/>
        <v>0</v>
      </c>
      <c r="L51" s="6">
        <v>16</v>
      </c>
      <c r="M51" s="101" t="s">
        <v>200</v>
      </c>
      <c r="N51" s="108"/>
      <c r="P51" s="85"/>
      <c r="Q51" s="75"/>
      <c r="R51" s="83"/>
      <c r="S51" s="67"/>
    </row>
    <row r="52" spans="1:19" ht="12.75">
      <c r="A52" s="183">
        <v>45</v>
      </c>
      <c r="B52" s="21" t="s">
        <v>108</v>
      </c>
      <c r="C52" s="16">
        <v>3</v>
      </c>
      <c r="D52" s="16">
        <v>8</v>
      </c>
      <c r="E52" s="16">
        <v>6</v>
      </c>
      <c r="F52" s="16">
        <v>0</v>
      </c>
      <c r="G52" s="8">
        <f t="shared" si="3"/>
        <v>0</v>
      </c>
      <c r="H52" s="76">
        <v>6</v>
      </c>
      <c r="I52" s="8">
        <f t="shared" si="4"/>
        <v>100</v>
      </c>
      <c r="J52" s="6">
        <v>0</v>
      </c>
      <c r="K52" s="80">
        <f t="shared" si="5"/>
        <v>0</v>
      </c>
      <c r="L52" s="6">
        <v>15.5</v>
      </c>
      <c r="M52" s="101" t="s">
        <v>110</v>
      </c>
      <c r="N52" s="106"/>
      <c r="P52" s="85"/>
      <c r="Q52" s="75"/>
      <c r="R52" s="83"/>
      <c r="S52" s="67"/>
    </row>
    <row r="53" spans="1:19" ht="12.75">
      <c r="A53" s="183">
        <v>45</v>
      </c>
      <c r="B53" s="21" t="s">
        <v>73</v>
      </c>
      <c r="C53" s="16" t="s">
        <v>45</v>
      </c>
      <c r="D53" s="16">
        <v>24</v>
      </c>
      <c r="E53" s="16">
        <v>21</v>
      </c>
      <c r="F53" s="16">
        <v>3</v>
      </c>
      <c r="G53" s="8">
        <f t="shared" si="3"/>
        <v>14.285714285714286</v>
      </c>
      <c r="H53" s="76">
        <v>9</v>
      </c>
      <c r="I53" s="8">
        <f t="shared" si="4"/>
        <v>42.857142857142854</v>
      </c>
      <c r="J53" s="6">
        <v>9</v>
      </c>
      <c r="K53" s="80">
        <f t="shared" si="5"/>
        <v>42.857142857142854</v>
      </c>
      <c r="L53" s="6">
        <v>15.5</v>
      </c>
      <c r="M53" s="101" t="s">
        <v>85</v>
      </c>
      <c r="N53" s="106"/>
      <c r="P53" s="85"/>
      <c r="Q53" s="75"/>
      <c r="R53" s="83"/>
      <c r="S53" s="67"/>
    </row>
    <row r="54" spans="1:19" ht="12.75">
      <c r="A54" s="183">
        <v>47</v>
      </c>
      <c r="B54" s="100" t="s">
        <v>15</v>
      </c>
      <c r="C54" s="16" t="s">
        <v>45</v>
      </c>
      <c r="D54" s="16">
        <v>25</v>
      </c>
      <c r="E54" s="16">
        <v>24</v>
      </c>
      <c r="F54" s="16">
        <v>2</v>
      </c>
      <c r="G54" s="8">
        <f t="shared" si="3"/>
        <v>8.333333333333334</v>
      </c>
      <c r="H54" s="76">
        <v>17</v>
      </c>
      <c r="I54" s="8">
        <f t="shared" si="4"/>
        <v>70.83333333333333</v>
      </c>
      <c r="J54" s="6">
        <v>5</v>
      </c>
      <c r="K54" s="80">
        <f t="shared" si="5"/>
        <v>20.833333333333332</v>
      </c>
      <c r="L54" s="6">
        <v>15.16</v>
      </c>
      <c r="M54" s="103" t="s">
        <v>46</v>
      </c>
      <c r="N54" s="106"/>
      <c r="P54" s="85"/>
      <c r="Q54" s="75"/>
      <c r="R54" s="83"/>
      <c r="S54" s="67"/>
    </row>
    <row r="55" spans="1:19" ht="12.75">
      <c r="A55" s="183">
        <v>48</v>
      </c>
      <c r="B55" s="20" t="s">
        <v>147</v>
      </c>
      <c r="C55" s="16" t="s">
        <v>45</v>
      </c>
      <c r="D55" s="16">
        <v>25</v>
      </c>
      <c r="E55" s="16">
        <v>21</v>
      </c>
      <c r="F55" s="16">
        <v>2</v>
      </c>
      <c r="G55" s="8">
        <f t="shared" si="3"/>
        <v>9.523809523809524</v>
      </c>
      <c r="H55" s="76">
        <v>9</v>
      </c>
      <c r="I55" s="8">
        <f t="shared" si="4"/>
        <v>42.857142857142854</v>
      </c>
      <c r="J55" s="6">
        <v>10</v>
      </c>
      <c r="K55" s="80">
        <f t="shared" si="5"/>
        <v>47.61904761904762</v>
      </c>
      <c r="L55" s="6">
        <v>15</v>
      </c>
      <c r="M55" s="101" t="s">
        <v>152</v>
      </c>
      <c r="N55" s="106"/>
      <c r="P55" s="85"/>
      <c r="Q55" s="75"/>
      <c r="R55" s="83"/>
      <c r="S55" s="67"/>
    </row>
    <row r="56" spans="1:19" ht="12.75">
      <c r="A56" s="183">
        <v>49</v>
      </c>
      <c r="B56" s="20" t="s">
        <v>163</v>
      </c>
      <c r="C56" s="16" t="s">
        <v>45</v>
      </c>
      <c r="D56" s="16">
        <v>19</v>
      </c>
      <c r="E56" s="16">
        <v>15</v>
      </c>
      <c r="F56" s="16">
        <v>4</v>
      </c>
      <c r="G56" s="8">
        <f t="shared" si="3"/>
        <v>26.666666666666668</v>
      </c>
      <c r="H56" s="76">
        <v>7</v>
      </c>
      <c r="I56" s="8">
        <f t="shared" si="4"/>
        <v>46.666666666666664</v>
      </c>
      <c r="J56" s="6">
        <v>4</v>
      </c>
      <c r="K56" s="80">
        <f t="shared" si="5"/>
        <v>26.666666666666668</v>
      </c>
      <c r="L56" s="6">
        <v>14.9</v>
      </c>
      <c r="M56" s="101" t="s">
        <v>168</v>
      </c>
      <c r="N56" s="109"/>
      <c r="P56" s="85"/>
      <c r="Q56" s="75"/>
      <c r="R56" s="83"/>
      <c r="S56" s="67"/>
    </row>
    <row r="57" spans="1:19" ht="12.75">
      <c r="A57" s="183">
        <v>50</v>
      </c>
      <c r="B57" s="21" t="s">
        <v>57</v>
      </c>
      <c r="C57" s="16">
        <v>3</v>
      </c>
      <c r="D57" s="16">
        <v>20</v>
      </c>
      <c r="E57" s="16">
        <v>18</v>
      </c>
      <c r="F57" s="16">
        <v>0</v>
      </c>
      <c r="G57" s="8">
        <f t="shared" si="3"/>
        <v>0</v>
      </c>
      <c r="H57" s="76">
        <v>8</v>
      </c>
      <c r="I57" s="8">
        <f t="shared" si="4"/>
        <v>44.44444444444444</v>
      </c>
      <c r="J57" s="6">
        <v>10</v>
      </c>
      <c r="K57" s="80">
        <f t="shared" si="5"/>
        <v>55.55555555555556</v>
      </c>
      <c r="L57" s="6">
        <v>13.7</v>
      </c>
      <c r="M57" s="101" t="s">
        <v>59</v>
      </c>
      <c r="N57" s="109"/>
      <c r="P57" s="85"/>
      <c r="Q57" s="75"/>
      <c r="R57" s="83"/>
      <c r="S57" s="67"/>
    </row>
    <row r="58" spans="1:19" ht="12.75">
      <c r="A58" s="183">
        <v>51</v>
      </c>
      <c r="B58" s="20" t="s">
        <v>185</v>
      </c>
      <c r="C58" s="16" t="s">
        <v>45</v>
      </c>
      <c r="D58" s="16">
        <v>22</v>
      </c>
      <c r="E58" s="16">
        <v>21</v>
      </c>
      <c r="F58" s="16">
        <v>0</v>
      </c>
      <c r="G58" s="8">
        <f t="shared" si="3"/>
        <v>0</v>
      </c>
      <c r="H58" s="76">
        <v>11</v>
      </c>
      <c r="I58" s="8">
        <f t="shared" si="4"/>
        <v>52.38095238095238</v>
      </c>
      <c r="J58" s="6">
        <v>10</v>
      </c>
      <c r="K58" s="80">
        <f t="shared" si="5"/>
        <v>47.61904761904762</v>
      </c>
      <c r="L58" s="6">
        <v>13.7</v>
      </c>
      <c r="M58" s="101" t="s">
        <v>193</v>
      </c>
      <c r="N58" s="110"/>
      <c r="P58" s="85"/>
      <c r="Q58" s="75"/>
      <c r="R58" s="83"/>
      <c r="S58" s="67"/>
    </row>
    <row r="59" spans="1:19" ht="12.75">
      <c r="A59" s="183">
        <v>51</v>
      </c>
      <c r="B59" s="20" t="s">
        <v>104</v>
      </c>
      <c r="C59" s="16">
        <v>3</v>
      </c>
      <c r="D59" s="16">
        <v>8</v>
      </c>
      <c r="E59" s="16">
        <v>8</v>
      </c>
      <c r="F59" s="16">
        <v>0</v>
      </c>
      <c r="G59" s="8">
        <f t="shared" si="3"/>
        <v>0</v>
      </c>
      <c r="H59" s="76">
        <v>6</v>
      </c>
      <c r="I59" s="8">
        <f t="shared" si="4"/>
        <v>75</v>
      </c>
      <c r="J59" s="6">
        <v>2</v>
      </c>
      <c r="K59" s="80">
        <f t="shared" si="5"/>
        <v>25</v>
      </c>
      <c r="L59" s="6">
        <v>13.7</v>
      </c>
      <c r="M59" s="101" t="s">
        <v>107</v>
      </c>
      <c r="N59" s="110"/>
      <c r="P59" s="85"/>
      <c r="Q59" s="75"/>
      <c r="R59" s="83"/>
      <c r="S59" s="67"/>
    </row>
    <row r="60" spans="1:19" ht="12.75">
      <c r="A60" s="183">
        <v>51</v>
      </c>
      <c r="B60" s="21" t="s">
        <v>114</v>
      </c>
      <c r="C60" s="16">
        <v>3</v>
      </c>
      <c r="D60" s="16">
        <v>15</v>
      </c>
      <c r="E60" s="16">
        <v>14</v>
      </c>
      <c r="F60" s="16">
        <v>3</v>
      </c>
      <c r="G60" s="8">
        <f t="shared" si="3"/>
        <v>21.428571428571427</v>
      </c>
      <c r="H60" s="76">
        <v>11</v>
      </c>
      <c r="I60" s="8">
        <f t="shared" si="4"/>
        <v>78.57142857142857</v>
      </c>
      <c r="J60" s="6">
        <v>0</v>
      </c>
      <c r="K60" s="80">
        <f t="shared" si="5"/>
        <v>0</v>
      </c>
      <c r="L60" s="6">
        <v>13.7</v>
      </c>
      <c r="M60" s="101" t="s">
        <v>117</v>
      </c>
      <c r="N60" s="110"/>
      <c r="P60" s="85"/>
      <c r="Q60" s="75"/>
      <c r="R60" s="83"/>
      <c r="S60" s="67"/>
    </row>
    <row r="61" spans="1:19" ht="12.75">
      <c r="A61" s="183">
        <v>51</v>
      </c>
      <c r="B61" s="66" t="s">
        <v>201</v>
      </c>
      <c r="C61" s="24">
        <v>3</v>
      </c>
      <c r="D61" s="24">
        <v>24</v>
      </c>
      <c r="E61" s="24">
        <v>23</v>
      </c>
      <c r="F61" s="24">
        <v>3</v>
      </c>
      <c r="G61" s="8">
        <f t="shared" si="3"/>
        <v>13.043478260869565</v>
      </c>
      <c r="H61" s="78">
        <v>10</v>
      </c>
      <c r="I61" s="8">
        <f t="shared" si="4"/>
        <v>43.47826086956522</v>
      </c>
      <c r="J61" s="82">
        <v>10</v>
      </c>
      <c r="K61" s="80">
        <f t="shared" si="5"/>
        <v>43.47826086956522</v>
      </c>
      <c r="L61" s="82">
        <v>13.7</v>
      </c>
      <c r="M61" s="104" t="s">
        <v>204</v>
      </c>
      <c r="N61" s="111"/>
      <c r="P61" s="86"/>
      <c r="Q61" s="87"/>
      <c r="R61" s="83"/>
      <c r="S61" s="67"/>
    </row>
    <row r="62" spans="1:19" ht="12.75">
      <c r="A62" s="183">
        <v>55</v>
      </c>
      <c r="B62" s="21" t="s">
        <v>111</v>
      </c>
      <c r="C62" s="16">
        <v>3</v>
      </c>
      <c r="D62" s="16">
        <v>4</v>
      </c>
      <c r="E62" s="16">
        <v>4</v>
      </c>
      <c r="F62" s="16">
        <v>0</v>
      </c>
      <c r="G62" s="8">
        <f t="shared" si="3"/>
        <v>0</v>
      </c>
      <c r="H62" s="76">
        <v>4</v>
      </c>
      <c r="I62" s="8">
        <f t="shared" si="4"/>
        <v>100</v>
      </c>
      <c r="J62" s="6">
        <v>0</v>
      </c>
      <c r="K62" s="80">
        <f t="shared" si="5"/>
        <v>0</v>
      </c>
      <c r="L62" s="6">
        <v>13.5</v>
      </c>
      <c r="M62" s="101" t="s">
        <v>113</v>
      </c>
      <c r="N62" s="106"/>
      <c r="P62" s="85"/>
      <c r="Q62" s="75"/>
      <c r="R62" s="83"/>
      <c r="S62" s="67"/>
    </row>
    <row r="63" spans="1:19" ht="26.25">
      <c r="A63" s="183">
        <v>56</v>
      </c>
      <c r="B63" s="21" t="s">
        <v>188</v>
      </c>
      <c r="C63" s="16">
        <v>3</v>
      </c>
      <c r="D63" s="16">
        <v>2</v>
      </c>
      <c r="E63" s="16">
        <v>2</v>
      </c>
      <c r="F63" s="16">
        <v>0</v>
      </c>
      <c r="G63" s="8">
        <f t="shared" si="3"/>
        <v>0</v>
      </c>
      <c r="H63" s="76">
        <v>2</v>
      </c>
      <c r="I63" s="8">
        <f t="shared" si="4"/>
        <v>100</v>
      </c>
      <c r="J63" s="6">
        <v>0</v>
      </c>
      <c r="K63" s="80">
        <f t="shared" si="5"/>
        <v>0</v>
      </c>
      <c r="L63" s="6">
        <f>AVERAGE(D63:K63)</f>
        <v>13.25</v>
      </c>
      <c r="M63" s="101" t="s">
        <v>189</v>
      </c>
      <c r="N63" s="106"/>
      <c r="P63" s="85"/>
      <c r="Q63" s="75"/>
      <c r="R63" s="83"/>
      <c r="S63" s="67"/>
    </row>
    <row r="64" spans="1:19" ht="12.75">
      <c r="A64" s="183">
        <v>57</v>
      </c>
      <c r="B64" s="20" t="s">
        <v>129</v>
      </c>
      <c r="C64" s="16" t="s">
        <v>47</v>
      </c>
      <c r="D64" s="16">
        <v>31</v>
      </c>
      <c r="E64" s="16">
        <v>28</v>
      </c>
      <c r="F64" s="16">
        <v>1</v>
      </c>
      <c r="G64" s="8">
        <f t="shared" si="3"/>
        <v>3.5714285714285716</v>
      </c>
      <c r="H64" s="76">
        <v>18</v>
      </c>
      <c r="I64" s="8">
        <f t="shared" si="4"/>
        <v>64.28571428571429</v>
      </c>
      <c r="J64" s="6">
        <v>6</v>
      </c>
      <c r="K64" s="80">
        <f t="shared" si="5"/>
        <v>21.428571428571427</v>
      </c>
      <c r="L64" s="6">
        <v>11.82</v>
      </c>
      <c r="M64" s="101"/>
      <c r="N64" s="106"/>
      <c r="P64" s="85"/>
      <c r="Q64" s="75"/>
      <c r="R64" s="83"/>
      <c r="S64" s="67"/>
    </row>
    <row r="65" spans="1:19" ht="12.75">
      <c r="A65" s="183">
        <v>58</v>
      </c>
      <c r="B65" s="20" t="s">
        <v>185</v>
      </c>
      <c r="C65" s="16" t="s">
        <v>47</v>
      </c>
      <c r="D65" s="16">
        <v>22</v>
      </c>
      <c r="E65" s="16">
        <v>21</v>
      </c>
      <c r="F65" s="16">
        <v>1</v>
      </c>
      <c r="G65" s="8">
        <f t="shared" si="3"/>
        <v>4.761904761904762</v>
      </c>
      <c r="H65" s="76">
        <v>7</v>
      </c>
      <c r="I65" s="8">
        <f t="shared" si="4"/>
        <v>33.333333333333336</v>
      </c>
      <c r="J65" s="6">
        <v>13</v>
      </c>
      <c r="K65" s="80">
        <f t="shared" si="5"/>
        <v>61.904761904761905</v>
      </c>
      <c r="L65" s="6">
        <v>9.6</v>
      </c>
      <c r="M65" s="101" t="s">
        <v>194</v>
      </c>
      <c r="N65" s="106"/>
      <c r="P65" s="75"/>
      <c r="Q65" s="75"/>
      <c r="R65" s="83"/>
      <c r="S65" s="67"/>
    </row>
    <row r="66" spans="2:19" ht="12.75">
      <c r="B66" s="37"/>
      <c r="C66" s="18"/>
      <c r="D66" s="18"/>
      <c r="E66" s="18"/>
      <c r="F66" s="18"/>
      <c r="G66" s="15"/>
      <c r="H66" s="79"/>
      <c r="I66" s="8"/>
      <c r="J66" s="26"/>
      <c r="K66" s="80"/>
      <c r="L66" s="26"/>
      <c r="M66" s="43"/>
      <c r="N66" s="106"/>
      <c r="P66" s="75"/>
      <c r="Q66" s="75"/>
      <c r="R66" s="83"/>
      <c r="S66" s="67"/>
    </row>
    <row r="67" spans="2:19" ht="12.75">
      <c r="B67" s="68" t="s">
        <v>20</v>
      </c>
      <c r="C67" s="60"/>
      <c r="D67" s="60">
        <v>1042</v>
      </c>
      <c r="E67" s="60">
        <v>970</v>
      </c>
      <c r="F67" s="61">
        <v>34</v>
      </c>
      <c r="G67" s="62">
        <v>3.2</v>
      </c>
      <c r="H67" s="89">
        <v>379</v>
      </c>
      <c r="I67" s="35">
        <f>AVERAGE(I8:I66)</f>
        <v>46.46898033638499</v>
      </c>
      <c r="J67" s="34">
        <v>554</v>
      </c>
      <c r="K67" s="35">
        <f>AVERAGE(K8:K66)</f>
        <v>50.31822537177337</v>
      </c>
      <c r="L67" s="90">
        <v>18.02</v>
      </c>
      <c r="M67" s="105"/>
      <c r="N67" s="112"/>
      <c r="P67" s="88"/>
      <c r="Q67" s="84"/>
      <c r="R67" s="83"/>
      <c r="S67" s="67"/>
    </row>
    <row r="68" spans="2:18" ht="12.75">
      <c r="B68" s="17"/>
      <c r="C68" s="13"/>
      <c r="D68" s="13"/>
      <c r="E68" s="13"/>
      <c r="F68" s="13"/>
      <c r="G68" s="15"/>
      <c r="H68" s="13"/>
      <c r="I68" s="15"/>
      <c r="J68" s="13"/>
      <c r="K68" s="15"/>
      <c r="L68" s="13"/>
      <c r="M68" s="113"/>
      <c r="N68" s="13"/>
      <c r="P68" s="83"/>
      <c r="Q68" s="84"/>
      <c r="R68" s="83"/>
    </row>
    <row r="69" spans="2:18" ht="12.75">
      <c r="B69" s="94"/>
      <c r="C69" s="95"/>
      <c r="D69" s="95"/>
      <c r="E69" s="95"/>
      <c r="F69" s="96"/>
      <c r="G69" s="97"/>
      <c r="H69" s="96"/>
      <c r="I69" s="97"/>
      <c r="J69" s="96"/>
      <c r="K69" s="97"/>
      <c r="L69" s="96"/>
      <c r="M69" s="97"/>
      <c r="N69" s="97"/>
      <c r="O69" s="97"/>
      <c r="P69" s="83"/>
      <c r="Q69" s="83"/>
      <c r="R69" s="83"/>
    </row>
    <row r="70" spans="2:18" ht="15">
      <c r="B70" s="194" t="s">
        <v>265</v>
      </c>
      <c r="C70" s="195"/>
      <c r="D70" s="195"/>
      <c r="E70" s="195"/>
      <c r="F70" s="195"/>
      <c r="G70" s="195"/>
      <c r="H70" s="195"/>
      <c r="I70" s="196"/>
      <c r="J70" s="195"/>
      <c r="K70" s="196"/>
      <c r="L70" s="195"/>
      <c r="M70" s="67"/>
      <c r="N70" s="97"/>
      <c r="O70" s="97"/>
      <c r="P70" s="83"/>
      <c r="Q70" s="14"/>
      <c r="R70" s="14"/>
    </row>
    <row r="71" spans="2:16" ht="12.75">
      <c r="B71" s="98"/>
      <c r="C71" s="95"/>
      <c r="D71" s="95"/>
      <c r="E71" s="95"/>
      <c r="F71" s="96"/>
      <c r="G71" s="97"/>
      <c r="H71" s="96"/>
      <c r="I71" s="97"/>
      <c r="J71" s="96"/>
      <c r="K71" s="97"/>
      <c r="L71" s="96"/>
      <c r="M71" s="97"/>
      <c r="N71" s="97"/>
      <c r="O71" s="97"/>
      <c r="P71" s="83"/>
    </row>
    <row r="72" spans="2:16" ht="12.75">
      <c r="B72" s="93"/>
      <c r="C72" s="85"/>
      <c r="D72" s="85"/>
      <c r="E72" s="85"/>
      <c r="F72" s="85"/>
      <c r="G72" s="56"/>
      <c r="H72" s="85"/>
      <c r="I72" s="56"/>
      <c r="J72" s="85"/>
      <c r="K72" s="56"/>
      <c r="L72" s="85"/>
      <c r="M72" s="85"/>
      <c r="N72" s="56"/>
      <c r="O72" s="99"/>
      <c r="P72" s="83"/>
    </row>
    <row r="73" ht="12.75">
      <c r="B73" t="s">
        <v>49</v>
      </c>
    </row>
    <row r="75" spans="2:23" ht="45.75" customHeight="1">
      <c r="B75" s="2" t="s">
        <v>2</v>
      </c>
      <c r="C75" s="2" t="s">
        <v>3</v>
      </c>
      <c r="D75" s="9" t="s">
        <v>4</v>
      </c>
      <c r="E75" s="10" t="s">
        <v>5</v>
      </c>
      <c r="F75" s="219"/>
      <c r="G75" s="220"/>
      <c r="H75" s="220"/>
      <c r="I75" s="220"/>
      <c r="J75" s="220"/>
      <c r="K75" s="220"/>
      <c r="L75" s="220"/>
      <c r="M75" s="221"/>
      <c r="N75" s="222" t="s">
        <v>33</v>
      </c>
      <c r="O75" s="223" t="s">
        <v>34</v>
      </c>
      <c r="P75" s="12"/>
      <c r="Q75" s="12"/>
      <c r="R75" s="12"/>
      <c r="S75" s="12"/>
      <c r="T75" s="12"/>
      <c r="U75" s="250"/>
      <c r="V75" s="251"/>
      <c r="W75" s="247"/>
    </row>
    <row r="76" spans="2:23" ht="20.25" customHeight="1">
      <c r="B76" s="63"/>
      <c r="C76" s="2"/>
      <c r="D76" s="9"/>
      <c r="E76" s="10"/>
      <c r="F76" s="219" t="s">
        <v>35</v>
      </c>
      <c r="G76" s="220"/>
      <c r="H76" s="220" t="s">
        <v>267</v>
      </c>
      <c r="I76" s="220"/>
      <c r="J76" s="220" t="s">
        <v>269</v>
      </c>
      <c r="K76" s="220"/>
      <c r="L76" s="220" t="s">
        <v>270</v>
      </c>
      <c r="M76" s="221"/>
      <c r="N76" s="231"/>
      <c r="O76" s="232"/>
      <c r="P76" s="12"/>
      <c r="Q76" s="12"/>
      <c r="R76" s="12"/>
      <c r="S76" s="12"/>
      <c r="T76" s="12"/>
      <c r="U76" s="250"/>
      <c r="V76" s="251"/>
      <c r="W76" s="247"/>
    </row>
    <row r="77" spans="2:23" ht="12.75">
      <c r="B77" s="5"/>
      <c r="C77" s="2"/>
      <c r="D77" s="2"/>
      <c r="E77" s="2"/>
      <c r="F77" s="228" t="s">
        <v>13</v>
      </c>
      <c r="G77" s="229" t="s">
        <v>14</v>
      </c>
      <c r="H77" s="228" t="s">
        <v>13</v>
      </c>
      <c r="I77" s="229" t="s">
        <v>14</v>
      </c>
      <c r="J77" s="228" t="s">
        <v>268</v>
      </c>
      <c r="K77" s="229" t="s">
        <v>14</v>
      </c>
      <c r="L77" s="228" t="s">
        <v>13</v>
      </c>
      <c r="M77" s="229" t="s">
        <v>14</v>
      </c>
      <c r="N77" s="230" t="s">
        <v>14</v>
      </c>
      <c r="O77" s="230" t="s">
        <v>14</v>
      </c>
      <c r="P77" s="12"/>
      <c r="Q77" s="247"/>
      <c r="R77" s="247"/>
      <c r="S77" s="247"/>
      <c r="T77" s="247"/>
      <c r="U77" s="250"/>
      <c r="V77" s="251"/>
      <c r="W77" s="247"/>
    </row>
    <row r="78" spans="2:23" ht="12.75">
      <c r="B78" s="233" t="s">
        <v>56</v>
      </c>
      <c r="C78" s="234">
        <v>3</v>
      </c>
      <c r="D78" s="234">
        <v>1</v>
      </c>
      <c r="E78" s="234">
        <v>1</v>
      </c>
      <c r="F78" s="234">
        <v>0</v>
      </c>
      <c r="G78" s="235">
        <f aca="true" t="shared" si="6" ref="G78:G89">F78/E78*100</f>
        <v>0</v>
      </c>
      <c r="H78" s="234">
        <v>0</v>
      </c>
      <c r="I78" s="235">
        <f aca="true" t="shared" si="7" ref="I78:I89">H78/E78*100</f>
        <v>0</v>
      </c>
      <c r="J78" s="234">
        <v>1</v>
      </c>
      <c r="K78" s="235">
        <f aca="true" t="shared" si="8" ref="K78:K89">J78/E78*100</f>
        <v>100</v>
      </c>
      <c r="L78" s="234">
        <v>0</v>
      </c>
      <c r="M78" s="235">
        <f aca="true" t="shared" si="9" ref="M78:M89">L78/E78*100</f>
        <v>0</v>
      </c>
      <c r="N78" s="236">
        <f aca="true" t="shared" si="10" ref="N78:N94">(H78+J78+L78)*100/E78</f>
        <v>100</v>
      </c>
      <c r="O78" s="237">
        <f aca="true" t="shared" si="11" ref="O78:O94">(J78+L78)*100/E78</f>
        <v>100</v>
      </c>
      <c r="P78" s="13"/>
      <c r="Q78" s="13"/>
      <c r="R78" s="13"/>
      <c r="S78" s="13"/>
      <c r="T78" s="13"/>
      <c r="U78" s="13"/>
      <c r="V78" s="13"/>
      <c r="W78" s="14"/>
    </row>
    <row r="79" spans="2:23" ht="12.75">
      <c r="B79" s="120" t="s">
        <v>68</v>
      </c>
      <c r="C79" s="121" t="s">
        <v>45</v>
      </c>
      <c r="D79" s="121">
        <v>12</v>
      </c>
      <c r="E79" s="121">
        <v>12</v>
      </c>
      <c r="F79" s="121">
        <v>0</v>
      </c>
      <c r="G79" s="122">
        <f t="shared" si="6"/>
        <v>0</v>
      </c>
      <c r="H79" s="121">
        <v>0</v>
      </c>
      <c r="I79" s="122">
        <f t="shared" si="7"/>
        <v>0</v>
      </c>
      <c r="J79" s="121">
        <v>4</v>
      </c>
      <c r="K79" s="122">
        <f t="shared" si="8"/>
        <v>33.33333333333333</v>
      </c>
      <c r="L79" s="121">
        <v>8</v>
      </c>
      <c r="M79" s="122">
        <f t="shared" si="9"/>
        <v>66.66666666666666</v>
      </c>
      <c r="N79" s="123">
        <f t="shared" si="10"/>
        <v>100</v>
      </c>
      <c r="O79" s="124">
        <f t="shared" si="11"/>
        <v>100</v>
      </c>
      <c r="P79" s="13"/>
      <c r="R79" s="13"/>
      <c r="S79" s="13"/>
      <c r="T79" s="13"/>
      <c r="U79" s="13"/>
      <c r="V79" s="13"/>
      <c r="W79" s="14"/>
    </row>
    <row r="80" spans="2:23" ht="12.75">
      <c r="B80" s="120" t="s">
        <v>244</v>
      </c>
      <c r="C80" s="121" t="s">
        <v>47</v>
      </c>
      <c r="D80" s="121">
        <v>13</v>
      </c>
      <c r="E80" s="121">
        <v>11</v>
      </c>
      <c r="F80" s="121">
        <v>0</v>
      </c>
      <c r="G80" s="122">
        <f t="shared" si="6"/>
        <v>0</v>
      </c>
      <c r="H80" s="121">
        <v>0</v>
      </c>
      <c r="I80" s="122">
        <f t="shared" si="7"/>
        <v>0</v>
      </c>
      <c r="J80" s="121">
        <v>3</v>
      </c>
      <c r="K80" s="122">
        <f t="shared" si="8"/>
        <v>27.27272727272727</v>
      </c>
      <c r="L80" s="121">
        <v>8</v>
      </c>
      <c r="M80" s="122">
        <f t="shared" si="9"/>
        <v>72.72727272727273</v>
      </c>
      <c r="N80" s="123">
        <f t="shared" si="10"/>
        <v>100</v>
      </c>
      <c r="O80" s="124">
        <f t="shared" si="11"/>
        <v>100</v>
      </c>
      <c r="P80" s="13"/>
      <c r="R80" s="13"/>
      <c r="S80" s="13"/>
      <c r="T80" s="13"/>
      <c r="U80" s="13"/>
      <c r="V80" s="13"/>
      <c r="W80" s="14"/>
    </row>
    <row r="81" spans="2:23" ht="12.75">
      <c r="B81" s="120" t="s">
        <v>97</v>
      </c>
      <c r="C81" s="121" t="s">
        <v>45</v>
      </c>
      <c r="D81" s="121">
        <v>24</v>
      </c>
      <c r="E81" s="121">
        <v>22</v>
      </c>
      <c r="F81" s="121">
        <v>0</v>
      </c>
      <c r="G81" s="122">
        <f t="shared" si="6"/>
        <v>0</v>
      </c>
      <c r="H81" s="121">
        <v>0</v>
      </c>
      <c r="I81" s="122">
        <f t="shared" si="7"/>
        <v>0</v>
      </c>
      <c r="J81" s="121">
        <v>5</v>
      </c>
      <c r="K81" s="122">
        <f t="shared" si="8"/>
        <v>22.727272727272727</v>
      </c>
      <c r="L81" s="121">
        <v>17</v>
      </c>
      <c r="M81" s="122">
        <f t="shared" si="9"/>
        <v>77.27272727272727</v>
      </c>
      <c r="N81" s="123">
        <f t="shared" si="10"/>
        <v>100</v>
      </c>
      <c r="O81" s="124">
        <f t="shared" si="11"/>
        <v>100</v>
      </c>
      <c r="P81" s="15"/>
      <c r="R81" s="15"/>
      <c r="S81" s="13"/>
      <c r="T81" s="15"/>
      <c r="U81" s="15"/>
      <c r="V81" s="13"/>
      <c r="W81" s="14"/>
    </row>
    <row r="82" spans="2:23" ht="12.75">
      <c r="B82" s="120" t="s">
        <v>199</v>
      </c>
      <c r="C82" s="121">
        <v>3</v>
      </c>
      <c r="D82" s="121">
        <v>2</v>
      </c>
      <c r="E82" s="121">
        <v>1</v>
      </c>
      <c r="F82" s="121">
        <v>0</v>
      </c>
      <c r="G82" s="122">
        <f t="shared" si="6"/>
        <v>0</v>
      </c>
      <c r="H82" s="121">
        <v>0</v>
      </c>
      <c r="I82" s="122">
        <f t="shared" si="7"/>
        <v>0</v>
      </c>
      <c r="J82" s="121">
        <v>1</v>
      </c>
      <c r="K82" s="122">
        <f t="shared" si="8"/>
        <v>100</v>
      </c>
      <c r="L82" s="121">
        <v>0</v>
      </c>
      <c r="M82" s="122">
        <f t="shared" si="9"/>
        <v>0</v>
      </c>
      <c r="N82" s="123">
        <f t="shared" si="10"/>
        <v>100</v>
      </c>
      <c r="O82" s="124">
        <f t="shared" si="11"/>
        <v>100</v>
      </c>
      <c r="P82" s="15"/>
      <c r="R82" s="15"/>
      <c r="S82" s="13"/>
      <c r="T82" s="15"/>
      <c r="U82" s="15"/>
      <c r="V82" s="13"/>
      <c r="W82" s="14"/>
    </row>
    <row r="83" spans="2:23" ht="12.75">
      <c r="B83" s="120" t="s">
        <v>208</v>
      </c>
      <c r="C83" s="121">
        <v>3</v>
      </c>
      <c r="D83" s="121">
        <v>15</v>
      </c>
      <c r="E83" s="121">
        <v>15</v>
      </c>
      <c r="F83" s="121">
        <v>0</v>
      </c>
      <c r="G83" s="122">
        <f t="shared" si="6"/>
        <v>0</v>
      </c>
      <c r="H83" s="121">
        <v>0</v>
      </c>
      <c r="I83" s="122">
        <f t="shared" si="7"/>
        <v>0</v>
      </c>
      <c r="J83" s="121">
        <v>3</v>
      </c>
      <c r="K83" s="122">
        <f t="shared" si="8"/>
        <v>20</v>
      </c>
      <c r="L83" s="121">
        <v>12</v>
      </c>
      <c r="M83" s="122">
        <f t="shared" si="9"/>
        <v>80</v>
      </c>
      <c r="N83" s="123">
        <f t="shared" si="10"/>
        <v>100</v>
      </c>
      <c r="O83" s="124">
        <f t="shared" si="11"/>
        <v>100</v>
      </c>
      <c r="W83" s="14"/>
    </row>
    <row r="84" spans="2:23" ht="26.25">
      <c r="B84" s="120" t="s">
        <v>188</v>
      </c>
      <c r="C84" s="121">
        <v>3</v>
      </c>
      <c r="D84" s="121">
        <v>2</v>
      </c>
      <c r="E84" s="121">
        <v>2</v>
      </c>
      <c r="F84" s="121">
        <v>0</v>
      </c>
      <c r="G84" s="122">
        <f t="shared" si="6"/>
        <v>0</v>
      </c>
      <c r="H84" s="125">
        <v>0</v>
      </c>
      <c r="I84" s="122">
        <f t="shared" si="7"/>
        <v>0</v>
      </c>
      <c r="J84" s="125">
        <v>2</v>
      </c>
      <c r="K84" s="122">
        <f t="shared" si="8"/>
        <v>100</v>
      </c>
      <c r="L84" s="121">
        <v>0</v>
      </c>
      <c r="M84" s="122">
        <f t="shared" si="9"/>
        <v>0</v>
      </c>
      <c r="N84" s="123">
        <f t="shared" si="10"/>
        <v>100</v>
      </c>
      <c r="O84" s="124">
        <f t="shared" si="11"/>
        <v>100</v>
      </c>
      <c r="W84" s="14"/>
    </row>
    <row r="85" spans="2:23" ht="12.75">
      <c r="B85" s="120" t="s">
        <v>196</v>
      </c>
      <c r="C85" s="121">
        <v>3</v>
      </c>
      <c r="D85" s="121">
        <v>1</v>
      </c>
      <c r="E85" s="121">
        <v>1</v>
      </c>
      <c r="F85" s="121">
        <v>0</v>
      </c>
      <c r="G85" s="122">
        <f t="shared" si="6"/>
        <v>0</v>
      </c>
      <c r="H85" s="121">
        <v>0</v>
      </c>
      <c r="I85" s="122">
        <f t="shared" si="7"/>
        <v>0</v>
      </c>
      <c r="J85" s="121">
        <v>1</v>
      </c>
      <c r="K85" s="122">
        <f t="shared" si="8"/>
        <v>100</v>
      </c>
      <c r="L85" s="121">
        <v>0</v>
      </c>
      <c r="M85" s="122">
        <f t="shared" si="9"/>
        <v>0</v>
      </c>
      <c r="N85" s="123">
        <f t="shared" si="10"/>
        <v>100</v>
      </c>
      <c r="O85" s="124">
        <f t="shared" si="11"/>
        <v>100</v>
      </c>
      <c r="W85" s="14"/>
    </row>
    <row r="86" spans="2:23" ht="12.75">
      <c r="B86" s="120" t="s">
        <v>212</v>
      </c>
      <c r="C86" s="121">
        <v>3</v>
      </c>
      <c r="D86" s="121">
        <v>22</v>
      </c>
      <c r="E86" s="121">
        <v>21</v>
      </c>
      <c r="F86" s="121">
        <v>0</v>
      </c>
      <c r="G86" s="122">
        <f t="shared" si="6"/>
        <v>0</v>
      </c>
      <c r="H86" s="121">
        <v>1</v>
      </c>
      <c r="I86" s="122">
        <f t="shared" si="7"/>
        <v>4.761904761904762</v>
      </c>
      <c r="J86" s="121">
        <v>4</v>
      </c>
      <c r="K86" s="122">
        <f t="shared" si="8"/>
        <v>19.047619047619047</v>
      </c>
      <c r="L86" s="121">
        <v>16</v>
      </c>
      <c r="M86" s="122">
        <f t="shared" si="9"/>
        <v>76.19047619047619</v>
      </c>
      <c r="N86" s="123">
        <f t="shared" si="10"/>
        <v>100</v>
      </c>
      <c r="O86" s="124">
        <f t="shared" si="11"/>
        <v>95.23809523809524</v>
      </c>
      <c r="W86" s="14"/>
    </row>
    <row r="87" spans="2:23" ht="12.75">
      <c r="B87" s="120" t="s">
        <v>129</v>
      </c>
      <c r="C87" s="121" t="s">
        <v>45</v>
      </c>
      <c r="D87" s="121">
        <v>30</v>
      </c>
      <c r="E87" s="121">
        <v>30</v>
      </c>
      <c r="F87" s="121">
        <v>0</v>
      </c>
      <c r="G87" s="122">
        <f t="shared" si="6"/>
        <v>0</v>
      </c>
      <c r="H87" s="121">
        <v>2</v>
      </c>
      <c r="I87" s="122">
        <f t="shared" si="7"/>
        <v>6.666666666666667</v>
      </c>
      <c r="J87" s="121">
        <v>14</v>
      </c>
      <c r="K87" s="122">
        <f t="shared" si="8"/>
        <v>46.666666666666664</v>
      </c>
      <c r="L87" s="121">
        <v>14</v>
      </c>
      <c r="M87" s="122">
        <f t="shared" si="9"/>
        <v>46.666666666666664</v>
      </c>
      <c r="N87" s="123">
        <f t="shared" si="10"/>
        <v>100</v>
      </c>
      <c r="O87" s="124">
        <f t="shared" si="11"/>
        <v>93.33333333333333</v>
      </c>
      <c r="W87" s="14"/>
    </row>
    <row r="88" spans="2:23" ht="12.75">
      <c r="B88" s="120" t="s">
        <v>170</v>
      </c>
      <c r="C88" s="121" t="s">
        <v>141</v>
      </c>
      <c r="D88" s="121">
        <v>27</v>
      </c>
      <c r="E88" s="121">
        <v>26</v>
      </c>
      <c r="F88" s="121">
        <v>0</v>
      </c>
      <c r="G88" s="122">
        <f t="shared" si="6"/>
        <v>0</v>
      </c>
      <c r="H88" s="121">
        <v>2</v>
      </c>
      <c r="I88" s="122">
        <f t="shared" si="7"/>
        <v>7.6923076923076925</v>
      </c>
      <c r="J88" s="121">
        <v>12</v>
      </c>
      <c r="K88" s="122">
        <f t="shared" si="8"/>
        <v>46.15384615384615</v>
      </c>
      <c r="L88" s="121">
        <v>12</v>
      </c>
      <c r="M88" s="122">
        <f t="shared" si="9"/>
        <v>46.15384615384615</v>
      </c>
      <c r="N88" s="123">
        <f t="shared" si="10"/>
        <v>100</v>
      </c>
      <c r="O88" s="124">
        <f t="shared" si="11"/>
        <v>92.3076923076923</v>
      </c>
      <c r="W88" s="14"/>
    </row>
    <row r="89" spans="2:23" ht="12.75">
      <c r="B89" s="120" t="s">
        <v>89</v>
      </c>
      <c r="C89" s="121" t="s">
        <v>52</v>
      </c>
      <c r="D89" s="121">
        <v>23</v>
      </c>
      <c r="E89" s="121">
        <v>23</v>
      </c>
      <c r="F89" s="121">
        <v>0</v>
      </c>
      <c r="G89" s="122">
        <f t="shared" si="6"/>
        <v>0</v>
      </c>
      <c r="H89" s="121">
        <v>2</v>
      </c>
      <c r="I89" s="122">
        <f t="shared" si="7"/>
        <v>8.695652173913043</v>
      </c>
      <c r="J89" s="121">
        <v>9</v>
      </c>
      <c r="K89" s="122">
        <f t="shared" si="8"/>
        <v>39.130434782608695</v>
      </c>
      <c r="L89" s="121">
        <v>12</v>
      </c>
      <c r="M89" s="122">
        <f t="shared" si="9"/>
        <v>52.17391304347826</v>
      </c>
      <c r="N89" s="123">
        <f t="shared" si="10"/>
        <v>100</v>
      </c>
      <c r="O89" s="124">
        <f t="shared" si="11"/>
        <v>91.30434782608695</v>
      </c>
      <c r="W89" s="14"/>
    </row>
    <row r="90" spans="2:23" ht="12.75">
      <c r="B90" s="120" t="s">
        <v>154</v>
      </c>
      <c r="C90" s="121" t="s">
        <v>52</v>
      </c>
      <c r="D90" s="121">
        <v>20</v>
      </c>
      <c r="E90" s="121">
        <v>19</v>
      </c>
      <c r="F90" s="121">
        <v>1</v>
      </c>
      <c r="G90" s="122">
        <v>5</v>
      </c>
      <c r="H90" s="121">
        <v>1</v>
      </c>
      <c r="I90" s="122">
        <v>5</v>
      </c>
      <c r="J90" s="121">
        <v>2</v>
      </c>
      <c r="K90" s="122">
        <v>10</v>
      </c>
      <c r="L90" s="121">
        <v>15</v>
      </c>
      <c r="M90" s="122">
        <v>78</v>
      </c>
      <c r="N90" s="123">
        <f t="shared" si="10"/>
        <v>94.73684210526316</v>
      </c>
      <c r="O90" s="124">
        <f t="shared" si="11"/>
        <v>89.47368421052632</v>
      </c>
      <c r="W90" s="14"/>
    </row>
    <row r="91" spans="2:23" ht="12.75">
      <c r="B91" s="120" t="s">
        <v>73</v>
      </c>
      <c r="C91" s="121" t="s">
        <v>47</v>
      </c>
      <c r="D91" s="121">
        <v>25</v>
      </c>
      <c r="E91" s="121">
        <v>25</v>
      </c>
      <c r="F91" s="121">
        <v>0</v>
      </c>
      <c r="G91" s="122">
        <f>F91/E91*100</f>
        <v>0</v>
      </c>
      <c r="H91" s="121">
        <v>3</v>
      </c>
      <c r="I91" s="122">
        <f>H91/E91*100</f>
        <v>12</v>
      </c>
      <c r="J91" s="121">
        <v>11</v>
      </c>
      <c r="K91" s="122">
        <f>J91/E91*100</f>
        <v>44</v>
      </c>
      <c r="L91" s="121">
        <v>11</v>
      </c>
      <c r="M91" s="122">
        <f>L91/E91*100</f>
        <v>44</v>
      </c>
      <c r="N91" s="123">
        <f t="shared" si="10"/>
        <v>100</v>
      </c>
      <c r="O91" s="124">
        <f t="shared" si="11"/>
        <v>88</v>
      </c>
      <c r="W91" s="14"/>
    </row>
    <row r="92" spans="2:23" ht="12.75">
      <c r="B92" s="120" t="s">
        <v>104</v>
      </c>
      <c r="C92" s="121">
        <v>3</v>
      </c>
      <c r="D92" s="121">
        <v>8</v>
      </c>
      <c r="E92" s="121">
        <v>8</v>
      </c>
      <c r="F92" s="121">
        <v>0</v>
      </c>
      <c r="G92" s="122">
        <f>F92/E92*100</f>
        <v>0</v>
      </c>
      <c r="H92" s="121">
        <v>1</v>
      </c>
      <c r="I92" s="122">
        <f>H92/E92*100</f>
        <v>12.5</v>
      </c>
      <c r="J92" s="121">
        <v>4</v>
      </c>
      <c r="K92" s="122">
        <f>J92/E92*100</f>
        <v>50</v>
      </c>
      <c r="L92" s="121">
        <v>3</v>
      </c>
      <c r="M92" s="122">
        <f>L92/E92*100</f>
        <v>37.5</v>
      </c>
      <c r="N92" s="123">
        <f t="shared" si="10"/>
        <v>100</v>
      </c>
      <c r="O92" s="124">
        <f t="shared" si="11"/>
        <v>87.5</v>
      </c>
      <c r="W92" s="14"/>
    </row>
    <row r="93" spans="2:23" ht="12.75">
      <c r="B93" s="120" t="s">
        <v>147</v>
      </c>
      <c r="C93" s="121" t="s">
        <v>47</v>
      </c>
      <c r="D93" s="121">
        <v>25</v>
      </c>
      <c r="E93" s="121">
        <v>24</v>
      </c>
      <c r="F93" s="121">
        <v>1</v>
      </c>
      <c r="G93" s="122">
        <f>F93/E93*100</f>
        <v>4.166666666666666</v>
      </c>
      <c r="H93" s="121">
        <v>2</v>
      </c>
      <c r="I93" s="122">
        <f>H93/E93*100</f>
        <v>8.333333333333332</v>
      </c>
      <c r="J93" s="121">
        <v>11</v>
      </c>
      <c r="K93" s="122">
        <f>J93/E93*100</f>
        <v>45.83333333333333</v>
      </c>
      <c r="L93" s="121">
        <v>10</v>
      </c>
      <c r="M93" s="122">
        <f>L93/E93*100</f>
        <v>41.66666666666667</v>
      </c>
      <c r="N93" s="123">
        <f t="shared" si="10"/>
        <v>95.83333333333333</v>
      </c>
      <c r="O93" s="124">
        <f t="shared" si="11"/>
        <v>87.5</v>
      </c>
      <c r="W93" s="14"/>
    </row>
    <row r="94" spans="2:23" ht="12.75">
      <c r="B94" s="120" t="s">
        <v>97</v>
      </c>
      <c r="C94" s="121" t="s">
        <v>47</v>
      </c>
      <c r="D94" s="121">
        <v>17</v>
      </c>
      <c r="E94" s="121">
        <v>15</v>
      </c>
      <c r="F94" s="121">
        <v>0</v>
      </c>
      <c r="G94" s="122">
        <f>F94/E94*100</f>
        <v>0</v>
      </c>
      <c r="H94" s="121">
        <v>2</v>
      </c>
      <c r="I94" s="122">
        <f>H94/E94*100</f>
        <v>13.333333333333334</v>
      </c>
      <c r="J94" s="121">
        <v>7</v>
      </c>
      <c r="K94" s="122">
        <f>J94/E94*100</f>
        <v>46.666666666666664</v>
      </c>
      <c r="L94" s="121">
        <v>6</v>
      </c>
      <c r="M94" s="122">
        <f>L94/E94*100</f>
        <v>40</v>
      </c>
      <c r="N94" s="123">
        <f t="shared" si="10"/>
        <v>100</v>
      </c>
      <c r="O94" s="124">
        <f t="shared" si="11"/>
        <v>86.66666666666667</v>
      </c>
      <c r="W94" s="14"/>
    </row>
    <row r="95" spans="2:23" ht="12.75">
      <c r="B95" s="120" t="s">
        <v>185</v>
      </c>
      <c r="C95" s="121" t="s">
        <v>47</v>
      </c>
      <c r="D95" s="121">
        <v>22</v>
      </c>
      <c r="E95" s="121">
        <v>21</v>
      </c>
      <c r="F95" s="121">
        <v>2</v>
      </c>
      <c r="G95" s="122">
        <v>9.523809523809524</v>
      </c>
      <c r="H95" s="121">
        <v>1</v>
      </c>
      <c r="I95" s="122">
        <v>4.761904761904762</v>
      </c>
      <c r="J95" s="121">
        <v>9</v>
      </c>
      <c r="K95" s="122">
        <v>42.857142857142854</v>
      </c>
      <c r="L95" s="121">
        <v>9</v>
      </c>
      <c r="M95" s="122">
        <v>42.857142857142854</v>
      </c>
      <c r="N95" s="123">
        <v>90.47619047619048</v>
      </c>
      <c r="O95" s="124">
        <v>85.71428571428571</v>
      </c>
      <c r="W95" s="14"/>
    </row>
    <row r="96" spans="2:23" ht="12.75">
      <c r="B96" s="120" t="s">
        <v>154</v>
      </c>
      <c r="C96" s="121" t="s">
        <v>141</v>
      </c>
      <c r="D96" s="121">
        <v>20</v>
      </c>
      <c r="E96" s="121">
        <v>20</v>
      </c>
      <c r="F96" s="121">
        <v>1</v>
      </c>
      <c r="G96" s="122">
        <v>5</v>
      </c>
      <c r="H96" s="121">
        <v>2</v>
      </c>
      <c r="I96" s="122">
        <v>10</v>
      </c>
      <c r="J96" s="121">
        <v>8</v>
      </c>
      <c r="K96" s="122">
        <v>40</v>
      </c>
      <c r="L96" s="121">
        <v>9</v>
      </c>
      <c r="M96" s="122">
        <v>45</v>
      </c>
      <c r="N96" s="123">
        <f>(H96+J96+L96)*100/E96</f>
        <v>95</v>
      </c>
      <c r="O96" s="124">
        <f>(J96+L96)*100/E96</f>
        <v>85</v>
      </c>
      <c r="W96" s="14"/>
    </row>
    <row r="97" spans="2:23" ht="26.25">
      <c r="B97" s="120" t="s">
        <v>63</v>
      </c>
      <c r="C97" s="121">
        <v>3</v>
      </c>
      <c r="D97" s="121">
        <v>6</v>
      </c>
      <c r="E97" s="121">
        <v>6</v>
      </c>
      <c r="F97" s="121">
        <v>0</v>
      </c>
      <c r="G97" s="122">
        <f>F97/E97*100</f>
        <v>0</v>
      </c>
      <c r="H97" s="121">
        <v>1</v>
      </c>
      <c r="I97" s="122">
        <f>H97/E97*100</f>
        <v>16.666666666666664</v>
      </c>
      <c r="J97" s="121">
        <v>4</v>
      </c>
      <c r="K97" s="122">
        <f>J97/E97*100</f>
        <v>66.66666666666666</v>
      </c>
      <c r="L97" s="121">
        <v>1</v>
      </c>
      <c r="M97" s="122">
        <f>L97/E97*100</f>
        <v>16.666666666666664</v>
      </c>
      <c r="N97" s="123">
        <f>(H97+J97+L97)*100/E97</f>
        <v>100</v>
      </c>
      <c r="O97" s="124">
        <f>(J97+L97)*100/E97</f>
        <v>83.33333333333333</v>
      </c>
      <c r="W97" s="14"/>
    </row>
    <row r="98" spans="2:23" ht="12.75">
      <c r="B98" s="120" t="s">
        <v>57</v>
      </c>
      <c r="C98" s="121">
        <v>3</v>
      </c>
      <c r="D98" s="121">
        <v>20</v>
      </c>
      <c r="E98" s="121">
        <v>18</v>
      </c>
      <c r="F98" s="121">
        <v>0</v>
      </c>
      <c r="G98" s="122">
        <v>0</v>
      </c>
      <c r="H98" s="121">
        <v>3</v>
      </c>
      <c r="I98" s="122">
        <v>16.7</v>
      </c>
      <c r="J98" s="121">
        <v>9</v>
      </c>
      <c r="K98" s="122">
        <v>50</v>
      </c>
      <c r="L98" s="121">
        <v>6</v>
      </c>
      <c r="M98" s="122">
        <f>L98/E98*100</f>
        <v>33.33333333333333</v>
      </c>
      <c r="N98" s="123">
        <f>(H98+J98+L98)*100/E98</f>
        <v>100</v>
      </c>
      <c r="O98" s="124">
        <f>(J98+L98)*100/E98</f>
        <v>83.33333333333333</v>
      </c>
      <c r="W98" s="14"/>
    </row>
    <row r="99" spans="2:23" ht="12.75">
      <c r="B99" s="120" t="s">
        <v>132</v>
      </c>
      <c r="C99" s="121" t="s">
        <v>141</v>
      </c>
      <c r="D99" s="121">
        <v>29</v>
      </c>
      <c r="E99" s="121">
        <v>29</v>
      </c>
      <c r="F99" s="121">
        <v>2</v>
      </c>
      <c r="G99" s="122">
        <v>7</v>
      </c>
      <c r="H99" s="121">
        <v>3</v>
      </c>
      <c r="I99" s="122">
        <v>10.344827586206897</v>
      </c>
      <c r="J99" s="121">
        <v>15</v>
      </c>
      <c r="K99" s="122">
        <v>51.724137931034484</v>
      </c>
      <c r="L99" s="121">
        <v>9</v>
      </c>
      <c r="M99" s="122">
        <v>31.03448275862069</v>
      </c>
      <c r="N99" s="123">
        <v>93.10344827586206</v>
      </c>
      <c r="O99" s="124">
        <v>82.75862068965517</v>
      </c>
      <c r="W99" s="14"/>
    </row>
    <row r="100" spans="2:23" ht="12.75">
      <c r="B100" s="120" t="s">
        <v>68</v>
      </c>
      <c r="C100" s="121" t="s">
        <v>47</v>
      </c>
      <c r="D100" s="121">
        <v>16</v>
      </c>
      <c r="E100" s="121">
        <v>16</v>
      </c>
      <c r="F100" s="121">
        <v>0</v>
      </c>
      <c r="G100" s="122">
        <f>F100/E100*100</f>
        <v>0</v>
      </c>
      <c r="H100" s="121">
        <v>3</v>
      </c>
      <c r="I100" s="122">
        <f>H100/E100*100</f>
        <v>18.75</v>
      </c>
      <c r="J100" s="121">
        <v>7</v>
      </c>
      <c r="K100" s="122">
        <f>J100/E100*100</f>
        <v>43.75</v>
      </c>
      <c r="L100" s="121">
        <v>6</v>
      </c>
      <c r="M100" s="122">
        <f>L100/E100*100</f>
        <v>37.5</v>
      </c>
      <c r="N100" s="123">
        <f>(H100+J100+L100)*100/E100</f>
        <v>100</v>
      </c>
      <c r="O100" s="124">
        <f>(J100+L100)*100/E100</f>
        <v>81.25</v>
      </c>
      <c r="W100" s="14"/>
    </row>
    <row r="101" spans="2:23" ht="12.75">
      <c r="B101" s="120" t="s">
        <v>170</v>
      </c>
      <c r="C101" s="121" t="s">
        <v>52</v>
      </c>
      <c r="D101" s="121">
        <v>27</v>
      </c>
      <c r="E101" s="121">
        <v>26</v>
      </c>
      <c r="F101" s="121">
        <v>1</v>
      </c>
      <c r="G101" s="122">
        <f>F101/E101*100</f>
        <v>3.8461538461538463</v>
      </c>
      <c r="H101" s="121">
        <v>4</v>
      </c>
      <c r="I101" s="122">
        <f>H101/E101*100</f>
        <v>15.384615384615385</v>
      </c>
      <c r="J101" s="121">
        <v>12</v>
      </c>
      <c r="K101" s="122">
        <f>J101/E101*100</f>
        <v>46.15384615384615</v>
      </c>
      <c r="L101" s="121">
        <v>9</v>
      </c>
      <c r="M101" s="122">
        <f>L101/E101*100</f>
        <v>34.61538461538461</v>
      </c>
      <c r="N101" s="123">
        <f>(H101+J101+L101)*100/E101</f>
        <v>96.15384615384616</v>
      </c>
      <c r="O101" s="124">
        <f>(J101+L101)*100/E101</f>
        <v>80.76923076923077</v>
      </c>
      <c r="W101" s="14"/>
    </row>
    <row r="102" spans="2:23" ht="12.75">
      <c r="B102" s="120" t="s">
        <v>65</v>
      </c>
      <c r="C102" s="121">
        <v>3</v>
      </c>
      <c r="D102" s="121">
        <v>5</v>
      </c>
      <c r="E102" s="121">
        <v>5</v>
      </c>
      <c r="F102" s="121">
        <v>0</v>
      </c>
      <c r="G102" s="122">
        <f>F102/E102*100</f>
        <v>0</v>
      </c>
      <c r="H102" s="121">
        <v>1</v>
      </c>
      <c r="I102" s="122">
        <f>H102/E102*100</f>
        <v>20</v>
      </c>
      <c r="J102" s="121">
        <v>3</v>
      </c>
      <c r="K102" s="122">
        <f>J102/E102*100</f>
        <v>60</v>
      </c>
      <c r="L102" s="121">
        <v>1</v>
      </c>
      <c r="M102" s="122">
        <f>L102/E102*100</f>
        <v>20</v>
      </c>
      <c r="N102" s="123">
        <f>(H102+J102+L102)*100/E102</f>
        <v>100</v>
      </c>
      <c r="O102" s="124">
        <f>(J102+L102)*100/E102</f>
        <v>80</v>
      </c>
      <c r="W102" s="14"/>
    </row>
    <row r="103" spans="2:23" ht="12.75">
      <c r="B103" s="120" t="s">
        <v>181</v>
      </c>
      <c r="C103" s="121">
        <v>3</v>
      </c>
      <c r="D103" s="121">
        <v>22</v>
      </c>
      <c r="E103" s="121">
        <v>20</v>
      </c>
      <c r="F103" s="121">
        <v>1</v>
      </c>
      <c r="G103" s="122">
        <f>F103/E103*100</f>
        <v>5</v>
      </c>
      <c r="H103" s="121">
        <v>3</v>
      </c>
      <c r="I103" s="122">
        <f>H103/E103*100</f>
        <v>15</v>
      </c>
      <c r="J103" s="121">
        <v>13</v>
      </c>
      <c r="K103" s="122">
        <f>J103/E103*100</f>
        <v>65</v>
      </c>
      <c r="L103" s="121">
        <v>3</v>
      </c>
      <c r="M103" s="122">
        <f>L103/E103*100</f>
        <v>15</v>
      </c>
      <c r="N103" s="123">
        <f>(H103+J103+L103)*100/E103</f>
        <v>95</v>
      </c>
      <c r="O103" s="124">
        <f>(J103+L103)*100/E103</f>
        <v>80</v>
      </c>
      <c r="W103" s="14"/>
    </row>
    <row r="104" spans="2:23" ht="12.75">
      <c r="B104" s="120" t="s">
        <v>244</v>
      </c>
      <c r="C104" s="121" t="s">
        <v>45</v>
      </c>
      <c r="D104" s="121">
        <v>20</v>
      </c>
      <c r="E104" s="121">
        <v>20</v>
      </c>
      <c r="F104" s="121">
        <v>2</v>
      </c>
      <c r="G104" s="122">
        <v>10</v>
      </c>
      <c r="H104" s="121">
        <v>2</v>
      </c>
      <c r="I104" s="122">
        <v>10</v>
      </c>
      <c r="J104" s="121">
        <v>11</v>
      </c>
      <c r="K104" s="122">
        <v>55</v>
      </c>
      <c r="L104" s="121">
        <v>5</v>
      </c>
      <c r="M104" s="122">
        <v>25</v>
      </c>
      <c r="N104" s="123">
        <v>90</v>
      </c>
      <c r="O104" s="124">
        <v>80</v>
      </c>
      <c r="W104" s="14"/>
    </row>
    <row r="105" spans="2:23" ht="12.75">
      <c r="B105" s="120" t="s">
        <v>132</v>
      </c>
      <c r="C105" s="121" t="s">
        <v>52</v>
      </c>
      <c r="D105" s="121">
        <v>31</v>
      </c>
      <c r="E105" s="121">
        <v>27</v>
      </c>
      <c r="F105" s="121">
        <v>0</v>
      </c>
      <c r="G105" s="122">
        <f>F105/E105*100</f>
        <v>0</v>
      </c>
      <c r="H105" s="121">
        <v>6</v>
      </c>
      <c r="I105" s="122">
        <f>H105/E105*100</f>
        <v>22.22222222222222</v>
      </c>
      <c r="J105" s="121">
        <v>15</v>
      </c>
      <c r="K105" s="122">
        <f>J105/E105*100</f>
        <v>55.55555555555556</v>
      </c>
      <c r="L105" s="121">
        <v>6</v>
      </c>
      <c r="M105" s="122">
        <f>L105/E105*100</f>
        <v>22.22222222222222</v>
      </c>
      <c r="N105" s="123">
        <f>(H105+J105+L105)*100/E105</f>
        <v>100</v>
      </c>
      <c r="O105" s="124">
        <f>(J105+L105)*100/E105</f>
        <v>77.77777777777777</v>
      </c>
      <c r="W105" s="14"/>
    </row>
    <row r="106" spans="2:23" ht="12.75">
      <c r="B106" s="115" t="s">
        <v>132</v>
      </c>
      <c r="C106" s="28" t="s">
        <v>53</v>
      </c>
      <c r="D106" s="28">
        <v>30</v>
      </c>
      <c r="E106" s="28">
        <v>29</v>
      </c>
      <c r="F106" s="28">
        <v>3</v>
      </c>
      <c r="G106" s="54">
        <v>10.3</v>
      </c>
      <c r="H106" s="28">
        <v>4</v>
      </c>
      <c r="I106" s="54">
        <v>13.8</v>
      </c>
      <c r="J106" s="28">
        <v>13</v>
      </c>
      <c r="K106" s="54">
        <v>44.8</v>
      </c>
      <c r="L106" s="28">
        <v>9</v>
      </c>
      <c r="M106" s="54">
        <v>31.1</v>
      </c>
      <c r="N106" s="207">
        <v>89.65517241379311</v>
      </c>
      <c r="O106" s="208">
        <v>75.86206896551724</v>
      </c>
      <c r="W106" s="14"/>
    </row>
    <row r="107" spans="2:23" ht="12.75">
      <c r="B107" s="115" t="s">
        <v>111</v>
      </c>
      <c r="C107" s="28">
        <v>3</v>
      </c>
      <c r="D107" s="28">
        <v>4</v>
      </c>
      <c r="E107" s="28">
        <v>4</v>
      </c>
      <c r="F107" s="28">
        <v>0</v>
      </c>
      <c r="G107" s="54">
        <f>F107/E107*100</f>
        <v>0</v>
      </c>
      <c r="H107" s="28">
        <v>1</v>
      </c>
      <c r="I107" s="54">
        <f>H107/E107*100</f>
        <v>25</v>
      </c>
      <c r="J107" s="28">
        <v>3</v>
      </c>
      <c r="K107" s="54">
        <f>J107/E107*100</f>
        <v>75</v>
      </c>
      <c r="L107" s="28">
        <v>0</v>
      </c>
      <c r="M107" s="54">
        <f>L107/E107*100</f>
        <v>0</v>
      </c>
      <c r="N107" s="207">
        <f aca="true" t="shared" si="12" ref="N107:N135">(H107+J107+L107)*100/E107</f>
        <v>100</v>
      </c>
      <c r="O107" s="208">
        <f aca="true" t="shared" si="13" ref="O107:O135">(J107+L107)*100/E107</f>
        <v>75</v>
      </c>
      <c r="W107" s="14"/>
    </row>
    <row r="108" spans="2:23" ht="12.75">
      <c r="B108" s="115" t="s">
        <v>237</v>
      </c>
      <c r="C108" s="28" t="s">
        <v>45</v>
      </c>
      <c r="D108" s="28">
        <v>20</v>
      </c>
      <c r="E108" s="28">
        <v>20</v>
      </c>
      <c r="F108" s="28">
        <v>0</v>
      </c>
      <c r="G108" s="54">
        <v>0</v>
      </c>
      <c r="H108" s="28">
        <v>5</v>
      </c>
      <c r="I108" s="54">
        <v>25</v>
      </c>
      <c r="J108" s="28">
        <v>7</v>
      </c>
      <c r="K108" s="54">
        <v>35</v>
      </c>
      <c r="L108" s="28">
        <v>8</v>
      </c>
      <c r="M108" s="54">
        <v>40</v>
      </c>
      <c r="N108" s="207">
        <f t="shared" si="12"/>
        <v>100</v>
      </c>
      <c r="O108" s="208">
        <f t="shared" si="13"/>
        <v>75</v>
      </c>
      <c r="W108" s="14"/>
    </row>
    <row r="109" spans="2:23" ht="12.75">
      <c r="B109" s="115" t="s">
        <v>228</v>
      </c>
      <c r="C109" s="28">
        <v>3</v>
      </c>
      <c r="D109" s="28">
        <v>4</v>
      </c>
      <c r="E109" s="28">
        <v>4</v>
      </c>
      <c r="F109" s="28">
        <v>0</v>
      </c>
      <c r="G109" s="54">
        <v>0</v>
      </c>
      <c r="H109" s="28">
        <v>1</v>
      </c>
      <c r="I109" s="54">
        <v>25</v>
      </c>
      <c r="J109" s="28">
        <v>2</v>
      </c>
      <c r="K109" s="54">
        <v>50</v>
      </c>
      <c r="L109" s="28">
        <v>1</v>
      </c>
      <c r="M109" s="54">
        <v>25</v>
      </c>
      <c r="N109" s="207">
        <f t="shared" si="12"/>
        <v>100</v>
      </c>
      <c r="O109" s="208">
        <f t="shared" si="13"/>
        <v>75</v>
      </c>
      <c r="W109" s="14"/>
    </row>
    <row r="110" spans="2:23" ht="12.75">
      <c r="B110" s="115" t="s">
        <v>154</v>
      </c>
      <c r="C110" s="28" t="s">
        <v>53</v>
      </c>
      <c r="D110" s="28">
        <v>21</v>
      </c>
      <c r="E110" s="28">
        <v>19</v>
      </c>
      <c r="F110" s="28">
        <v>2</v>
      </c>
      <c r="G110" s="54">
        <v>10.5</v>
      </c>
      <c r="H110" s="28">
        <v>3</v>
      </c>
      <c r="I110" s="54">
        <v>15.8</v>
      </c>
      <c r="J110" s="28">
        <v>11</v>
      </c>
      <c r="K110" s="54">
        <v>57.9</v>
      </c>
      <c r="L110" s="28">
        <v>3</v>
      </c>
      <c r="M110" s="54">
        <v>15.8</v>
      </c>
      <c r="N110" s="207">
        <f t="shared" si="12"/>
        <v>89.47368421052632</v>
      </c>
      <c r="O110" s="208">
        <f t="shared" si="13"/>
        <v>73.6842105263158</v>
      </c>
      <c r="W110" s="14"/>
    </row>
    <row r="111" spans="2:23" ht="12.75">
      <c r="B111" s="115" t="s">
        <v>15</v>
      </c>
      <c r="C111" s="28" t="s">
        <v>47</v>
      </c>
      <c r="D111" s="28">
        <v>26</v>
      </c>
      <c r="E111" s="28">
        <v>26</v>
      </c>
      <c r="F111" s="28">
        <v>5</v>
      </c>
      <c r="G111" s="54">
        <f>F111/E111*100</f>
        <v>19.230769230769234</v>
      </c>
      <c r="H111" s="28">
        <v>2</v>
      </c>
      <c r="I111" s="54">
        <f>H111/E111*100</f>
        <v>7.6923076923076925</v>
      </c>
      <c r="J111" s="28">
        <v>12</v>
      </c>
      <c r="K111" s="54">
        <f>J111/E111*100</f>
        <v>46.15384615384615</v>
      </c>
      <c r="L111" s="28">
        <v>7</v>
      </c>
      <c r="M111" s="54">
        <f>L111/E111*100</f>
        <v>26.923076923076923</v>
      </c>
      <c r="N111" s="207">
        <f t="shared" si="12"/>
        <v>80.76923076923077</v>
      </c>
      <c r="O111" s="208">
        <f t="shared" si="13"/>
        <v>73.07692307692308</v>
      </c>
      <c r="W111" s="14"/>
    </row>
    <row r="112" spans="2:23" ht="12.75">
      <c r="B112" s="115" t="s">
        <v>60</v>
      </c>
      <c r="C112" s="28">
        <v>3</v>
      </c>
      <c r="D112" s="28">
        <v>7</v>
      </c>
      <c r="E112" s="28">
        <v>7</v>
      </c>
      <c r="F112" s="28">
        <v>0</v>
      </c>
      <c r="G112" s="54">
        <f>F112/E112*100</f>
        <v>0</v>
      </c>
      <c r="H112" s="28">
        <v>2</v>
      </c>
      <c r="I112" s="54">
        <f>H112/E112*100</f>
        <v>28.57142857142857</v>
      </c>
      <c r="J112" s="28">
        <v>5</v>
      </c>
      <c r="K112" s="54">
        <f>J112/E112*100</f>
        <v>71.42857142857143</v>
      </c>
      <c r="L112" s="28">
        <v>0</v>
      </c>
      <c r="M112" s="54">
        <f>L112/E112*100</f>
        <v>0</v>
      </c>
      <c r="N112" s="207">
        <f t="shared" si="12"/>
        <v>100</v>
      </c>
      <c r="O112" s="208">
        <f t="shared" si="13"/>
        <v>71.42857142857143</v>
      </c>
      <c r="W112" s="14"/>
    </row>
    <row r="113" spans="2:23" ht="12.75">
      <c r="B113" s="115" t="s">
        <v>89</v>
      </c>
      <c r="C113" s="28" t="s">
        <v>53</v>
      </c>
      <c r="D113" s="28">
        <v>20</v>
      </c>
      <c r="E113" s="28">
        <v>20</v>
      </c>
      <c r="F113" s="28">
        <v>1</v>
      </c>
      <c r="G113" s="54">
        <f>F113/E113*100</f>
        <v>5</v>
      </c>
      <c r="H113" s="28">
        <v>5</v>
      </c>
      <c r="I113" s="54">
        <f>H113/E113*100</f>
        <v>25</v>
      </c>
      <c r="J113" s="28">
        <v>10</v>
      </c>
      <c r="K113" s="54">
        <f>J113/E113*100</f>
        <v>50</v>
      </c>
      <c r="L113" s="28">
        <v>4</v>
      </c>
      <c r="M113" s="54">
        <f>L113/E113*100</f>
        <v>20</v>
      </c>
      <c r="N113" s="207">
        <f t="shared" si="12"/>
        <v>95</v>
      </c>
      <c r="O113" s="208">
        <f t="shared" si="13"/>
        <v>70</v>
      </c>
      <c r="W113" s="14"/>
    </row>
    <row r="114" spans="2:23" ht="12.75">
      <c r="B114" s="115" t="s">
        <v>118</v>
      </c>
      <c r="C114" s="28" t="s">
        <v>47</v>
      </c>
      <c r="D114" s="28">
        <v>19</v>
      </c>
      <c r="E114" s="28">
        <v>10</v>
      </c>
      <c r="F114" s="28">
        <v>0</v>
      </c>
      <c r="G114" s="54">
        <f>F114/E114*100</f>
        <v>0</v>
      </c>
      <c r="H114" s="28">
        <v>3</v>
      </c>
      <c r="I114" s="54">
        <f>H114/E114*100</f>
        <v>30</v>
      </c>
      <c r="J114" s="28">
        <v>3</v>
      </c>
      <c r="K114" s="54">
        <f>J114/E114*100</f>
        <v>30</v>
      </c>
      <c r="L114" s="28">
        <v>4</v>
      </c>
      <c r="M114" s="54">
        <f>L114/E114*100</f>
        <v>40</v>
      </c>
      <c r="N114" s="207">
        <f t="shared" si="12"/>
        <v>100</v>
      </c>
      <c r="O114" s="208">
        <f t="shared" si="13"/>
        <v>70</v>
      </c>
      <c r="W114" s="14"/>
    </row>
    <row r="115" spans="2:23" ht="12.75">
      <c r="B115" s="115" t="s">
        <v>224</v>
      </c>
      <c r="C115" s="28">
        <v>3</v>
      </c>
      <c r="D115" s="28">
        <v>12</v>
      </c>
      <c r="E115" s="28">
        <v>10</v>
      </c>
      <c r="F115" s="28">
        <v>0</v>
      </c>
      <c r="G115" s="54">
        <f>F115/E115*100</f>
        <v>0</v>
      </c>
      <c r="H115" s="28">
        <v>3</v>
      </c>
      <c r="I115" s="54">
        <f>H115/E115*100</f>
        <v>30</v>
      </c>
      <c r="J115" s="28">
        <v>5</v>
      </c>
      <c r="K115" s="54">
        <f>J115/E115*100</f>
        <v>50</v>
      </c>
      <c r="L115" s="28">
        <v>2</v>
      </c>
      <c r="M115" s="54">
        <f>L115/E115*100</f>
        <v>20</v>
      </c>
      <c r="N115" s="207">
        <f t="shared" si="12"/>
        <v>100</v>
      </c>
      <c r="O115" s="208">
        <f t="shared" si="13"/>
        <v>70</v>
      </c>
      <c r="W115" s="14"/>
    </row>
    <row r="116" spans="2:23" ht="12.75">
      <c r="B116" s="115" t="s">
        <v>218</v>
      </c>
      <c r="C116" s="28">
        <v>3</v>
      </c>
      <c r="D116" s="28">
        <v>15</v>
      </c>
      <c r="E116" s="28">
        <v>13</v>
      </c>
      <c r="F116" s="28">
        <v>2</v>
      </c>
      <c r="G116" s="54">
        <v>15.4</v>
      </c>
      <c r="H116" s="28">
        <v>2</v>
      </c>
      <c r="I116" s="54">
        <v>15.4</v>
      </c>
      <c r="J116" s="28">
        <v>7</v>
      </c>
      <c r="K116" s="54">
        <v>53.8</v>
      </c>
      <c r="L116" s="28">
        <v>2</v>
      </c>
      <c r="M116" s="54">
        <v>15.4</v>
      </c>
      <c r="N116" s="207">
        <f t="shared" si="12"/>
        <v>84.61538461538461</v>
      </c>
      <c r="O116" s="208">
        <f t="shared" si="13"/>
        <v>69.23076923076923</v>
      </c>
      <c r="W116" s="14"/>
    </row>
    <row r="117" spans="2:23" ht="12.75">
      <c r="B117" s="115" t="s">
        <v>73</v>
      </c>
      <c r="C117" s="28" t="s">
        <v>87</v>
      </c>
      <c r="D117" s="28">
        <v>23</v>
      </c>
      <c r="E117" s="28">
        <v>19</v>
      </c>
      <c r="F117" s="28">
        <v>2</v>
      </c>
      <c r="G117" s="54">
        <f>F117/E117*100</f>
        <v>10.526315789473683</v>
      </c>
      <c r="H117" s="28">
        <v>4</v>
      </c>
      <c r="I117" s="54">
        <f>H117/E117*100</f>
        <v>21.052631578947366</v>
      </c>
      <c r="J117" s="28">
        <v>10</v>
      </c>
      <c r="K117" s="54">
        <f>J117/E117*100</f>
        <v>52.63157894736842</v>
      </c>
      <c r="L117" s="28">
        <v>3</v>
      </c>
      <c r="M117" s="54">
        <f>L117/E117*100</f>
        <v>15.789473684210526</v>
      </c>
      <c r="N117" s="207">
        <f t="shared" si="12"/>
        <v>89.47368421052632</v>
      </c>
      <c r="O117" s="208">
        <f t="shared" si="13"/>
        <v>68.42105263157895</v>
      </c>
      <c r="W117" s="14"/>
    </row>
    <row r="118" spans="2:23" ht="12.75">
      <c r="B118" s="115" t="s">
        <v>108</v>
      </c>
      <c r="C118" s="28">
        <v>3</v>
      </c>
      <c r="D118" s="28">
        <v>8</v>
      </c>
      <c r="E118" s="28">
        <v>6</v>
      </c>
      <c r="F118" s="28">
        <v>0</v>
      </c>
      <c r="G118" s="54">
        <f>F118/E118*100</f>
        <v>0</v>
      </c>
      <c r="H118" s="28">
        <v>2</v>
      </c>
      <c r="I118" s="54">
        <f>H118/E118*100</f>
        <v>33.33333333333333</v>
      </c>
      <c r="J118" s="28">
        <v>4</v>
      </c>
      <c r="K118" s="54">
        <f>J118/E118*100</f>
        <v>66.66666666666666</v>
      </c>
      <c r="L118" s="28">
        <v>0</v>
      </c>
      <c r="M118" s="54">
        <f>L118/E118*100</f>
        <v>0</v>
      </c>
      <c r="N118" s="207">
        <f t="shared" si="12"/>
        <v>100</v>
      </c>
      <c r="O118" s="208">
        <f t="shared" si="13"/>
        <v>66.66666666666667</v>
      </c>
      <c r="W118" s="14"/>
    </row>
    <row r="119" spans="2:23" ht="12.75">
      <c r="B119" s="115" t="s">
        <v>73</v>
      </c>
      <c r="C119" s="28" t="s">
        <v>45</v>
      </c>
      <c r="D119" s="28">
        <v>24</v>
      </c>
      <c r="E119" s="28">
        <v>21</v>
      </c>
      <c r="F119" s="28">
        <v>3</v>
      </c>
      <c r="G119" s="54">
        <f>F119/E119*100</f>
        <v>14.285714285714285</v>
      </c>
      <c r="H119" s="28">
        <v>4</v>
      </c>
      <c r="I119" s="54">
        <f>H119/E119*100</f>
        <v>19.047619047619047</v>
      </c>
      <c r="J119" s="28">
        <v>13</v>
      </c>
      <c r="K119" s="54">
        <f>J119/E119*100</f>
        <v>61.904761904761905</v>
      </c>
      <c r="L119" s="28">
        <v>1</v>
      </c>
      <c r="M119" s="54">
        <f>L119/E119*100</f>
        <v>4.761904761904762</v>
      </c>
      <c r="N119" s="207">
        <f t="shared" si="12"/>
        <v>85.71428571428571</v>
      </c>
      <c r="O119" s="208">
        <f t="shared" si="13"/>
        <v>66.66666666666667</v>
      </c>
      <c r="W119" s="14"/>
    </row>
    <row r="120" spans="2:23" ht="12.75">
      <c r="B120" s="115" t="s">
        <v>118</v>
      </c>
      <c r="C120" s="28" t="s">
        <v>45</v>
      </c>
      <c r="D120" s="28">
        <v>18</v>
      </c>
      <c r="E120" s="28">
        <v>15</v>
      </c>
      <c r="F120" s="28">
        <v>0</v>
      </c>
      <c r="G120" s="54">
        <f>F120/E120*100</f>
        <v>0</v>
      </c>
      <c r="H120" s="28">
        <v>5</v>
      </c>
      <c r="I120" s="54">
        <f>H120/E120*100</f>
        <v>33.33333333333333</v>
      </c>
      <c r="J120" s="28">
        <v>6</v>
      </c>
      <c r="K120" s="54">
        <f>J120/E120*100</f>
        <v>40</v>
      </c>
      <c r="L120" s="28">
        <v>4</v>
      </c>
      <c r="M120" s="54">
        <f>L120/E120*100</f>
        <v>26.666666666666668</v>
      </c>
      <c r="N120" s="207">
        <f t="shared" si="12"/>
        <v>100</v>
      </c>
      <c r="O120" s="208">
        <f t="shared" si="13"/>
        <v>66.66666666666667</v>
      </c>
      <c r="W120" s="14"/>
    </row>
    <row r="121" spans="2:23" ht="12.75">
      <c r="B121" s="115" t="s">
        <v>237</v>
      </c>
      <c r="C121" s="28" t="s">
        <v>47</v>
      </c>
      <c r="D121" s="28">
        <v>15</v>
      </c>
      <c r="E121" s="28">
        <v>15</v>
      </c>
      <c r="F121" s="28">
        <v>0</v>
      </c>
      <c r="G121" s="54">
        <v>0</v>
      </c>
      <c r="H121" s="28">
        <v>5</v>
      </c>
      <c r="I121" s="54">
        <v>33</v>
      </c>
      <c r="J121" s="28">
        <v>5</v>
      </c>
      <c r="K121" s="54">
        <v>33</v>
      </c>
      <c r="L121" s="28">
        <v>5</v>
      </c>
      <c r="M121" s="54">
        <v>33</v>
      </c>
      <c r="N121" s="207">
        <f t="shared" si="12"/>
        <v>100</v>
      </c>
      <c r="O121" s="208">
        <f t="shared" si="13"/>
        <v>66.66666666666667</v>
      </c>
      <c r="W121" s="14"/>
    </row>
    <row r="122" spans="2:23" ht="12.75">
      <c r="B122" s="115" t="s">
        <v>163</v>
      </c>
      <c r="C122" s="28" t="s">
        <v>45</v>
      </c>
      <c r="D122" s="28">
        <v>19</v>
      </c>
      <c r="E122" s="28">
        <v>15</v>
      </c>
      <c r="F122" s="28">
        <v>5</v>
      </c>
      <c r="G122" s="54">
        <f aca="true" t="shared" si="14" ref="G122:G133">F122/E122*100</f>
        <v>33.33333333333333</v>
      </c>
      <c r="H122" s="28">
        <v>0</v>
      </c>
      <c r="I122" s="54">
        <f aca="true" t="shared" si="15" ref="I122:I133">H122/E122*100</f>
        <v>0</v>
      </c>
      <c r="J122" s="28">
        <v>8</v>
      </c>
      <c r="K122" s="54">
        <f aca="true" t="shared" si="16" ref="K122:K133">J122/E122*100</f>
        <v>53.333333333333336</v>
      </c>
      <c r="L122" s="28">
        <v>2</v>
      </c>
      <c r="M122" s="54">
        <f aca="true" t="shared" si="17" ref="M122:M133">L122/E122*100</f>
        <v>13.333333333333334</v>
      </c>
      <c r="N122" s="207">
        <f t="shared" si="12"/>
        <v>66.66666666666667</v>
      </c>
      <c r="O122" s="208">
        <f t="shared" si="13"/>
        <v>66.66666666666667</v>
      </c>
      <c r="W122" s="14"/>
    </row>
    <row r="123" spans="2:23" ht="12.75">
      <c r="B123" s="115" t="s">
        <v>170</v>
      </c>
      <c r="C123" s="28" t="s">
        <v>53</v>
      </c>
      <c r="D123" s="28">
        <v>28</v>
      </c>
      <c r="E123" s="28">
        <v>27</v>
      </c>
      <c r="F123" s="28">
        <v>0</v>
      </c>
      <c r="G123" s="54">
        <f t="shared" si="14"/>
        <v>0</v>
      </c>
      <c r="H123" s="28">
        <v>9</v>
      </c>
      <c r="I123" s="54">
        <f t="shared" si="15"/>
        <v>33.33333333333333</v>
      </c>
      <c r="J123" s="28">
        <v>10</v>
      </c>
      <c r="K123" s="54">
        <f t="shared" si="16"/>
        <v>37.03703703703704</v>
      </c>
      <c r="L123" s="28">
        <v>8</v>
      </c>
      <c r="M123" s="54">
        <f t="shared" si="17"/>
        <v>29.629629629629626</v>
      </c>
      <c r="N123" s="207">
        <f t="shared" si="12"/>
        <v>100</v>
      </c>
      <c r="O123" s="208">
        <f t="shared" si="13"/>
        <v>66.66666666666667</v>
      </c>
      <c r="W123" s="14"/>
    </row>
    <row r="124" spans="2:23" ht="12.75">
      <c r="B124" s="115" t="s">
        <v>143</v>
      </c>
      <c r="C124" s="28" t="s">
        <v>45</v>
      </c>
      <c r="D124" s="28">
        <v>24</v>
      </c>
      <c r="E124" s="28">
        <v>23</v>
      </c>
      <c r="F124" s="28">
        <v>2</v>
      </c>
      <c r="G124" s="54">
        <f t="shared" si="14"/>
        <v>8.695652173913043</v>
      </c>
      <c r="H124" s="28">
        <v>6</v>
      </c>
      <c r="I124" s="54">
        <f t="shared" si="15"/>
        <v>26.08695652173913</v>
      </c>
      <c r="J124" s="28">
        <v>15</v>
      </c>
      <c r="K124" s="54">
        <f t="shared" si="16"/>
        <v>65.21739130434783</v>
      </c>
      <c r="L124" s="28">
        <v>0</v>
      </c>
      <c r="M124" s="54">
        <f t="shared" si="17"/>
        <v>0</v>
      </c>
      <c r="N124" s="207">
        <f t="shared" si="12"/>
        <v>91.30434782608695</v>
      </c>
      <c r="O124" s="208">
        <f t="shared" si="13"/>
        <v>65.21739130434783</v>
      </c>
      <c r="W124" s="14"/>
    </row>
    <row r="125" spans="2:23" ht="12.75">
      <c r="B125" s="115" t="s">
        <v>163</v>
      </c>
      <c r="C125" s="28" t="s">
        <v>47</v>
      </c>
      <c r="D125" s="28">
        <v>18</v>
      </c>
      <c r="E125" s="28">
        <v>17</v>
      </c>
      <c r="F125" s="28">
        <v>2</v>
      </c>
      <c r="G125" s="54">
        <f t="shared" si="14"/>
        <v>11.76470588235294</v>
      </c>
      <c r="H125" s="28">
        <v>4</v>
      </c>
      <c r="I125" s="54">
        <f t="shared" si="15"/>
        <v>23.52941176470588</v>
      </c>
      <c r="J125" s="28">
        <v>10</v>
      </c>
      <c r="K125" s="54">
        <f t="shared" si="16"/>
        <v>58.82352941176471</v>
      </c>
      <c r="L125" s="28">
        <v>1</v>
      </c>
      <c r="M125" s="54">
        <f t="shared" si="17"/>
        <v>5.88235294117647</v>
      </c>
      <c r="N125" s="207">
        <f t="shared" si="12"/>
        <v>88.23529411764706</v>
      </c>
      <c r="O125" s="208">
        <f t="shared" si="13"/>
        <v>64.70588235294117</v>
      </c>
      <c r="W125" s="14"/>
    </row>
    <row r="126" spans="2:23" ht="12.75">
      <c r="B126" s="115" t="s">
        <v>205</v>
      </c>
      <c r="C126" s="28">
        <v>3</v>
      </c>
      <c r="D126" s="28">
        <v>13</v>
      </c>
      <c r="E126" s="28">
        <v>11</v>
      </c>
      <c r="F126" s="28">
        <v>2</v>
      </c>
      <c r="G126" s="54">
        <f t="shared" si="14"/>
        <v>18.181818181818183</v>
      </c>
      <c r="H126" s="28">
        <v>2</v>
      </c>
      <c r="I126" s="54">
        <f t="shared" si="15"/>
        <v>18.181818181818183</v>
      </c>
      <c r="J126" s="28">
        <v>5</v>
      </c>
      <c r="K126" s="54">
        <f t="shared" si="16"/>
        <v>45.45454545454545</v>
      </c>
      <c r="L126" s="28">
        <v>2</v>
      </c>
      <c r="M126" s="54">
        <f t="shared" si="17"/>
        <v>18.181818181818183</v>
      </c>
      <c r="N126" s="207">
        <f t="shared" si="12"/>
        <v>81.81818181818181</v>
      </c>
      <c r="O126" s="208">
        <f t="shared" si="13"/>
        <v>63.63636363636363</v>
      </c>
      <c r="W126" s="14"/>
    </row>
    <row r="127" spans="2:23" ht="12.75">
      <c r="B127" s="115" t="s">
        <v>185</v>
      </c>
      <c r="C127" s="28" t="s">
        <v>45</v>
      </c>
      <c r="D127" s="28">
        <v>22</v>
      </c>
      <c r="E127" s="28">
        <v>21</v>
      </c>
      <c r="F127" s="28">
        <v>0</v>
      </c>
      <c r="G127" s="54">
        <f t="shared" si="14"/>
        <v>0</v>
      </c>
      <c r="H127" s="28">
        <v>8</v>
      </c>
      <c r="I127" s="54">
        <f t="shared" si="15"/>
        <v>38.095238095238095</v>
      </c>
      <c r="J127" s="28">
        <v>7</v>
      </c>
      <c r="K127" s="54">
        <f t="shared" si="16"/>
        <v>33.33333333333333</v>
      </c>
      <c r="L127" s="28">
        <v>6</v>
      </c>
      <c r="M127" s="54">
        <f t="shared" si="17"/>
        <v>28.57142857142857</v>
      </c>
      <c r="N127" s="207">
        <f t="shared" si="12"/>
        <v>100</v>
      </c>
      <c r="O127" s="208">
        <f t="shared" si="13"/>
        <v>61.904761904761905</v>
      </c>
      <c r="W127" s="14"/>
    </row>
    <row r="128" spans="2:23" ht="12.75">
      <c r="B128" s="115" t="s">
        <v>147</v>
      </c>
      <c r="C128" s="28" t="s">
        <v>45</v>
      </c>
      <c r="D128" s="28">
        <v>25</v>
      </c>
      <c r="E128" s="28">
        <v>21</v>
      </c>
      <c r="F128" s="28">
        <v>2</v>
      </c>
      <c r="G128" s="54">
        <f t="shared" si="14"/>
        <v>9.523809523809524</v>
      </c>
      <c r="H128" s="28">
        <v>6</v>
      </c>
      <c r="I128" s="54">
        <f t="shared" si="15"/>
        <v>28.57142857142857</v>
      </c>
      <c r="J128" s="28">
        <v>10</v>
      </c>
      <c r="K128" s="54">
        <f t="shared" si="16"/>
        <v>47.61904761904761</v>
      </c>
      <c r="L128" s="28">
        <v>3</v>
      </c>
      <c r="M128" s="54">
        <f t="shared" si="17"/>
        <v>14.285714285714285</v>
      </c>
      <c r="N128" s="207">
        <f t="shared" si="12"/>
        <v>90.47619047619048</v>
      </c>
      <c r="O128" s="208">
        <f t="shared" si="13"/>
        <v>61.904761904761905</v>
      </c>
      <c r="W128" s="14"/>
    </row>
    <row r="129" spans="2:23" ht="12.75">
      <c r="B129" s="115" t="s">
        <v>201</v>
      </c>
      <c r="C129" s="28">
        <v>3</v>
      </c>
      <c r="D129" s="28">
        <v>24</v>
      </c>
      <c r="E129" s="28">
        <v>23</v>
      </c>
      <c r="F129" s="28">
        <v>1</v>
      </c>
      <c r="G129" s="54">
        <f t="shared" si="14"/>
        <v>4.3478260869565215</v>
      </c>
      <c r="H129" s="28">
        <v>8</v>
      </c>
      <c r="I129" s="54">
        <f t="shared" si="15"/>
        <v>34.78260869565217</v>
      </c>
      <c r="J129" s="28">
        <v>11</v>
      </c>
      <c r="K129" s="54">
        <f t="shared" si="16"/>
        <v>47.82608695652174</v>
      </c>
      <c r="L129" s="28">
        <v>3</v>
      </c>
      <c r="M129" s="54">
        <f t="shared" si="17"/>
        <v>13.043478260869565</v>
      </c>
      <c r="N129" s="207">
        <f t="shared" si="12"/>
        <v>95.65217391304348</v>
      </c>
      <c r="O129" s="208">
        <f t="shared" si="13"/>
        <v>60.869565217391305</v>
      </c>
      <c r="W129" s="14"/>
    </row>
    <row r="130" spans="2:23" ht="12.75">
      <c r="B130" s="115" t="s">
        <v>89</v>
      </c>
      <c r="C130" s="28" t="s">
        <v>141</v>
      </c>
      <c r="D130" s="28">
        <v>23</v>
      </c>
      <c r="E130" s="28">
        <v>22</v>
      </c>
      <c r="F130" s="28">
        <v>1</v>
      </c>
      <c r="G130" s="54">
        <f t="shared" si="14"/>
        <v>4.545454545454546</v>
      </c>
      <c r="H130" s="211">
        <v>8</v>
      </c>
      <c r="I130" s="54">
        <f t="shared" si="15"/>
        <v>36.36363636363637</v>
      </c>
      <c r="J130" s="211">
        <v>7</v>
      </c>
      <c r="K130" s="54">
        <f t="shared" si="16"/>
        <v>31.818181818181817</v>
      </c>
      <c r="L130" s="28">
        <v>6</v>
      </c>
      <c r="M130" s="54">
        <f t="shared" si="17"/>
        <v>27.27272727272727</v>
      </c>
      <c r="N130" s="207">
        <f t="shared" si="12"/>
        <v>95.45454545454545</v>
      </c>
      <c r="O130" s="208">
        <f t="shared" si="13"/>
        <v>59.09090909090909</v>
      </c>
      <c r="W130" s="14"/>
    </row>
    <row r="131" spans="2:23" ht="12.75">
      <c r="B131" s="212" t="s">
        <v>114</v>
      </c>
      <c r="C131" s="213">
        <v>3</v>
      </c>
      <c r="D131" s="213">
        <v>15</v>
      </c>
      <c r="E131" s="213">
        <v>14</v>
      </c>
      <c r="F131" s="213">
        <v>1</v>
      </c>
      <c r="G131" s="214">
        <f t="shared" si="14"/>
        <v>7.142857142857142</v>
      </c>
      <c r="H131" s="213">
        <v>5</v>
      </c>
      <c r="I131" s="214">
        <f t="shared" si="15"/>
        <v>35.714285714285715</v>
      </c>
      <c r="J131" s="213">
        <v>6</v>
      </c>
      <c r="K131" s="214">
        <f t="shared" si="16"/>
        <v>42.857142857142854</v>
      </c>
      <c r="L131" s="213">
        <v>2</v>
      </c>
      <c r="M131" s="214">
        <f t="shared" si="17"/>
        <v>14.285714285714285</v>
      </c>
      <c r="N131" s="207">
        <f t="shared" si="12"/>
        <v>92.85714285714286</v>
      </c>
      <c r="O131" s="208">
        <f t="shared" si="13"/>
        <v>57.142857142857146</v>
      </c>
      <c r="W131" s="14"/>
    </row>
    <row r="132" spans="2:23" ht="12.75">
      <c r="B132" s="115" t="s">
        <v>185</v>
      </c>
      <c r="C132" s="28" t="s">
        <v>141</v>
      </c>
      <c r="D132" s="28">
        <v>21</v>
      </c>
      <c r="E132" s="28">
        <v>19</v>
      </c>
      <c r="F132" s="28">
        <v>4</v>
      </c>
      <c r="G132" s="54">
        <f t="shared" si="14"/>
        <v>21.052631578947366</v>
      </c>
      <c r="H132" s="211">
        <v>5</v>
      </c>
      <c r="I132" s="54">
        <f t="shared" si="15"/>
        <v>26.31578947368421</v>
      </c>
      <c r="J132" s="211">
        <v>10</v>
      </c>
      <c r="K132" s="54">
        <f t="shared" si="16"/>
        <v>52.63157894736842</v>
      </c>
      <c r="L132" s="28">
        <v>0</v>
      </c>
      <c r="M132" s="54">
        <f t="shared" si="17"/>
        <v>0</v>
      </c>
      <c r="N132" s="207">
        <f t="shared" si="12"/>
        <v>78.94736842105263</v>
      </c>
      <c r="O132" s="208">
        <f t="shared" si="13"/>
        <v>52.63157894736842</v>
      </c>
      <c r="W132" s="14"/>
    </row>
    <row r="133" spans="2:23" ht="12.75">
      <c r="B133" s="115" t="s">
        <v>15</v>
      </c>
      <c r="C133" s="28" t="s">
        <v>45</v>
      </c>
      <c r="D133" s="28">
        <v>25</v>
      </c>
      <c r="E133" s="28">
        <v>24</v>
      </c>
      <c r="F133" s="28">
        <v>3</v>
      </c>
      <c r="G133" s="54">
        <f t="shared" si="14"/>
        <v>12.5</v>
      </c>
      <c r="H133" s="28">
        <v>12</v>
      </c>
      <c r="I133" s="54">
        <f t="shared" si="15"/>
        <v>50</v>
      </c>
      <c r="J133" s="28">
        <v>7</v>
      </c>
      <c r="K133" s="54">
        <f t="shared" si="16"/>
        <v>29.166666666666668</v>
      </c>
      <c r="L133" s="28">
        <v>2</v>
      </c>
      <c r="M133" s="54">
        <f t="shared" si="17"/>
        <v>8.333333333333332</v>
      </c>
      <c r="N133" s="207">
        <f t="shared" si="12"/>
        <v>87.5</v>
      </c>
      <c r="O133" s="208">
        <f t="shared" si="13"/>
        <v>37.5</v>
      </c>
      <c r="W133" s="14"/>
    </row>
    <row r="134" spans="2:23" ht="26.25">
      <c r="B134" s="115" t="s">
        <v>222</v>
      </c>
      <c r="C134" s="28">
        <v>3</v>
      </c>
      <c r="D134" s="28">
        <v>3</v>
      </c>
      <c r="E134" s="28">
        <v>3</v>
      </c>
      <c r="F134" s="28">
        <v>0</v>
      </c>
      <c r="G134" s="54">
        <v>0</v>
      </c>
      <c r="H134" s="28">
        <v>2</v>
      </c>
      <c r="I134" s="54">
        <v>66</v>
      </c>
      <c r="J134" s="28">
        <v>0</v>
      </c>
      <c r="K134" s="54">
        <v>0</v>
      </c>
      <c r="L134" s="28">
        <v>1</v>
      </c>
      <c r="M134" s="54">
        <v>34</v>
      </c>
      <c r="N134" s="207">
        <f t="shared" si="12"/>
        <v>100</v>
      </c>
      <c r="O134" s="208">
        <f t="shared" si="13"/>
        <v>33.333333333333336</v>
      </c>
      <c r="W134" s="14"/>
    </row>
    <row r="135" spans="2:23" ht="12.75">
      <c r="B135" s="115" t="s">
        <v>129</v>
      </c>
      <c r="C135" s="28" t="s">
        <v>47</v>
      </c>
      <c r="D135" s="28">
        <v>31</v>
      </c>
      <c r="E135" s="28">
        <v>28</v>
      </c>
      <c r="F135" s="28">
        <v>6</v>
      </c>
      <c r="G135" s="54">
        <f>F135/E135*100</f>
        <v>21.428571428571427</v>
      </c>
      <c r="H135" s="28">
        <v>13</v>
      </c>
      <c r="I135" s="54">
        <f>H135/E135*100</f>
        <v>46.42857142857143</v>
      </c>
      <c r="J135" s="28">
        <v>8</v>
      </c>
      <c r="K135" s="54">
        <f>J135/E135*100</f>
        <v>28.57142857142857</v>
      </c>
      <c r="L135" s="28">
        <v>1</v>
      </c>
      <c r="M135" s="54">
        <f>L135/E135*100</f>
        <v>3.571428571428571</v>
      </c>
      <c r="N135" s="207">
        <f t="shared" si="12"/>
        <v>78.57142857142857</v>
      </c>
      <c r="O135" s="208">
        <f t="shared" si="13"/>
        <v>32.142857142857146</v>
      </c>
      <c r="W135" s="14"/>
    </row>
    <row r="136" spans="2:23" ht="12.75">
      <c r="B136" s="215" t="s">
        <v>20</v>
      </c>
      <c r="C136" s="216"/>
      <c r="D136" s="216">
        <v>1042</v>
      </c>
      <c r="E136" s="216">
        <v>970</v>
      </c>
      <c r="F136" s="217">
        <v>58</v>
      </c>
      <c r="G136" s="218">
        <f>AVERAGE(G79:G135)</f>
        <v>5.0402822670280925</v>
      </c>
      <c r="H136" s="217">
        <v>184</v>
      </c>
      <c r="I136" s="218">
        <v>18.7</v>
      </c>
      <c r="J136" s="217">
        <v>430</v>
      </c>
      <c r="K136" s="218">
        <v>48.6</v>
      </c>
      <c r="L136" s="217">
        <v>298</v>
      </c>
      <c r="M136" s="218">
        <v>27.7</v>
      </c>
      <c r="N136" s="218">
        <f>AVERAGE(N79:N135)</f>
        <v>94.95593758596891</v>
      </c>
      <c r="O136" s="218">
        <v>76.3</v>
      </c>
      <c r="W136" s="14"/>
    </row>
    <row r="137" spans="2:23" ht="12.75">
      <c r="B137" s="116"/>
      <c r="C137" s="114"/>
      <c r="D137" s="114"/>
      <c r="E137" s="114"/>
      <c r="F137" s="26"/>
      <c r="G137" s="27"/>
      <c r="H137" s="26"/>
      <c r="I137" s="27"/>
      <c r="J137" s="26"/>
      <c r="K137" s="27"/>
      <c r="L137" s="26"/>
      <c r="M137" s="27"/>
      <c r="N137" s="27"/>
      <c r="O137" s="27"/>
      <c r="W137" s="14"/>
    </row>
    <row r="138" spans="2:23" ht="12.75">
      <c r="B138" s="17"/>
      <c r="C138" s="13"/>
      <c r="D138" s="13"/>
      <c r="E138" s="13"/>
      <c r="F138" s="13"/>
      <c r="G138" s="15"/>
      <c r="H138" s="14"/>
      <c r="I138" s="15"/>
      <c r="J138" s="14"/>
      <c r="K138" s="15"/>
      <c r="L138" s="13"/>
      <c r="M138" s="15"/>
      <c r="N138" s="15"/>
      <c r="O138" s="15"/>
      <c r="W138" s="14"/>
    </row>
    <row r="139" spans="2:23" ht="12.75">
      <c r="B139" s="17"/>
      <c r="C139" s="13"/>
      <c r="D139" s="13"/>
      <c r="E139" s="13"/>
      <c r="F139" s="13"/>
      <c r="G139" s="15"/>
      <c r="H139" s="13"/>
      <c r="I139" s="15"/>
      <c r="J139" s="13"/>
      <c r="K139" s="15"/>
      <c r="L139" s="13"/>
      <c r="M139" s="15"/>
      <c r="N139" s="15"/>
      <c r="O139" s="15"/>
      <c r="W139" s="14"/>
    </row>
    <row r="140" spans="2:23" ht="12.75">
      <c r="B140" t="s">
        <v>50</v>
      </c>
      <c r="W140" s="14"/>
    </row>
    <row r="141" ht="12.75">
      <c r="W141" s="14"/>
    </row>
    <row r="142" spans="2:23" ht="45" customHeight="1">
      <c r="B142" s="2" t="s">
        <v>2</v>
      </c>
      <c r="C142" s="2" t="s">
        <v>3</v>
      </c>
      <c r="D142" s="9" t="s">
        <v>4</v>
      </c>
      <c r="E142" s="10" t="s">
        <v>5</v>
      </c>
      <c r="F142" s="219"/>
      <c r="G142" s="220"/>
      <c r="H142" s="220"/>
      <c r="I142" s="220"/>
      <c r="J142" s="220"/>
      <c r="K142" s="220"/>
      <c r="L142" s="220"/>
      <c r="M142" s="221"/>
      <c r="N142" s="222" t="s">
        <v>33</v>
      </c>
      <c r="O142" s="223" t="s">
        <v>34</v>
      </c>
      <c r="P142" s="12"/>
      <c r="Q142" s="12"/>
      <c r="R142" s="12"/>
      <c r="S142" s="12"/>
      <c r="T142" s="12"/>
      <c r="U142" s="250"/>
      <c r="V142" s="251"/>
      <c r="W142" s="247"/>
    </row>
    <row r="143" spans="2:23" ht="12.75">
      <c r="B143" s="5"/>
      <c r="C143" s="2"/>
      <c r="D143" s="6"/>
      <c r="E143" s="6"/>
      <c r="F143" s="224" t="s">
        <v>35</v>
      </c>
      <c r="G143" s="225"/>
      <c r="H143" s="224" t="s">
        <v>36</v>
      </c>
      <c r="I143" s="225"/>
      <c r="J143" s="224" t="s">
        <v>37</v>
      </c>
      <c r="K143" s="225"/>
      <c r="L143" s="224" t="s">
        <v>38</v>
      </c>
      <c r="M143" s="225"/>
      <c r="N143" s="226"/>
      <c r="O143" s="227"/>
      <c r="P143" s="12"/>
      <c r="Q143" s="12"/>
      <c r="R143" s="12"/>
      <c r="S143" s="12"/>
      <c r="T143" s="12"/>
      <c r="U143" s="250"/>
      <c r="V143" s="251"/>
      <c r="W143" s="247"/>
    </row>
    <row r="144" spans="2:23" ht="12.75">
      <c r="B144" s="7"/>
      <c r="C144" s="2"/>
      <c r="D144" s="6"/>
      <c r="E144" s="6"/>
      <c r="F144" s="224"/>
      <c r="G144" s="225"/>
      <c r="H144" s="224"/>
      <c r="I144" s="225"/>
      <c r="J144" s="224"/>
      <c r="K144" s="225"/>
      <c r="L144" s="224"/>
      <c r="M144" s="225"/>
      <c r="N144" s="226"/>
      <c r="O144" s="227"/>
      <c r="P144" s="12"/>
      <c r="Q144" s="12"/>
      <c r="R144" s="12"/>
      <c r="S144" s="12"/>
      <c r="T144" s="12"/>
      <c r="U144" s="209"/>
      <c r="V144" s="210"/>
      <c r="W144" s="13"/>
    </row>
    <row r="145" spans="2:23" ht="12.75">
      <c r="B145" s="7"/>
      <c r="C145" s="2"/>
      <c r="D145" s="2"/>
      <c r="E145" s="2"/>
      <c r="F145" s="6" t="s">
        <v>13</v>
      </c>
      <c r="G145" s="6" t="s">
        <v>14</v>
      </c>
      <c r="H145" s="6" t="s">
        <v>13</v>
      </c>
      <c r="I145" s="6" t="s">
        <v>14</v>
      </c>
      <c r="J145" s="6" t="s">
        <v>13</v>
      </c>
      <c r="K145" s="6" t="s">
        <v>14</v>
      </c>
      <c r="L145" s="6" t="s">
        <v>13</v>
      </c>
      <c r="M145" s="6" t="s">
        <v>14</v>
      </c>
      <c r="N145" s="6" t="s">
        <v>14</v>
      </c>
      <c r="O145" s="6" t="s">
        <v>14</v>
      </c>
      <c r="P145" s="13"/>
      <c r="Q145" s="13"/>
      <c r="R145" s="13"/>
      <c r="S145" s="13"/>
      <c r="T145" s="13"/>
      <c r="U145" s="13"/>
      <c r="V145" s="13"/>
      <c r="W145" s="14"/>
    </row>
    <row r="146" spans="2:23" ht="12.75">
      <c r="B146" s="130" t="s">
        <v>56</v>
      </c>
      <c r="C146" s="131">
        <v>3</v>
      </c>
      <c r="D146" s="131">
        <v>1</v>
      </c>
      <c r="E146" s="131">
        <v>1</v>
      </c>
      <c r="F146" s="131">
        <v>0</v>
      </c>
      <c r="G146" s="132">
        <f aca="true" t="shared" si="18" ref="G146:G153">F146/E146*100</f>
        <v>0</v>
      </c>
      <c r="H146" s="131">
        <v>0</v>
      </c>
      <c r="I146" s="132">
        <f aca="true" t="shared" si="19" ref="I146:I153">H146/E146*100</f>
        <v>0</v>
      </c>
      <c r="J146" s="131">
        <v>1</v>
      </c>
      <c r="K146" s="132">
        <f aca="true" t="shared" si="20" ref="K146:K153">J146/E146*100</f>
        <v>100</v>
      </c>
      <c r="L146" s="131">
        <v>0</v>
      </c>
      <c r="M146" s="132">
        <f aca="true" t="shared" si="21" ref="M146:M153">L146/E146*100</f>
        <v>0</v>
      </c>
      <c r="N146" s="132">
        <f aca="true" t="shared" si="22" ref="N146:N153">(H146+J146+L146)/E146*100</f>
        <v>100</v>
      </c>
      <c r="O146" s="132">
        <f aca="true" t="shared" si="23" ref="O146:O153">(J146+L146)/E146*100</f>
        <v>100</v>
      </c>
      <c r="P146" s="13"/>
      <c r="Q146" s="13"/>
      <c r="R146" s="13"/>
      <c r="S146" s="13"/>
      <c r="T146" s="13"/>
      <c r="U146" s="13"/>
      <c r="V146" s="13"/>
      <c r="W146" s="14"/>
    </row>
    <row r="147" spans="2:23" ht="12.75">
      <c r="B147" s="130" t="s">
        <v>208</v>
      </c>
      <c r="C147" s="131">
        <v>3</v>
      </c>
      <c r="D147" s="131">
        <v>15</v>
      </c>
      <c r="E147" s="131">
        <v>15</v>
      </c>
      <c r="F147" s="131">
        <v>1</v>
      </c>
      <c r="G147" s="132">
        <f t="shared" si="18"/>
        <v>6.666666666666667</v>
      </c>
      <c r="H147" s="131">
        <v>0</v>
      </c>
      <c r="I147" s="132">
        <f t="shared" si="19"/>
        <v>0</v>
      </c>
      <c r="J147" s="131">
        <v>10</v>
      </c>
      <c r="K147" s="132">
        <f t="shared" si="20"/>
        <v>66.66666666666666</v>
      </c>
      <c r="L147" s="131">
        <v>4</v>
      </c>
      <c r="M147" s="132">
        <f t="shared" si="21"/>
        <v>26.666666666666668</v>
      </c>
      <c r="N147" s="132">
        <f t="shared" si="22"/>
        <v>93.33333333333333</v>
      </c>
      <c r="O147" s="132">
        <f t="shared" si="23"/>
        <v>93.33333333333333</v>
      </c>
      <c r="P147" s="15"/>
      <c r="Q147" s="13"/>
      <c r="R147" s="15"/>
      <c r="S147" s="13"/>
      <c r="T147" s="15"/>
      <c r="U147" s="15"/>
      <c r="V147" s="13"/>
      <c r="W147" s="14"/>
    </row>
    <row r="148" spans="2:23" ht="12.75">
      <c r="B148" s="130" t="s">
        <v>212</v>
      </c>
      <c r="C148" s="131">
        <v>3</v>
      </c>
      <c r="D148" s="131">
        <v>22</v>
      </c>
      <c r="E148" s="131">
        <v>21</v>
      </c>
      <c r="F148" s="131">
        <v>0</v>
      </c>
      <c r="G148" s="132">
        <f t="shared" si="18"/>
        <v>0</v>
      </c>
      <c r="H148" s="131">
        <v>2</v>
      </c>
      <c r="I148" s="132">
        <f t="shared" si="19"/>
        <v>9.523809523809524</v>
      </c>
      <c r="J148" s="131">
        <v>12</v>
      </c>
      <c r="K148" s="132">
        <f t="shared" si="20"/>
        <v>57.14285714285714</v>
      </c>
      <c r="L148" s="131">
        <v>7</v>
      </c>
      <c r="M148" s="132">
        <f t="shared" si="21"/>
        <v>33.33333333333333</v>
      </c>
      <c r="N148" s="132">
        <f t="shared" si="22"/>
        <v>100</v>
      </c>
      <c r="O148" s="132">
        <f t="shared" si="23"/>
        <v>90.47619047619048</v>
      </c>
      <c r="P148" s="15"/>
      <c r="Q148" s="13"/>
      <c r="R148" s="15"/>
      <c r="S148" s="13"/>
      <c r="T148" s="15"/>
      <c r="U148" s="15"/>
      <c r="V148" s="13"/>
      <c r="W148" s="14"/>
    </row>
    <row r="149" spans="2:23" ht="12.75">
      <c r="B149" s="130" t="s">
        <v>132</v>
      </c>
      <c r="C149" s="131" t="s">
        <v>52</v>
      </c>
      <c r="D149" s="131">
        <v>31</v>
      </c>
      <c r="E149" s="131">
        <v>27</v>
      </c>
      <c r="F149" s="131">
        <v>0</v>
      </c>
      <c r="G149" s="132">
        <f t="shared" si="18"/>
        <v>0</v>
      </c>
      <c r="H149" s="131">
        <v>3</v>
      </c>
      <c r="I149" s="132">
        <f t="shared" si="19"/>
        <v>11.11111111111111</v>
      </c>
      <c r="J149" s="131">
        <v>8</v>
      </c>
      <c r="K149" s="132">
        <f t="shared" si="20"/>
        <v>29.629629629629626</v>
      </c>
      <c r="L149" s="131">
        <v>16</v>
      </c>
      <c r="M149" s="132">
        <f t="shared" si="21"/>
        <v>59.25925925925925</v>
      </c>
      <c r="N149" s="132">
        <f t="shared" si="22"/>
        <v>100</v>
      </c>
      <c r="O149" s="132">
        <f t="shared" si="23"/>
        <v>88.88888888888889</v>
      </c>
      <c r="P149" s="15"/>
      <c r="Q149" s="14"/>
      <c r="R149" s="15"/>
      <c r="S149" s="14"/>
      <c r="T149" s="15"/>
      <c r="U149" s="15"/>
      <c r="V149" s="13"/>
      <c r="W149" s="14"/>
    </row>
    <row r="150" spans="2:23" ht="12.75">
      <c r="B150" s="130" t="s">
        <v>170</v>
      </c>
      <c r="C150" s="131" t="s">
        <v>141</v>
      </c>
      <c r="D150" s="131">
        <v>27</v>
      </c>
      <c r="E150" s="131">
        <v>26</v>
      </c>
      <c r="F150" s="131">
        <v>2</v>
      </c>
      <c r="G150" s="132">
        <f t="shared" si="18"/>
        <v>7.6923076923076925</v>
      </c>
      <c r="H150" s="131">
        <v>1</v>
      </c>
      <c r="I150" s="132">
        <f t="shared" si="19"/>
        <v>3.8461538461538463</v>
      </c>
      <c r="J150" s="131">
        <v>14</v>
      </c>
      <c r="K150" s="132">
        <f t="shared" si="20"/>
        <v>53.84615384615385</v>
      </c>
      <c r="L150" s="131">
        <v>9</v>
      </c>
      <c r="M150" s="132">
        <f t="shared" si="21"/>
        <v>34.61538461538461</v>
      </c>
      <c r="N150" s="132">
        <f t="shared" si="22"/>
        <v>92.3076923076923</v>
      </c>
      <c r="O150" s="132">
        <f t="shared" si="23"/>
        <v>88.46153846153845</v>
      </c>
      <c r="W150" s="14"/>
    </row>
    <row r="151" spans="2:23" ht="12.75">
      <c r="B151" s="130" t="s">
        <v>89</v>
      </c>
      <c r="C151" s="131" t="s">
        <v>52</v>
      </c>
      <c r="D151" s="131">
        <v>23</v>
      </c>
      <c r="E151" s="131">
        <v>23</v>
      </c>
      <c r="F151" s="131">
        <v>1</v>
      </c>
      <c r="G151" s="132">
        <f t="shared" si="18"/>
        <v>4.3478260869565215</v>
      </c>
      <c r="H151" s="131">
        <v>3</v>
      </c>
      <c r="I151" s="132">
        <f t="shared" si="19"/>
        <v>13.043478260869565</v>
      </c>
      <c r="J151" s="131">
        <v>15</v>
      </c>
      <c r="K151" s="132">
        <f t="shared" si="20"/>
        <v>65.21739130434783</v>
      </c>
      <c r="L151" s="131">
        <v>4</v>
      </c>
      <c r="M151" s="132">
        <f t="shared" si="21"/>
        <v>17.391304347826086</v>
      </c>
      <c r="N151" s="132">
        <f t="shared" si="22"/>
        <v>95.65217391304348</v>
      </c>
      <c r="O151" s="132">
        <f t="shared" si="23"/>
        <v>82.6086956521739</v>
      </c>
      <c r="W151" s="14"/>
    </row>
    <row r="152" spans="2:23" ht="12.75">
      <c r="B152" s="130" t="s">
        <v>65</v>
      </c>
      <c r="C152" s="131">
        <v>3</v>
      </c>
      <c r="D152" s="131">
        <v>5</v>
      </c>
      <c r="E152" s="131">
        <v>5</v>
      </c>
      <c r="F152" s="131">
        <v>0</v>
      </c>
      <c r="G152" s="132">
        <f t="shared" si="18"/>
        <v>0</v>
      </c>
      <c r="H152" s="131">
        <v>1</v>
      </c>
      <c r="I152" s="132">
        <f t="shared" si="19"/>
        <v>20</v>
      </c>
      <c r="J152" s="131">
        <v>3</v>
      </c>
      <c r="K152" s="132">
        <f t="shared" si="20"/>
        <v>60</v>
      </c>
      <c r="L152" s="131">
        <v>1</v>
      </c>
      <c r="M152" s="132">
        <f t="shared" si="21"/>
        <v>20</v>
      </c>
      <c r="N152" s="132">
        <f t="shared" si="22"/>
        <v>100</v>
      </c>
      <c r="O152" s="132">
        <f t="shared" si="23"/>
        <v>80</v>
      </c>
      <c r="W152" s="14"/>
    </row>
    <row r="153" spans="2:23" ht="12.75">
      <c r="B153" s="130" t="s">
        <v>97</v>
      </c>
      <c r="C153" s="131" t="s">
        <v>47</v>
      </c>
      <c r="D153" s="131">
        <v>17</v>
      </c>
      <c r="E153" s="131">
        <v>15</v>
      </c>
      <c r="F153" s="131">
        <v>0</v>
      </c>
      <c r="G153" s="132">
        <f t="shared" si="18"/>
        <v>0</v>
      </c>
      <c r="H153" s="131">
        <v>3</v>
      </c>
      <c r="I153" s="132">
        <f t="shared" si="19"/>
        <v>20</v>
      </c>
      <c r="J153" s="131">
        <v>10</v>
      </c>
      <c r="K153" s="132">
        <f t="shared" si="20"/>
        <v>66.66666666666666</v>
      </c>
      <c r="L153" s="131">
        <v>2</v>
      </c>
      <c r="M153" s="132">
        <f t="shared" si="21"/>
        <v>13.333333333333334</v>
      </c>
      <c r="N153" s="132">
        <f t="shared" si="22"/>
        <v>100</v>
      </c>
      <c r="O153" s="132">
        <f t="shared" si="23"/>
        <v>80</v>
      </c>
      <c r="W153" s="14"/>
    </row>
    <row r="154" spans="2:23" ht="26.25">
      <c r="B154" s="130" t="s">
        <v>222</v>
      </c>
      <c r="C154" s="131">
        <v>3</v>
      </c>
      <c r="D154" s="131">
        <v>3</v>
      </c>
      <c r="E154" s="131">
        <v>3</v>
      </c>
      <c r="F154" s="131"/>
      <c r="G154" s="132"/>
      <c r="H154" s="131">
        <v>1</v>
      </c>
      <c r="I154" s="132">
        <v>33</v>
      </c>
      <c r="J154" s="131">
        <v>1</v>
      </c>
      <c r="K154" s="132">
        <v>33</v>
      </c>
      <c r="L154" s="131">
        <v>1</v>
      </c>
      <c r="M154" s="132">
        <v>34</v>
      </c>
      <c r="N154" s="132">
        <v>100</v>
      </c>
      <c r="O154" s="132">
        <v>80</v>
      </c>
      <c r="W154" s="14"/>
    </row>
    <row r="155" spans="2:23" ht="12.75">
      <c r="B155" s="130" t="s">
        <v>154</v>
      </c>
      <c r="C155" s="131" t="s">
        <v>53</v>
      </c>
      <c r="D155" s="131">
        <v>21</v>
      </c>
      <c r="E155" s="131">
        <v>19</v>
      </c>
      <c r="F155" s="131">
        <v>1</v>
      </c>
      <c r="G155" s="132">
        <v>5.3</v>
      </c>
      <c r="H155" s="131">
        <v>3</v>
      </c>
      <c r="I155" s="132">
        <v>15.8</v>
      </c>
      <c r="J155" s="131">
        <v>10</v>
      </c>
      <c r="K155" s="132">
        <v>52.6</v>
      </c>
      <c r="L155" s="131">
        <v>5</v>
      </c>
      <c r="M155" s="132">
        <v>26.3</v>
      </c>
      <c r="N155" s="132">
        <v>94.7</v>
      </c>
      <c r="O155" s="132">
        <v>78.9</v>
      </c>
      <c r="W155" s="14"/>
    </row>
    <row r="156" spans="2:23" ht="12.75">
      <c r="B156" s="130" t="s">
        <v>97</v>
      </c>
      <c r="C156" s="131" t="s">
        <v>45</v>
      </c>
      <c r="D156" s="131">
        <v>24</v>
      </c>
      <c r="E156" s="131">
        <v>22</v>
      </c>
      <c r="F156" s="131">
        <v>0</v>
      </c>
      <c r="G156" s="132">
        <f>F156/E156*100</f>
        <v>0</v>
      </c>
      <c r="H156" s="131">
        <v>5</v>
      </c>
      <c r="I156" s="132">
        <f>H156/E156*100</f>
        <v>22.727272727272727</v>
      </c>
      <c r="J156" s="131">
        <v>7</v>
      </c>
      <c r="K156" s="132">
        <f>J156/E156*100</f>
        <v>31.818181818181817</v>
      </c>
      <c r="L156" s="131">
        <v>10</v>
      </c>
      <c r="M156" s="132">
        <f>L156/E156*100</f>
        <v>45.45454545454545</v>
      </c>
      <c r="N156" s="132">
        <f>(H156+J156+L156)/E156*100</f>
        <v>100</v>
      </c>
      <c r="O156" s="132">
        <f>(J156+L156)/E156*100</f>
        <v>77.27272727272727</v>
      </c>
      <c r="W156" s="14"/>
    </row>
    <row r="157" spans="2:23" ht="12.75">
      <c r="B157" s="130" t="s">
        <v>132</v>
      </c>
      <c r="C157" s="131" t="s">
        <v>53</v>
      </c>
      <c r="D157" s="131">
        <v>30</v>
      </c>
      <c r="E157" s="131">
        <v>29</v>
      </c>
      <c r="F157" s="131">
        <v>0</v>
      </c>
      <c r="G157" s="132">
        <v>0</v>
      </c>
      <c r="H157" s="131">
        <v>7</v>
      </c>
      <c r="I157" s="132">
        <v>24.1</v>
      </c>
      <c r="J157" s="131">
        <v>16</v>
      </c>
      <c r="K157" s="132">
        <v>55.1</v>
      </c>
      <c r="L157" s="131">
        <v>6</v>
      </c>
      <c r="M157" s="132">
        <v>20.8</v>
      </c>
      <c r="N157" s="132">
        <v>100</v>
      </c>
      <c r="O157" s="132">
        <v>75.9</v>
      </c>
      <c r="W157" s="14"/>
    </row>
    <row r="158" spans="2:23" ht="12.75">
      <c r="B158" s="130" t="s">
        <v>68</v>
      </c>
      <c r="C158" s="131" t="s">
        <v>45</v>
      </c>
      <c r="D158" s="131">
        <v>12</v>
      </c>
      <c r="E158" s="131">
        <v>12</v>
      </c>
      <c r="F158" s="131">
        <v>0</v>
      </c>
      <c r="G158" s="132">
        <f>F158/E158*100</f>
        <v>0</v>
      </c>
      <c r="H158" s="131">
        <v>3</v>
      </c>
      <c r="I158" s="132">
        <f>H158/E158*100</f>
        <v>25</v>
      </c>
      <c r="J158" s="131">
        <v>9</v>
      </c>
      <c r="K158" s="132">
        <f>J158/E158*100</f>
        <v>75</v>
      </c>
      <c r="L158" s="131">
        <v>0</v>
      </c>
      <c r="M158" s="132">
        <f>L158/E158*100</f>
        <v>0</v>
      </c>
      <c r="N158" s="132">
        <f>(H158+J158+L158)/E158*100</f>
        <v>100</v>
      </c>
      <c r="O158" s="132">
        <f>(J158+L158)/E158*100</f>
        <v>75</v>
      </c>
      <c r="W158" s="14"/>
    </row>
    <row r="159" spans="2:23" ht="12.75">
      <c r="B159" s="130" t="s">
        <v>170</v>
      </c>
      <c r="C159" s="131" t="s">
        <v>52</v>
      </c>
      <c r="D159" s="131">
        <v>27</v>
      </c>
      <c r="E159" s="131">
        <v>26</v>
      </c>
      <c r="F159" s="131">
        <v>3</v>
      </c>
      <c r="G159" s="132">
        <v>11.538461538461538</v>
      </c>
      <c r="H159" s="131">
        <v>4</v>
      </c>
      <c r="I159" s="132">
        <v>15.384615384615385</v>
      </c>
      <c r="J159" s="131">
        <v>17</v>
      </c>
      <c r="K159" s="132">
        <v>65.38461538461539</v>
      </c>
      <c r="L159" s="131">
        <v>2</v>
      </c>
      <c r="M159" s="132">
        <v>7.6923076923076925</v>
      </c>
      <c r="N159" s="132">
        <v>88.46153846153845</v>
      </c>
      <c r="O159" s="132">
        <v>73.07692307692307</v>
      </c>
      <c r="W159" s="14"/>
    </row>
    <row r="160" spans="2:23" ht="12.75">
      <c r="B160" s="130" t="s">
        <v>237</v>
      </c>
      <c r="C160" s="131" t="s">
        <v>47</v>
      </c>
      <c r="D160" s="131">
        <v>15</v>
      </c>
      <c r="E160" s="131">
        <v>15</v>
      </c>
      <c r="F160" s="131">
        <v>4</v>
      </c>
      <c r="G160" s="132">
        <v>26</v>
      </c>
      <c r="H160" s="131">
        <v>5</v>
      </c>
      <c r="I160" s="132">
        <v>33</v>
      </c>
      <c r="J160" s="131">
        <v>6</v>
      </c>
      <c r="K160" s="132">
        <v>40</v>
      </c>
      <c r="L160" s="131">
        <v>0</v>
      </c>
      <c r="M160" s="132">
        <v>0</v>
      </c>
      <c r="N160" s="132">
        <v>96</v>
      </c>
      <c r="O160" s="132">
        <v>73</v>
      </c>
      <c r="W160" s="14"/>
    </row>
    <row r="161" spans="2:23" ht="12.75">
      <c r="B161" s="130" t="s">
        <v>132</v>
      </c>
      <c r="C161" s="131" t="s">
        <v>141</v>
      </c>
      <c r="D161" s="131">
        <v>29</v>
      </c>
      <c r="E161" s="131">
        <v>29</v>
      </c>
      <c r="F161" s="131">
        <v>4</v>
      </c>
      <c r="G161" s="132">
        <v>13.793103448275861</v>
      </c>
      <c r="H161" s="131">
        <v>4</v>
      </c>
      <c r="I161" s="132">
        <v>13.793103448275861</v>
      </c>
      <c r="J161" s="131">
        <v>20</v>
      </c>
      <c r="K161" s="132">
        <v>68.96551724137932</v>
      </c>
      <c r="L161" s="131">
        <v>1</v>
      </c>
      <c r="M161" s="132">
        <v>3.4482758620689653</v>
      </c>
      <c r="N161" s="132">
        <v>86.20689655172413</v>
      </c>
      <c r="O161" s="132">
        <v>72.41379310344827</v>
      </c>
      <c r="W161" s="14"/>
    </row>
    <row r="162" spans="2:23" ht="12.75">
      <c r="B162" s="130" t="s">
        <v>57</v>
      </c>
      <c r="C162" s="131">
        <v>3</v>
      </c>
      <c r="D162" s="131">
        <v>20</v>
      </c>
      <c r="E162" s="131">
        <v>18</v>
      </c>
      <c r="F162" s="131">
        <v>0</v>
      </c>
      <c r="G162" s="132">
        <f>F162/E162*100</f>
        <v>0</v>
      </c>
      <c r="H162" s="131">
        <v>5</v>
      </c>
      <c r="I162" s="132">
        <f>H162/E162*100</f>
        <v>27.77777777777778</v>
      </c>
      <c r="J162" s="131">
        <v>12</v>
      </c>
      <c r="K162" s="132">
        <f>J162/E162*100</f>
        <v>66.66666666666666</v>
      </c>
      <c r="L162" s="131">
        <v>1</v>
      </c>
      <c r="M162" s="132">
        <f>L162/E162*100</f>
        <v>5.555555555555555</v>
      </c>
      <c r="N162" s="132">
        <f>(H162+J162+L162)/E162*100</f>
        <v>100</v>
      </c>
      <c r="O162" s="132">
        <f>(J162+L162)/E162*100</f>
        <v>72.22222222222221</v>
      </c>
      <c r="W162" s="14"/>
    </row>
    <row r="163" spans="2:23" ht="12.75">
      <c r="B163" s="130" t="s">
        <v>181</v>
      </c>
      <c r="C163" s="131">
        <v>3</v>
      </c>
      <c r="D163" s="131">
        <v>22</v>
      </c>
      <c r="E163" s="131">
        <v>20</v>
      </c>
      <c r="F163" s="131">
        <v>1</v>
      </c>
      <c r="G163" s="132">
        <f>F163/E163*100</f>
        <v>5</v>
      </c>
      <c r="H163" s="137">
        <v>5</v>
      </c>
      <c r="I163" s="132">
        <f>H163/E163*100</f>
        <v>25</v>
      </c>
      <c r="J163" s="137">
        <v>10</v>
      </c>
      <c r="K163" s="132">
        <f>J163/E163*100</f>
        <v>50</v>
      </c>
      <c r="L163" s="131">
        <v>4</v>
      </c>
      <c r="M163" s="132">
        <f>L163/E163*100</f>
        <v>20</v>
      </c>
      <c r="N163" s="132">
        <f>(H163+J163+L163)/E163*100</f>
        <v>95</v>
      </c>
      <c r="O163" s="132">
        <f>(J163+L163)/E163*100</f>
        <v>70</v>
      </c>
      <c r="W163" s="14"/>
    </row>
    <row r="164" spans="2:23" ht="12.75">
      <c r="B164" s="130" t="s">
        <v>143</v>
      </c>
      <c r="C164" s="131" t="s">
        <v>45</v>
      </c>
      <c r="D164" s="131">
        <v>24</v>
      </c>
      <c r="E164" s="131">
        <v>23</v>
      </c>
      <c r="F164" s="131">
        <v>2</v>
      </c>
      <c r="G164" s="132">
        <f>F164/E164*100</f>
        <v>8.695652173913043</v>
      </c>
      <c r="H164" s="131">
        <v>5</v>
      </c>
      <c r="I164" s="132">
        <f>H164/E164*100</f>
        <v>21.73913043478261</v>
      </c>
      <c r="J164" s="131">
        <v>14</v>
      </c>
      <c r="K164" s="132">
        <f>J164/E164*100</f>
        <v>60.86956521739131</v>
      </c>
      <c r="L164" s="131">
        <v>2</v>
      </c>
      <c r="M164" s="132">
        <f>L164/E164*100</f>
        <v>8.695652173913043</v>
      </c>
      <c r="N164" s="132">
        <f>(H164+J164+L164)/E164*100</f>
        <v>91.30434782608695</v>
      </c>
      <c r="O164" s="132">
        <f>(J164+L164)/E164*100</f>
        <v>69.56521739130434</v>
      </c>
      <c r="W164" s="14"/>
    </row>
    <row r="165" spans="2:23" ht="12.75">
      <c r="B165" s="130" t="s">
        <v>15</v>
      </c>
      <c r="C165" s="131" t="s">
        <v>47</v>
      </c>
      <c r="D165" s="131">
        <v>26</v>
      </c>
      <c r="E165" s="131">
        <v>26</v>
      </c>
      <c r="F165" s="131">
        <v>4</v>
      </c>
      <c r="G165" s="132">
        <v>15.384615384615385</v>
      </c>
      <c r="H165" s="131">
        <v>5</v>
      </c>
      <c r="I165" s="132">
        <v>19.230769230769234</v>
      </c>
      <c r="J165" s="131">
        <v>17</v>
      </c>
      <c r="K165" s="132">
        <v>65.38461538461539</v>
      </c>
      <c r="L165" s="131">
        <v>0</v>
      </c>
      <c r="M165" s="132">
        <v>0</v>
      </c>
      <c r="N165" s="132">
        <v>84.61538461538461</v>
      </c>
      <c r="O165" s="132">
        <v>65.38461538461539</v>
      </c>
      <c r="W165" s="14"/>
    </row>
    <row r="166" spans="2:23" ht="12.75">
      <c r="B166" s="130" t="s">
        <v>154</v>
      </c>
      <c r="C166" s="131" t="s">
        <v>141</v>
      </c>
      <c r="D166" s="131">
        <v>20</v>
      </c>
      <c r="E166" s="131">
        <v>20</v>
      </c>
      <c r="F166" s="131">
        <v>2</v>
      </c>
      <c r="G166" s="132">
        <v>10</v>
      </c>
      <c r="H166" s="131">
        <v>5</v>
      </c>
      <c r="I166" s="132">
        <v>25</v>
      </c>
      <c r="J166" s="131">
        <v>13</v>
      </c>
      <c r="K166" s="132">
        <v>65</v>
      </c>
      <c r="L166" s="131">
        <v>0</v>
      </c>
      <c r="M166" s="132">
        <v>0</v>
      </c>
      <c r="N166" s="132">
        <v>80</v>
      </c>
      <c r="O166" s="132">
        <v>65</v>
      </c>
      <c r="W166" s="14"/>
    </row>
    <row r="167" spans="2:23" ht="12.75">
      <c r="B167" s="130" t="s">
        <v>154</v>
      </c>
      <c r="C167" s="131" t="s">
        <v>52</v>
      </c>
      <c r="D167" s="131">
        <v>20</v>
      </c>
      <c r="E167" s="131">
        <v>19</v>
      </c>
      <c r="F167" s="131">
        <v>2</v>
      </c>
      <c r="G167" s="132">
        <v>10</v>
      </c>
      <c r="H167" s="131">
        <v>5</v>
      </c>
      <c r="I167" s="132">
        <v>26</v>
      </c>
      <c r="J167" s="131">
        <v>12</v>
      </c>
      <c r="K167" s="132">
        <v>63</v>
      </c>
      <c r="L167" s="131">
        <v>0</v>
      </c>
      <c r="M167" s="132">
        <v>0</v>
      </c>
      <c r="N167" s="132">
        <v>89</v>
      </c>
      <c r="O167" s="132">
        <v>63</v>
      </c>
      <c r="W167" s="14"/>
    </row>
    <row r="168" spans="2:23" ht="12.75">
      <c r="B168" s="130" t="s">
        <v>89</v>
      </c>
      <c r="C168" s="131" t="s">
        <v>141</v>
      </c>
      <c r="D168" s="131">
        <v>23</v>
      </c>
      <c r="E168" s="131">
        <v>22</v>
      </c>
      <c r="F168" s="131">
        <v>1</v>
      </c>
      <c r="G168" s="132">
        <f>F168/E168*100</f>
        <v>4.545454545454546</v>
      </c>
      <c r="H168" s="137">
        <v>8</v>
      </c>
      <c r="I168" s="132">
        <f>H168/E168*100</f>
        <v>36.36363636363637</v>
      </c>
      <c r="J168" s="137">
        <v>10</v>
      </c>
      <c r="K168" s="132">
        <f>J168/E168*100</f>
        <v>45.45454545454545</v>
      </c>
      <c r="L168" s="131">
        <v>3</v>
      </c>
      <c r="M168" s="132">
        <f>L168/E168*100</f>
        <v>13.636363636363635</v>
      </c>
      <c r="N168" s="132">
        <f>(H168+J168+L168)/E168*100</f>
        <v>95.45454545454545</v>
      </c>
      <c r="O168" s="132">
        <f>(J168+L168)/E168*100</f>
        <v>59.09090909090909</v>
      </c>
      <c r="W168" s="14"/>
    </row>
    <row r="169" spans="2:23" ht="12.75">
      <c r="B169" s="130" t="s">
        <v>185</v>
      </c>
      <c r="C169" s="131" t="s">
        <v>45</v>
      </c>
      <c r="D169" s="131">
        <v>22</v>
      </c>
      <c r="E169" s="131">
        <v>21</v>
      </c>
      <c r="F169" s="131">
        <v>3</v>
      </c>
      <c r="G169" s="132">
        <v>14.285714285714285</v>
      </c>
      <c r="H169" s="131">
        <v>6</v>
      </c>
      <c r="I169" s="132">
        <v>28.57142857142857</v>
      </c>
      <c r="J169" s="131">
        <v>11</v>
      </c>
      <c r="K169" s="132">
        <v>52.38095238095239</v>
      </c>
      <c r="L169" s="131">
        <v>1</v>
      </c>
      <c r="M169" s="132">
        <v>4.761904761904762</v>
      </c>
      <c r="N169" s="132">
        <v>85.71428571428571</v>
      </c>
      <c r="O169" s="132">
        <v>57.14285714285714</v>
      </c>
      <c r="W169" s="14"/>
    </row>
    <row r="170" spans="2:23" ht="12.75">
      <c r="B170" s="130" t="s">
        <v>201</v>
      </c>
      <c r="C170" s="131">
        <v>3</v>
      </c>
      <c r="D170" s="131">
        <v>24</v>
      </c>
      <c r="E170" s="131">
        <v>23</v>
      </c>
      <c r="F170" s="131">
        <v>3</v>
      </c>
      <c r="G170" s="132">
        <v>13.043478260869565</v>
      </c>
      <c r="H170" s="131">
        <v>7</v>
      </c>
      <c r="I170" s="132">
        <v>30.434782608695656</v>
      </c>
      <c r="J170" s="131">
        <v>10</v>
      </c>
      <c r="K170" s="132">
        <v>43.47826086956522</v>
      </c>
      <c r="L170" s="131">
        <v>3</v>
      </c>
      <c r="M170" s="132">
        <v>13.043478260869565</v>
      </c>
      <c r="N170" s="132">
        <v>86.95652173913044</v>
      </c>
      <c r="O170" s="132">
        <v>56.52173913043478</v>
      </c>
      <c r="W170" s="14"/>
    </row>
    <row r="171" spans="2:23" ht="12.75">
      <c r="B171" s="130" t="s">
        <v>89</v>
      </c>
      <c r="C171" s="131" t="s">
        <v>53</v>
      </c>
      <c r="D171" s="131">
        <v>20</v>
      </c>
      <c r="E171" s="131">
        <v>20</v>
      </c>
      <c r="F171" s="131">
        <v>1</v>
      </c>
      <c r="G171" s="132">
        <f aca="true" t="shared" si="24" ref="G171:G181">F171/E171*100</f>
        <v>5</v>
      </c>
      <c r="H171" s="131">
        <v>8</v>
      </c>
      <c r="I171" s="132">
        <f aca="true" t="shared" si="25" ref="I171:I181">H171/E171*100</f>
        <v>40</v>
      </c>
      <c r="J171" s="131">
        <v>11</v>
      </c>
      <c r="K171" s="132">
        <f aca="true" t="shared" si="26" ref="K171:K179">J171/E171*100</f>
        <v>55.00000000000001</v>
      </c>
      <c r="L171" s="131">
        <v>0</v>
      </c>
      <c r="M171" s="132">
        <f aca="true" t="shared" si="27" ref="M171:M181">L171/E171*100</f>
        <v>0</v>
      </c>
      <c r="N171" s="132">
        <f aca="true" t="shared" si="28" ref="N171:N181">(H171+J171+L171)/E171*100</f>
        <v>95</v>
      </c>
      <c r="O171" s="132">
        <f aca="true" t="shared" si="29" ref="O171:O181">(J171+L171)/E171*100</f>
        <v>55.00000000000001</v>
      </c>
      <c r="W171" s="14"/>
    </row>
    <row r="172" spans="2:23" ht="12.75">
      <c r="B172" s="130" t="s">
        <v>244</v>
      </c>
      <c r="C172" s="131" t="s">
        <v>47</v>
      </c>
      <c r="D172" s="131">
        <v>13</v>
      </c>
      <c r="E172" s="131">
        <v>11</v>
      </c>
      <c r="F172" s="131">
        <v>0</v>
      </c>
      <c r="G172" s="132">
        <f t="shared" si="24"/>
        <v>0</v>
      </c>
      <c r="H172" s="131">
        <v>5</v>
      </c>
      <c r="I172" s="132">
        <f t="shared" si="25"/>
        <v>45.45454545454545</v>
      </c>
      <c r="J172" s="131">
        <v>5</v>
      </c>
      <c r="K172" s="132">
        <f t="shared" si="26"/>
        <v>45.45454545454545</v>
      </c>
      <c r="L172" s="131">
        <v>1</v>
      </c>
      <c r="M172" s="132">
        <f t="shared" si="27"/>
        <v>9.090909090909092</v>
      </c>
      <c r="N172" s="132">
        <f t="shared" si="28"/>
        <v>100</v>
      </c>
      <c r="O172" s="132">
        <f t="shared" si="29"/>
        <v>54.54545454545454</v>
      </c>
      <c r="W172" s="14"/>
    </row>
    <row r="173" spans="2:23" ht="12.75">
      <c r="B173" s="130" t="s">
        <v>205</v>
      </c>
      <c r="C173" s="131">
        <v>3</v>
      </c>
      <c r="D173" s="131">
        <v>13</v>
      </c>
      <c r="E173" s="131">
        <v>11</v>
      </c>
      <c r="F173" s="131">
        <v>1</v>
      </c>
      <c r="G173" s="132">
        <f t="shared" si="24"/>
        <v>9.090909090909092</v>
      </c>
      <c r="H173" s="131">
        <v>4</v>
      </c>
      <c r="I173" s="132">
        <f t="shared" si="25"/>
        <v>36.36363636363637</v>
      </c>
      <c r="J173" s="131">
        <v>4</v>
      </c>
      <c r="K173" s="132">
        <f t="shared" si="26"/>
        <v>36.36363636363637</v>
      </c>
      <c r="L173" s="131">
        <v>2</v>
      </c>
      <c r="M173" s="132">
        <f t="shared" si="27"/>
        <v>18.181818181818183</v>
      </c>
      <c r="N173" s="132">
        <f t="shared" si="28"/>
        <v>90.9090909090909</v>
      </c>
      <c r="O173" s="132">
        <f t="shared" si="29"/>
        <v>54.54545454545454</v>
      </c>
      <c r="W173" s="14"/>
    </row>
    <row r="174" spans="2:23" ht="12.75">
      <c r="B174" s="71" t="s">
        <v>147</v>
      </c>
      <c r="C174" s="38" t="s">
        <v>47</v>
      </c>
      <c r="D174" s="38">
        <v>25</v>
      </c>
      <c r="E174" s="38">
        <v>24</v>
      </c>
      <c r="F174" s="38">
        <v>3</v>
      </c>
      <c r="G174" s="39">
        <f t="shared" si="24"/>
        <v>12.5</v>
      </c>
      <c r="H174" s="38">
        <v>8</v>
      </c>
      <c r="I174" s="39">
        <f t="shared" si="25"/>
        <v>33.33333333333333</v>
      </c>
      <c r="J174" s="38">
        <v>13</v>
      </c>
      <c r="K174" s="39">
        <f t="shared" si="26"/>
        <v>54.166666666666664</v>
      </c>
      <c r="L174" s="38">
        <v>0</v>
      </c>
      <c r="M174" s="39">
        <f t="shared" si="27"/>
        <v>0</v>
      </c>
      <c r="N174" s="39">
        <f t="shared" si="28"/>
        <v>87.5</v>
      </c>
      <c r="O174" s="39">
        <f t="shared" si="29"/>
        <v>54.166666666666664</v>
      </c>
      <c r="W174" s="14"/>
    </row>
    <row r="175" spans="2:23" ht="12.75">
      <c r="B175" s="71" t="s">
        <v>118</v>
      </c>
      <c r="C175" s="38" t="s">
        <v>45</v>
      </c>
      <c r="D175" s="38">
        <v>18</v>
      </c>
      <c r="E175" s="38">
        <v>15</v>
      </c>
      <c r="F175" s="38">
        <v>2</v>
      </c>
      <c r="G175" s="39">
        <f t="shared" si="24"/>
        <v>13.333333333333334</v>
      </c>
      <c r="H175" s="38">
        <v>5</v>
      </c>
      <c r="I175" s="39">
        <f t="shared" si="25"/>
        <v>33.33333333333333</v>
      </c>
      <c r="J175" s="38">
        <v>7</v>
      </c>
      <c r="K175" s="39">
        <f t="shared" si="26"/>
        <v>46.666666666666664</v>
      </c>
      <c r="L175" s="38">
        <v>1</v>
      </c>
      <c r="M175" s="39">
        <f t="shared" si="27"/>
        <v>6.666666666666667</v>
      </c>
      <c r="N175" s="39">
        <f t="shared" si="28"/>
        <v>86.66666666666667</v>
      </c>
      <c r="O175" s="39">
        <f t="shared" si="29"/>
        <v>53.333333333333336</v>
      </c>
      <c r="W175" s="14"/>
    </row>
    <row r="176" spans="2:23" ht="12.75">
      <c r="B176" s="71" t="s">
        <v>163</v>
      </c>
      <c r="C176" s="38" t="s">
        <v>47</v>
      </c>
      <c r="D176" s="38">
        <v>18</v>
      </c>
      <c r="E176" s="38">
        <v>17</v>
      </c>
      <c r="F176" s="38">
        <v>2</v>
      </c>
      <c r="G176" s="39">
        <f t="shared" si="24"/>
        <v>11.76470588235294</v>
      </c>
      <c r="H176" s="38">
        <v>6</v>
      </c>
      <c r="I176" s="39">
        <f t="shared" si="25"/>
        <v>35.294117647058826</v>
      </c>
      <c r="J176" s="38">
        <v>9</v>
      </c>
      <c r="K176" s="39">
        <f t="shared" si="26"/>
        <v>52.94117647058824</v>
      </c>
      <c r="L176" s="38">
        <v>0</v>
      </c>
      <c r="M176" s="39">
        <f t="shared" si="27"/>
        <v>0</v>
      </c>
      <c r="N176" s="39">
        <f t="shared" si="28"/>
        <v>88.23529411764706</v>
      </c>
      <c r="O176" s="39">
        <f t="shared" si="29"/>
        <v>52.94117647058824</v>
      </c>
      <c r="W176" s="14"/>
    </row>
    <row r="177" spans="2:23" ht="12.75">
      <c r="B177" s="71" t="s">
        <v>108</v>
      </c>
      <c r="C177" s="38">
        <v>3</v>
      </c>
      <c r="D177" s="38">
        <v>8</v>
      </c>
      <c r="E177" s="38">
        <v>6</v>
      </c>
      <c r="F177" s="38">
        <v>0</v>
      </c>
      <c r="G177" s="39">
        <f t="shared" si="24"/>
        <v>0</v>
      </c>
      <c r="H177" s="38">
        <v>3</v>
      </c>
      <c r="I177" s="39">
        <f t="shared" si="25"/>
        <v>50</v>
      </c>
      <c r="J177" s="38">
        <v>3</v>
      </c>
      <c r="K177" s="39">
        <f t="shared" si="26"/>
        <v>50</v>
      </c>
      <c r="L177" s="38">
        <v>0</v>
      </c>
      <c r="M177" s="39">
        <f t="shared" si="27"/>
        <v>0</v>
      </c>
      <c r="N177" s="39">
        <f t="shared" si="28"/>
        <v>100</v>
      </c>
      <c r="O177" s="39">
        <f t="shared" si="29"/>
        <v>50</v>
      </c>
      <c r="W177" s="14"/>
    </row>
    <row r="178" spans="2:23" ht="12.75">
      <c r="B178" s="71" t="s">
        <v>68</v>
      </c>
      <c r="C178" s="38" t="s">
        <v>47</v>
      </c>
      <c r="D178" s="38">
        <v>16</v>
      </c>
      <c r="E178" s="38">
        <v>16</v>
      </c>
      <c r="F178" s="38">
        <v>0</v>
      </c>
      <c r="G178" s="39">
        <f t="shared" si="24"/>
        <v>0</v>
      </c>
      <c r="H178" s="38">
        <v>8</v>
      </c>
      <c r="I178" s="39">
        <f t="shared" si="25"/>
        <v>50</v>
      </c>
      <c r="J178" s="38">
        <v>3</v>
      </c>
      <c r="K178" s="39">
        <f t="shared" si="26"/>
        <v>18.75</v>
      </c>
      <c r="L178" s="38">
        <v>5</v>
      </c>
      <c r="M178" s="39">
        <f t="shared" si="27"/>
        <v>31.25</v>
      </c>
      <c r="N178" s="39">
        <f t="shared" si="28"/>
        <v>100</v>
      </c>
      <c r="O178" s="39">
        <f t="shared" si="29"/>
        <v>50</v>
      </c>
      <c r="W178" s="14"/>
    </row>
    <row r="179" spans="2:23" ht="12.75">
      <c r="B179" s="71" t="s">
        <v>104</v>
      </c>
      <c r="C179" s="38">
        <v>3</v>
      </c>
      <c r="D179" s="38">
        <v>8</v>
      </c>
      <c r="E179" s="38">
        <v>8</v>
      </c>
      <c r="F179" s="38">
        <v>1</v>
      </c>
      <c r="G179" s="39">
        <f t="shared" si="24"/>
        <v>12.5</v>
      </c>
      <c r="H179" s="38">
        <v>3</v>
      </c>
      <c r="I179" s="39">
        <f t="shared" si="25"/>
        <v>37.5</v>
      </c>
      <c r="J179" s="38">
        <v>4</v>
      </c>
      <c r="K179" s="39">
        <f t="shared" si="26"/>
        <v>50</v>
      </c>
      <c r="L179" s="38">
        <v>0</v>
      </c>
      <c r="M179" s="39">
        <f t="shared" si="27"/>
        <v>0</v>
      </c>
      <c r="N179" s="39">
        <f t="shared" si="28"/>
        <v>87.5</v>
      </c>
      <c r="O179" s="39">
        <f t="shared" si="29"/>
        <v>50</v>
      </c>
      <c r="W179" s="14"/>
    </row>
    <row r="180" spans="2:23" ht="26.25">
      <c r="B180" s="71" t="s">
        <v>188</v>
      </c>
      <c r="C180" s="38">
        <v>3</v>
      </c>
      <c r="D180" s="38">
        <v>2</v>
      </c>
      <c r="E180" s="38">
        <v>2</v>
      </c>
      <c r="F180" s="38">
        <v>0</v>
      </c>
      <c r="G180" s="39">
        <f t="shared" si="24"/>
        <v>0</v>
      </c>
      <c r="H180" s="58">
        <v>1</v>
      </c>
      <c r="I180" s="39">
        <f t="shared" si="25"/>
        <v>50</v>
      </c>
      <c r="J180" s="58">
        <v>1</v>
      </c>
      <c r="K180" s="39">
        <v>50</v>
      </c>
      <c r="L180" s="38">
        <v>0</v>
      </c>
      <c r="M180" s="39">
        <f t="shared" si="27"/>
        <v>0</v>
      </c>
      <c r="N180" s="39">
        <f t="shared" si="28"/>
        <v>100</v>
      </c>
      <c r="O180" s="39">
        <f t="shared" si="29"/>
        <v>50</v>
      </c>
      <c r="W180" s="14"/>
    </row>
    <row r="181" spans="2:23" ht="12.75">
      <c r="B181" s="71" t="s">
        <v>224</v>
      </c>
      <c r="C181" s="38">
        <v>3</v>
      </c>
      <c r="D181" s="38">
        <v>12</v>
      </c>
      <c r="E181" s="38">
        <v>10</v>
      </c>
      <c r="F181" s="38">
        <v>0</v>
      </c>
      <c r="G181" s="39">
        <f t="shared" si="24"/>
        <v>0</v>
      </c>
      <c r="H181" s="38">
        <v>5</v>
      </c>
      <c r="I181" s="39">
        <f t="shared" si="25"/>
        <v>50</v>
      </c>
      <c r="J181" s="38">
        <v>5</v>
      </c>
      <c r="K181" s="39">
        <f>J181/E181*100</f>
        <v>50</v>
      </c>
      <c r="L181" s="38">
        <v>0</v>
      </c>
      <c r="M181" s="39">
        <f t="shared" si="27"/>
        <v>0</v>
      </c>
      <c r="N181" s="39">
        <f t="shared" si="28"/>
        <v>100</v>
      </c>
      <c r="O181" s="39">
        <f t="shared" si="29"/>
        <v>50</v>
      </c>
      <c r="W181" s="14"/>
    </row>
    <row r="182" spans="2:23" ht="12.75">
      <c r="B182" s="71" t="s">
        <v>228</v>
      </c>
      <c r="C182" s="38">
        <v>3</v>
      </c>
      <c r="D182" s="38">
        <v>4</v>
      </c>
      <c r="E182" s="38">
        <v>4</v>
      </c>
      <c r="F182" s="38">
        <v>1</v>
      </c>
      <c r="G182" s="39">
        <v>25</v>
      </c>
      <c r="H182" s="38">
        <v>1</v>
      </c>
      <c r="I182" s="39">
        <v>25</v>
      </c>
      <c r="J182" s="38">
        <v>2</v>
      </c>
      <c r="K182" s="39">
        <v>50</v>
      </c>
      <c r="L182" s="38">
        <v>0</v>
      </c>
      <c r="M182" s="39">
        <v>0</v>
      </c>
      <c r="N182" s="39">
        <v>75</v>
      </c>
      <c r="O182" s="39">
        <v>50</v>
      </c>
      <c r="W182" s="14"/>
    </row>
    <row r="183" spans="2:23" ht="12.75">
      <c r="B183" s="71" t="s">
        <v>185</v>
      </c>
      <c r="C183" s="38" t="s">
        <v>47</v>
      </c>
      <c r="D183" s="38">
        <v>22</v>
      </c>
      <c r="E183" s="38">
        <v>21</v>
      </c>
      <c r="F183" s="38">
        <v>7</v>
      </c>
      <c r="G183" s="39">
        <f aca="true" t="shared" si="30" ref="G183:G189">F183/E183*100</f>
        <v>33.33333333333333</v>
      </c>
      <c r="H183" s="38">
        <v>4</v>
      </c>
      <c r="I183" s="39">
        <f aca="true" t="shared" si="31" ref="I183:I189">H183/E183*100</f>
        <v>19.047619047619047</v>
      </c>
      <c r="J183" s="38">
        <v>9</v>
      </c>
      <c r="K183" s="39">
        <f aca="true" t="shared" si="32" ref="K183:K189">J183/E183*100</f>
        <v>42.857142857142854</v>
      </c>
      <c r="L183" s="38">
        <v>1</v>
      </c>
      <c r="M183" s="39">
        <f aca="true" t="shared" si="33" ref="M183:M189">L183/E183*100</f>
        <v>4.761904761904762</v>
      </c>
      <c r="N183" s="39">
        <f aca="true" t="shared" si="34" ref="N183:N189">(H183+J183+L183)/E183*100</f>
        <v>66.66666666666666</v>
      </c>
      <c r="O183" s="39">
        <f aca="true" t="shared" si="35" ref="O183:O189">(J183+L183)/E183*100</f>
        <v>47.61904761904761</v>
      </c>
      <c r="W183" s="14"/>
    </row>
    <row r="184" spans="2:23" ht="12.75">
      <c r="B184" s="71" t="s">
        <v>147</v>
      </c>
      <c r="C184" s="38" t="s">
        <v>45</v>
      </c>
      <c r="D184" s="38">
        <v>25</v>
      </c>
      <c r="E184" s="38">
        <v>21</v>
      </c>
      <c r="F184" s="38">
        <v>2</v>
      </c>
      <c r="G184" s="39">
        <f t="shared" si="30"/>
        <v>9.523809523809524</v>
      </c>
      <c r="H184" s="38">
        <v>9</v>
      </c>
      <c r="I184" s="39">
        <f t="shared" si="31"/>
        <v>42.857142857142854</v>
      </c>
      <c r="J184" s="38">
        <v>10</v>
      </c>
      <c r="K184" s="39">
        <f t="shared" si="32"/>
        <v>47.61904761904761</v>
      </c>
      <c r="L184" s="38">
        <v>0</v>
      </c>
      <c r="M184" s="39">
        <f t="shared" si="33"/>
        <v>0</v>
      </c>
      <c r="N184" s="39">
        <f t="shared" si="34"/>
        <v>90.47619047619048</v>
      </c>
      <c r="O184" s="39">
        <f t="shared" si="35"/>
        <v>47.61904761904761</v>
      </c>
      <c r="W184" s="14"/>
    </row>
    <row r="185" spans="2:23" ht="12.75">
      <c r="B185" s="71" t="s">
        <v>73</v>
      </c>
      <c r="C185" s="38" t="s">
        <v>47</v>
      </c>
      <c r="D185" s="38">
        <v>25</v>
      </c>
      <c r="E185" s="38">
        <v>25</v>
      </c>
      <c r="F185" s="38">
        <v>3</v>
      </c>
      <c r="G185" s="39">
        <f t="shared" si="30"/>
        <v>12</v>
      </c>
      <c r="H185" s="38">
        <v>11</v>
      </c>
      <c r="I185" s="39">
        <f t="shared" si="31"/>
        <v>44</v>
      </c>
      <c r="J185" s="38">
        <v>11</v>
      </c>
      <c r="K185" s="39">
        <f t="shared" si="32"/>
        <v>44</v>
      </c>
      <c r="L185" s="38">
        <v>0</v>
      </c>
      <c r="M185" s="39">
        <f t="shared" si="33"/>
        <v>0</v>
      </c>
      <c r="N185" s="39">
        <f t="shared" si="34"/>
        <v>88</v>
      </c>
      <c r="O185" s="39">
        <f t="shared" si="35"/>
        <v>44</v>
      </c>
      <c r="W185" s="14"/>
    </row>
    <row r="186" spans="2:23" ht="12.75">
      <c r="B186" s="71" t="s">
        <v>60</v>
      </c>
      <c r="C186" s="38">
        <v>3</v>
      </c>
      <c r="D186" s="38">
        <v>7</v>
      </c>
      <c r="E186" s="38">
        <v>7</v>
      </c>
      <c r="F186" s="38">
        <v>0</v>
      </c>
      <c r="G186" s="39">
        <f t="shared" si="30"/>
        <v>0</v>
      </c>
      <c r="H186" s="38">
        <v>4</v>
      </c>
      <c r="I186" s="39">
        <f t="shared" si="31"/>
        <v>57.14285714285714</v>
      </c>
      <c r="J186" s="38">
        <v>3</v>
      </c>
      <c r="K186" s="39">
        <f t="shared" si="32"/>
        <v>42.857142857142854</v>
      </c>
      <c r="L186" s="38">
        <v>0</v>
      </c>
      <c r="M186" s="39">
        <f t="shared" si="33"/>
        <v>0</v>
      </c>
      <c r="N186" s="39">
        <f t="shared" si="34"/>
        <v>100</v>
      </c>
      <c r="O186" s="39">
        <f t="shared" si="35"/>
        <v>42.857142857142854</v>
      </c>
      <c r="W186" s="14"/>
    </row>
    <row r="187" spans="2:23" ht="12.75">
      <c r="B187" s="71" t="s">
        <v>73</v>
      </c>
      <c r="C187" s="38" t="s">
        <v>87</v>
      </c>
      <c r="D187" s="38">
        <v>23</v>
      </c>
      <c r="E187" s="38">
        <v>19</v>
      </c>
      <c r="F187" s="38">
        <v>3</v>
      </c>
      <c r="G187" s="39">
        <f t="shared" si="30"/>
        <v>15.789473684210526</v>
      </c>
      <c r="H187" s="38">
        <v>8</v>
      </c>
      <c r="I187" s="39">
        <f t="shared" si="31"/>
        <v>42.10526315789473</v>
      </c>
      <c r="J187" s="38">
        <v>7</v>
      </c>
      <c r="K187" s="39">
        <f t="shared" si="32"/>
        <v>36.84210526315789</v>
      </c>
      <c r="L187" s="38">
        <v>1</v>
      </c>
      <c r="M187" s="39">
        <f t="shared" si="33"/>
        <v>5.263157894736842</v>
      </c>
      <c r="N187" s="39">
        <f t="shared" si="34"/>
        <v>84.21052631578947</v>
      </c>
      <c r="O187" s="39">
        <f t="shared" si="35"/>
        <v>42.10526315789473</v>
      </c>
      <c r="W187" s="14"/>
    </row>
    <row r="188" spans="2:23" ht="12.75">
      <c r="B188" s="71" t="s">
        <v>185</v>
      </c>
      <c r="C188" s="38" t="s">
        <v>141</v>
      </c>
      <c r="D188" s="38">
        <v>21</v>
      </c>
      <c r="E188" s="38">
        <v>19</v>
      </c>
      <c r="F188" s="38">
        <v>3</v>
      </c>
      <c r="G188" s="39">
        <f t="shared" si="30"/>
        <v>15.789473684210526</v>
      </c>
      <c r="H188" s="58">
        <v>8</v>
      </c>
      <c r="I188" s="39">
        <f t="shared" si="31"/>
        <v>42.10526315789473</v>
      </c>
      <c r="J188" s="58">
        <v>8</v>
      </c>
      <c r="K188" s="39">
        <f t="shared" si="32"/>
        <v>42.10526315789473</v>
      </c>
      <c r="L188" s="38">
        <v>0</v>
      </c>
      <c r="M188" s="39">
        <f t="shared" si="33"/>
        <v>0</v>
      </c>
      <c r="N188" s="39">
        <f t="shared" si="34"/>
        <v>84.21052631578947</v>
      </c>
      <c r="O188" s="39">
        <f t="shared" si="35"/>
        <v>42.10526315789473</v>
      </c>
      <c r="W188" s="14"/>
    </row>
    <row r="189" spans="2:23" ht="12.75">
      <c r="B189" s="71" t="s">
        <v>118</v>
      </c>
      <c r="C189" s="38" t="s">
        <v>47</v>
      </c>
      <c r="D189" s="38">
        <v>19</v>
      </c>
      <c r="E189" s="38">
        <v>10</v>
      </c>
      <c r="F189" s="38">
        <v>0</v>
      </c>
      <c r="G189" s="39">
        <f t="shared" si="30"/>
        <v>0</v>
      </c>
      <c r="H189" s="38">
        <v>6</v>
      </c>
      <c r="I189" s="39">
        <f t="shared" si="31"/>
        <v>60</v>
      </c>
      <c r="J189" s="38">
        <v>2</v>
      </c>
      <c r="K189" s="39">
        <f t="shared" si="32"/>
        <v>20</v>
      </c>
      <c r="L189" s="38">
        <v>2</v>
      </c>
      <c r="M189" s="39">
        <f t="shared" si="33"/>
        <v>20</v>
      </c>
      <c r="N189" s="39">
        <f t="shared" si="34"/>
        <v>100</v>
      </c>
      <c r="O189" s="39">
        <f t="shared" si="35"/>
        <v>40</v>
      </c>
      <c r="W189" s="14"/>
    </row>
    <row r="190" spans="2:23" ht="12.75">
      <c r="B190" s="71" t="s">
        <v>237</v>
      </c>
      <c r="C190" s="38" t="s">
        <v>45</v>
      </c>
      <c r="D190" s="38">
        <v>20</v>
      </c>
      <c r="E190" s="38">
        <v>20</v>
      </c>
      <c r="F190" s="38">
        <v>1</v>
      </c>
      <c r="G190" s="39">
        <v>5</v>
      </c>
      <c r="H190" s="38">
        <v>11</v>
      </c>
      <c r="I190" s="39">
        <f>100*H190/E190</f>
        <v>55</v>
      </c>
      <c r="J190" s="38">
        <v>8</v>
      </c>
      <c r="K190" s="39">
        <v>40</v>
      </c>
      <c r="L190" s="38">
        <v>0</v>
      </c>
      <c r="M190" s="39">
        <v>0</v>
      </c>
      <c r="N190" s="39">
        <v>95</v>
      </c>
      <c r="O190" s="39">
        <v>40</v>
      </c>
      <c r="W190" s="14"/>
    </row>
    <row r="191" spans="2:23" ht="12.75">
      <c r="B191" s="71" t="s">
        <v>218</v>
      </c>
      <c r="C191" s="38">
        <v>3</v>
      </c>
      <c r="D191" s="38">
        <v>15</v>
      </c>
      <c r="E191" s="38">
        <v>13</v>
      </c>
      <c r="F191" s="38">
        <v>2</v>
      </c>
      <c r="G191" s="39">
        <v>15.4</v>
      </c>
      <c r="H191" s="38">
        <v>6</v>
      </c>
      <c r="I191" s="39">
        <v>46.1</v>
      </c>
      <c r="J191" s="38">
        <v>4</v>
      </c>
      <c r="K191" s="39">
        <v>30.8</v>
      </c>
      <c r="L191" s="38">
        <v>1</v>
      </c>
      <c r="M191" s="39">
        <v>7.7</v>
      </c>
      <c r="N191" s="39">
        <v>85</v>
      </c>
      <c r="O191" s="39">
        <v>39</v>
      </c>
      <c r="W191" s="14"/>
    </row>
    <row r="192" spans="2:23" ht="12.75">
      <c r="B192" s="71" t="s">
        <v>170</v>
      </c>
      <c r="C192" s="38" t="s">
        <v>53</v>
      </c>
      <c r="D192" s="38">
        <v>28</v>
      </c>
      <c r="E192" s="38">
        <v>27</v>
      </c>
      <c r="F192" s="38">
        <v>2</v>
      </c>
      <c r="G192" s="39">
        <f aca="true" t="shared" si="36" ref="G192:G203">F192/E192*100</f>
        <v>7.4074074074074066</v>
      </c>
      <c r="H192" s="38">
        <v>15</v>
      </c>
      <c r="I192" s="39">
        <f aca="true" t="shared" si="37" ref="I192:I203">H192/E192*100</f>
        <v>55.55555555555556</v>
      </c>
      <c r="J192" s="38">
        <v>6</v>
      </c>
      <c r="K192" s="39">
        <f aca="true" t="shared" si="38" ref="K192:K203">J192/E192*100</f>
        <v>22.22222222222222</v>
      </c>
      <c r="L192" s="38">
        <v>4</v>
      </c>
      <c r="M192" s="39">
        <f aca="true" t="shared" si="39" ref="M192:M203">L192/E192*100</f>
        <v>14.814814814814813</v>
      </c>
      <c r="N192" s="39">
        <f aca="true" t="shared" si="40" ref="N192:N203">(H192+J192+L192)/E192*100</f>
        <v>92.5925925925926</v>
      </c>
      <c r="O192" s="39">
        <f aca="true" t="shared" si="41" ref="O192:O201">(J192+L192)/E192*100</f>
        <v>37.03703703703704</v>
      </c>
      <c r="W192" s="14"/>
    </row>
    <row r="193" spans="2:23" ht="12.75">
      <c r="B193" s="71" t="s">
        <v>244</v>
      </c>
      <c r="C193" s="38" t="s">
        <v>45</v>
      </c>
      <c r="D193" s="38">
        <v>20</v>
      </c>
      <c r="E193" s="38">
        <v>20</v>
      </c>
      <c r="F193" s="38">
        <v>1</v>
      </c>
      <c r="G193" s="39">
        <f t="shared" si="36"/>
        <v>5</v>
      </c>
      <c r="H193" s="38">
        <v>12</v>
      </c>
      <c r="I193" s="39">
        <f t="shared" si="37"/>
        <v>60</v>
      </c>
      <c r="J193" s="38">
        <v>7</v>
      </c>
      <c r="K193" s="39">
        <f t="shared" si="38"/>
        <v>35</v>
      </c>
      <c r="L193" s="38">
        <v>0</v>
      </c>
      <c r="M193" s="39">
        <f t="shared" si="39"/>
        <v>0</v>
      </c>
      <c r="N193" s="39">
        <f t="shared" si="40"/>
        <v>95</v>
      </c>
      <c r="O193" s="39">
        <f t="shared" si="41"/>
        <v>35</v>
      </c>
      <c r="W193" s="14"/>
    </row>
    <row r="194" spans="2:23" ht="12.75">
      <c r="B194" s="71" t="s">
        <v>129</v>
      </c>
      <c r="C194" s="38" t="s">
        <v>45</v>
      </c>
      <c r="D194" s="38">
        <v>30</v>
      </c>
      <c r="E194" s="38">
        <v>30</v>
      </c>
      <c r="F194" s="38">
        <v>3</v>
      </c>
      <c r="G194" s="39">
        <f t="shared" si="36"/>
        <v>10</v>
      </c>
      <c r="H194" s="38">
        <v>17</v>
      </c>
      <c r="I194" s="39">
        <f t="shared" si="37"/>
        <v>56.666666666666664</v>
      </c>
      <c r="J194" s="38">
        <v>10</v>
      </c>
      <c r="K194" s="39">
        <f t="shared" si="38"/>
        <v>33.33333333333333</v>
      </c>
      <c r="L194" s="38">
        <v>0</v>
      </c>
      <c r="M194" s="39">
        <f t="shared" si="39"/>
        <v>0</v>
      </c>
      <c r="N194" s="39">
        <f t="shared" si="40"/>
        <v>90</v>
      </c>
      <c r="O194" s="39">
        <f t="shared" si="41"/>
        <v>33.33333333333333</v>
      </c>
      <c r="W194" s="14"/>
    </row>
    <row r="195" spans="2:23" ht="12.75">
      <c r="B195" s="71" t="s">
        <v>15</v>
      </c>
      <c r="C195" s="38" t="s">
        <v>45</v>
      </c>
      <c r="D195" s="38">
        <v>25</v>
      </c>
      <c r="E195" s="38">
        <v>24</v>
      </c>
      <c r="F195" s="38">
        <v>8</v>
      </c>
      <c r="G195" s="39">
        <f t="shared" si="36"/>
        <v>33.33333333333333</v>
      </c>
      <c r="H195" s="38">
        <v>6</v>
      </c>
      <c r="I195" s="39">
        <f t="shared" si="37"/>
        <v>25</v>
      </c>
      <c r="J195" s="38">
        <v>7</v>
      </c>
      <c r="K195" s="39">
        <f t="shared" si="38"/>
        <v>29.166666666666668</v>
      </c>
      <c r="L195" s="38">
        <v>0</v>
      </c>
      <c r="M195" s="39">
        <f t="shared" si="39"/>
        <v>0</v>
      </c>
      <c r="N195" s="39">
        <f t="shared" si="40"/>
        <v>54.166666666666664</v>
      </c>
      <c r="O195" s="39">
        <f t="shared" si="41"/>
        <v>29.166666666666668</v>
      </c>
      <c r="W195" s="14"/>
    </row>
    <row r="196" spans="2:23" ht="12.75">
      <c r="B196" s="71" t="s">
        <v>114</v>
      </c>
      <c r="C196" s="38">
        <v>3</v>
      </c>
      <c r="D196" s="38">
        <v>15</v>
      </c>
      <c r="E196" s="38">
        <v>14</v>
      </c>
      <c r="F196" s="38">
        <v>3</v>
      </c>
      <c r="G196" s="39">
        <f t="shared" si="36"/>
        <v>21.428571428571427</v>
      </c>
      <c r="H196" s="38">
        <v>7</v>
      </c>
      <c r="I196" s="39">
        <f t="shared" si="37"/>
        <v>50</v>
      </c>
      <c r="J196" s="38">
        <v>4</v>
      </c>
      <c r="K196" s="39">
        <f t="shared" si="38"/>
        <v>28.57142857142857</v>
      </c>
      <c r="L196" s="38">
        <v>0</v>
      </c>
      <c r="M196" s="39">
        <f t="shared" si="39"/>
        <v>0</v>
      </c>
      <c r="N196" s="39">
        <f t="shared" si="40"/>
        <v>78.57142857142857</v>
      </c>
      <c r="O196" s="39">
        <f t="shared" si="41"/>
        <v>28.57142857142857</v>
      </c>
      <c r="W196" s="14"/>
    </row>
    <row r="197" spans="2:23" ht="12.75">
      <c r="B197" s="154" t="s">
        <v>111</v>
      </c>
      <c r="C197" s="52">
        <v>3</v>
      </c>
      <c r="D197" s="52">
        <v>4</v>
      </c>
      <c r="E197" s="52">
        <v>4</v>
      </c>
      <c r="F197" s="52">
        <v>0</v>
      </c>
      <c r="G197" s="53">
        <f t="shared" si="36"/>
        <v>0</v>
      </c>
      <c r="H197" s="52">
        <v>3</v>
      </c>
      <c r="I197" s="53">
        <f t="shared" si="37"/>
        <v>75</v>
      </c>
      <c r="J197" s="52">
        <v>1</v>
      </c>
      <c r="K197" s="53">
        <f t="shared" si="38"/>
        <v>25</v>
      </c>
      <c r="L197" s="52">
        <v>0</v>
      </c>
      <c r="M197" s="53">
        <f t="shared" si="39"/>
        <v>0</v>
      </c>
      <c r="N197" s="53">
        <f t="shared" si="40"/>
        <v>100</v>
      </c>
      <c r="O197" s="53">
        <f t="shared" si="41"/>
        <v>25</v>
      </c>
      <c r="W197" s="14"/>
    </row>
    <row r="198" spans="2:23" ht="12.75">
      <c r="B198" s="71" t="s">
        <v>73</v>
      </c>
      <c r="C198" s="38" t="s">
        <v>45</v>
      </c>
      <c r="D198" s="38">
        <v>24</v>
      </c>
      <c r="E198" s="38">
        <v>21</v>
      </c>
      <c r="F198" s="38">
        <v>6</v>
      </c>
      <c r="G198" s="39">
        <f t="shared" si="36"/>
        <v>28.57142857142857</v>
      </c>
      <c r="H198" s="38">
        <v>10</v>
      </c>
      <c r="I198" s="39">
        <f t="shared" si="37"/>
        <v>47.61904761904761</v>
      </c>
      <c r="J198" s="38">
        <v>5</v>
      </c>
      <c r="K198" s="39">
        <f t="shared" si="38"/>
        <v>23.809523809523807</v>
      </c>
      <c r="L198" s="38">
        <v>0</v>
      </c>
      <c r="M198" s="39">
        <f t="shared" si="39"/>
        <v>0</v>
      </c>
      <c r="N198" s="39">
        <f t="shared" si="40"/>
        <v>71.42857142857143</v>
      </c>
      <c r="O198" s="39">
        <f t="shared" si="41"/>
        <v>23.809523809523807</v>
      </c>
      <c r="W198" s="14"/>
    </row>
    <row r="199" spans="2:23" ht="12.75">
      <c r="B199" s="71" t="s">
        <v>163</v>
      </c>
      <c r="C199" s="38" t="s">
        <v>45</v>
      </c>
      <c r="D199" s="38">
        <v>19</v>
      </c>
      <c r="E199" s="38">
        <v>15</v>
      </c>
      <c r="F199" s="38">
        <v>5</v>
      </c>
      <c r="G199" s="39">
        <f t="shared" si="36"/>
        <v>33.33333333333333</v>
      </c>
      <c r="H199" s="38">
        <v>7</v>
      </c>
      <c r="I199" s="39">
        <f t="shared" si="37"/>
        <v>46.666666666666664</v>
      </c>
      <c r="J199" s="38">
        <v>3</v>
      </c>
      <c r="K199" s="39">
        <f t="shared" si="38"/>
        <v>20</v>
      </c>
      <c r="L199" s="38">
        <v>0</v>
      </c>
      <c r="M199" s="39">
        <f t="shared" si="39"/>
        <v>0</v>
      </c>
      <c r="N199" s="39">
        <f t="shared" si="40"/>
        <v>66.66666666666666</v>
      </c>
      <c r="O199" s="39">
        <f t="shared" si="41"/>
        <v>20</v>
      </c>
      <c r="W199" s="14"/>
    </row>
    <row r="200" spans="2:23" ht="26.25">
      <c r="B200" s="71" t="s">
        <v>63</v>
      </c>
      <c r="C200" s="38">
        <v>3</v>
      </c>
      <c r="D200" s="38">
        <v>6</v>
      </c>
      <c r="E200" s="38">
        <v>6</v>
      </c>
      <c r="F200" s="38">
        <v>0</v>
      </c>
      <c r="G200" s="39">
        <f t="shared" si="36"/>
        <v>0</v>
      </c>
      <c r="H200" s="38">
        <v>5</v>
      </c>
      <c r="I200" s="39">
        <f t="shared" si="37"/>
        <v>83.33333333333334</v>
      </c>
      <c r="J200" s="38">
        <v>1</v>
      </c>
      <c r="K200" s="39">
        <f t="shared" si="38"/>
        <v>16.666666666666664</v>
      </c>
      <c r="L200" s="38">
        <v>0</v>
      </c>
      <c r="M200" s="39">
        <f t="shared" si="39"/>
        <v>0</v>
      </c>
      <c r="N200" s="39">
        <f t="shared" si="40"/>
        <v>100</v>
      </c>
      <c r="O200" s="39">
        <f t="shared" si="41"/>
        <v>16.666666666666664</v>
      </c>
      <c r="W200" s="14"/>
    </row>
    <row r="201" spans="2:23" ht="12.75">
      <c r="B201" s="71" t="s">
        <v>129</v>
      </c>
      <c r="C201" s="38" t="s">
        <v>47</v>
      </c>
      <c r="D201" s="38">
        <v>31</v>
      </c>
      <c r="E201" s="38">
        <v>28</v>
      </c>
      <c r="F201" s="38">
        <v>6</v>
      </c>
      <c r="G201" s="39">
        <f t="shared" si="36"/>
        <v>21.428571428571427</v>
      </c>
      <c r="H201" s="38">
        <v>18</v>
      </c>
      <c r="I201" s="39">
        <f t="shared" si="37"/>
        <v>64.28571428571429</v>
      </c>
      <c r="J201" s="38">
        <v>4</v>
      </c>
      <c r="K201" s="39">
        <f t="shared" si="38"/>
        <v>14.285714285714285</v>
      </c>
      <c r="L201" s="38">
        <v>0</v>
      </c>
      <c r="M201" s="39">
        <f t="shared" si="39"/>
        <v>0</v>
      </c>
      <c r="N201" s="39">
        <f t="shared" si="40"/>
        <v>78.57142857142857</v>
      </c>
      <c r="O201" s="39">
        <f t="shared" si="41"/>
        <v>14.285714285714285</v>
      </c>
      <c r="W201" s="14"/>
    </row>
    <row r="202" spans="2:23" ht="12.75">
      <c r="B202" s="71" t="s">
        <v>196</v>
      </c>
      <c r="C202" s="38">
        <v>3</v>
      </c>
      <c r="D202" s="38">
        <v>1</v>
      </c>
      <c r="E202" s="38">
        <v>1</v>
      </c>
      <c r="F202" s="38">
        <v>0</v>
      </c>
      <c r="G202" s="39">
        <f t="shared" si="36"/>
        <v>0</v>
      </c>
      <c r="H202" s="38">
        <v>1</v>
      </c>
      <c r="I202" s="39">
        <f t="shared" si="37"/>
        <v>100</v>
      </c>
      <c r="J202" s="38">
        <v>0</v>
      </c>
      <c r="K202" s="39">
        <f t="shared" si="38"/>
        <v>0</v>
      </c>
      <c r="L202" s="38">
        <v>0</v>
      </c>
      <c r="M202" s="39">
        <f t="shared" si="39"/>
        <v>0</v>
      </c>
      <c r="N202" s="39">
        <f t="shared" si="40"/>
        <v>100</v>
      </c>
      <c r="O202" s="39">
        <v>0</v>
      </c>
      <c r="W202" s="14"/>
    </row>
    <row r="203" spans="2:23" ht="12.75">
      <c r="B203" s="71" t="s">
        <v>199</v>
      </c>
      <c r="C203" s="38">
        <v>3</v>
      </c>
      <c r="D203" s="38">
        <v>2</v>
      </c>
      <c r="E203" s="38">
        <v>1</v>
      </c>
      <c r="F203" s="38">
        <v>0</v>
      </c>
      <c r="G203" s="39">
        <f t="shared" si="36"/>
        <v>0</v>
      </c>
      <c r="H203" s="38">
        <v>1</v>
      </c>
      <c r="I203" s="39">
        <f t="shared" si="37"/>
        <v>100</v>
      </c>
      <c r="J203" s="38">
        <v>0</v>
      </c>
      <c r="K203" s="39">
        <f t="shared" si="38"/>
        <v>0</v>
      </c>
      <c r="L203" s="38">
        <v>0</v>
      </c>
      <c r="M203" s="39">
        <f t="shared" si="39"/>
        <v>0</v>
      </c>
      <c r="N203" s="39">
        <f t="shared" si="40"/>
        <v>100</v>
      </c>
      <c r="O203" s="39">
        <f>(J203+L203)/E203*100</f>
        <v>0</v>
      </c>
      <c r="W203" s="14"/>
    </row>
    <row r="204" spans="2:23" ht="12.75">
      <c r="B204" s="71"/>
      <c r="C204" s="38"/>
      <c r="D204" s="38"/>
      <c r="E204" s="38"/>
      <c r="F204" s="38"/>
      <c r="G204" s="39"/>
      <c r="H204" s="38"/>
      <c r="I204" s="39"/>
      <c r="J204" s="38"/>
      <c r="K204" s="39"/>
      <c r="L204" s="38"/>
      <c r="M204" s="39"/>
      <c r="N204" s="39"/>
      <c r="O204" s="39"/>
      <c r="W204" s="14"/>
    </row>
    <row r="205" spans="2:23" ht="12.75">
      <c r="B205" s="68" t="s">
        <v>20</v>
      </c>
      <c r="C205" s="60"/>
      <c r="D205" s="60">
        <v>1044</v>
      </c>
      <c r="E205" s="60">
        <v>970</v>
      </c>
      <c r="F205" s="61">
        <v>100</v>
      </c>
      <c r="G205" s="92">
        <v>9.1</v>
      </c>
      <c r="H205" s="61">
        <v>322</v>
      </c>
      <c r="I205" s="92">
        <f>AVERAGE(I146:I204)</f>
        <v>37.22777870537067</v>
      </c>
      <c r="J205" s="61">
        <v>445</v>
      </c>
      <c r="K205" s="62">
        <f>AVERAGE(K146:K204)</f>
        <v>44.616400596659986</v>
      </c>
      <c r="L205" s="61">
        <v>100</v>
      </c>
      <c r="M205" s="62">
        <v>9.1</v>
      </c>
      <c r="N205" s="62">
        <f>AVERAGE(N146:N203)</f>
        <v>91.13929372210276</v>
      </c>
      <c r="O205" s="62">
        <f>AVERAGE(O146:O204)</f>
        <v>54.482204671904505</v>
      </c>
      <c r="W205" s="14"/>
    </row>
    <row r="206" spans="2:23" ht="12.75">
      <c r="B206" s="74"/>
      <c r="C206" s="18"/>
      <c r="D206" s="18"/>
      <c r="E206" s="18"/>
      <c r="F206" s="18"/>
      <c r="G206" s="22"/>
      <c r="H206" s="57"/>
      <c r="I206" s="22"/>
      <c r="J206" s="57"/>
      <c r="K206" s="22"/>
      <c r="L206" s="18"/>
      <c r="M206" s="22"/>
      <c r="N206" s="22"/>
      <c r="O206" s="22"/>
      <c r="W206" s="14"/>
    </row>
    <row r="207" spans="2:23" ht="12.75">
      <c r="B207" s="17"/>
      <c r="C207" s="13"/>
      <c r="D207" s="13"/>
      <c r="E207" s="13"/>
      <c r="F207" s="13"/>
      <c r="G207" s="15"/>
      <c r="H207" s="243"/>
      <c r="I207" s="15"/>
      <c r="J207" s="243"/>
      <c r="K207" s="15"/>
      <c r="L207" s="13"/>
      <c r="M207" s="15"/>
      <c r="N207" s="15"/>
      <c r="O207" s="15"/>
      <c r="W207" s="14"/>
    </row>
    <row r="208" spans="2:23" ht="12.75">
      <c r="B208" s="17"/>
      <c r="C208" s="13"/>
      <c r="D208" s="13"/>
      <c r="E208" s="13"/>
      <c r="F208" s="13"/>
      <c r="G208" s="15"/>
      <c r="H208" s="13"/>
      <c r="I208" s="15"/>
      <c r="J208" s="13"/>
      <c r="K208" s="15"/>
      <c r="L208" s="13"/>
      <c r="M208" s="15"/>
      <c r="N208" s="15"/>
      <c r="O208" s="15"/>
      <c r="W208" s="14"/>
    </row>
    <row r="209" spans="2:23" ht="12.75">
      <c r="B209" t="s">
        <v>51</v>
      </c>
      <c r="W209" s="14"/>
    </row>
    <row r="210" ht="12.75">
      <c r="W210" s="14"/>
    </row>
    <row r="211" spans="2:23" ht="45" customHeight="1">
      <c r="B211" s="2" t="s">
        <v>2</v>
      </c>
      <c r="C211" s="2" t="s">
        <v>3</v>
      </c>
      <c r="D211" s="9" t="s">
        <v>4</v>
      </c>
      <c r="E211" s="10" t="s">
        <v>5</v>
      </c>
      <c r="F211" s="219"/>
      <c r="G211" s="220"/>
      <c r="H211" s="220"/>
      <c r="I211" s="220"/>
      <c r="J211" s="220"/>
      <c r="K211" s="220"/>
      <c r="L211" s="220"/>
      <c r="M211" s="221"/>
      <c r="N211" s="222" t="s">
        <v>33</v>
      </c>
      <c r="O211" s="223" t="s">
        <v>34</v>
      </c>
      <c r="P211" s="12"/>
      <c r="Q211" s="12"/>
      <c r="R211" s="12"/>
      <c r="S211" s="12"/>
      <c r="T211" s="12"/>
      <c r="U211" s="250"/>
      <c r="V211" s="251"/>
      <c r="W211" s="247"/>
    </row>
    <row r="212" spans="2:23" ht="12.75">
      <c r="B212" s="5"/>
      <c r="C212" s="2"/>
      <c r="D212" s="6"/>
      <c r="E212" s="6"/>
      <c r="F212" s="224" t="s">
        <v>35</v>
      </c>
      <c r="G212" s="225"/>
      <c r="H212" s="224" t="s">
        <v>36</v>
      </c>
      <c r="I212" s="225"/>
      <c r="J212" s="224" t="s">
        <v>37</v>
      </c>
      <c r="K212" s="225"/>
      <c r="L212" s="224" t="s">
        <v>38</v>
      </c>
      <c r="M212" s="225"/>
      <c r="N212" s="226"/>
      <c r="O212" s="227"/>
      <c r="P212" s="12"/>
      <c r="Q212" s="12"/>
      <c r="R212" s="12"/>
      <c r="S212" s="12"/>
      <c r="T212" s="12"/>
      <c r="U212" s="250"/>
      <c r="V212" s="251"/>
      <c r="W212" s="247"/>
    </row>
    <row r="213" spans="2:23" ht="12.75">
      <c r="B213" s="7"/>
      <c r="C213" s="63"/>
      <c r="D213" s="63"/>
      <c r="E213" s="63"/>
      <c r="F213" s="64" t="s">
        <v>13</v>
      </c>
      <c r="G213" s="64" t="s">
        <v>14</v>
      </c>
      <c r="H213" s="64" t="s">
        <v>13</v>
      </c>
      <c r="I213" s="64" t="s">
        <v>14</v>
      </c>
      <c r="J213" s="64" t="s">
        <v>13</v>
      </c>
      <c r="K213" s="64" t="s">
        <v>14</v>
      </c>
      <c r="L213" s="64" t="s">
        <v>13</v>
      </c>
      <c r="M213" s="64" t="s">
        <v>14</v>
      </c>
      <c r="N213" s="64" t="s">
        <v>14</v>
      </c>
      <c r="O213" s="64" t="s">
        <v>14</v>
      </c>
      <c r="P213" s="13"/>
      <c r="Q213" s="13"/>
      <c r="R213" s="13"/>
      <c r="S213" s="13"/>
      <c r="T213" s="13"/>
      <c r="U213" s="13"/>
      <c r="V213" s="13"/>
      <c r="W213" s="14"/>
    </row>
    <row r="214" spans="2:23" ht="12.75">
      <c r="B214" s="133"/>
      <c r="C214" s="134"/>
      <c r="D214" s="134"/>
      <c r="E214" s="134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4"/>
    </row>
    <row r="215" spans="2:23" ht="12.75">
      <c r="B215" s="130" t="s">
        <v>97</v>
      </c>
      <c r="C215" s="131" t="s">
        <v>52</v>
      </c>
      <c r="D215" s="131">
        <v>24</v>
      </c>
      <c r="E215" s="131">
        <v>22</v>
      </c>
      <c r="F215" s="131">
        <v>0</v>
      </c>
      <c r="G215" s="132">
        <f aca="true" t="shared" si="42" ref="G215:G221">100*F215/E215</f>
        <v>0</v>
      </c>
      <c r="H215" s="131">
        <v>0</v>
      </c>
      <c r="I215" s="132">
        <f aca="true" t="shared" si="43" ref="I215:I221">100*H215/E215</f>
        <v>0</v>
      </c>
      <c r="J215" s="131">
        <v>11</v>
      </c>
      <c r="K215" s="132">
        <f>J215/E215*100</f>
        <v>50</v>
      </c>
      <c r="L215" s="131">
        <v>11</v>
      </c>
      <c r="M215" s="135">
        <f aca="true" t="shared" si="44" ref="M215:M221">100*L215/E215</f>
        <v>50</v>
      </c>
      <c r="N215" s="136">
        <f aca="true" t="shared" si="45" ref="N215:N221">(H215+J215+L215)*100/E215</f>
        <v>100</v>
      </c>
      <c r="O215" s="135">
        <f aca="true" t="shared" si="46" ref="O215:O221">(J215+L215)*100/E215</f>
        <v>100</v>
      </c>
      <c r="P215" s="15"/>
      <c r="R215" s="15"/>
      <c r="S215" s="13"/>
      <c r="T215" s="15"/>
      <c r="U215" s="15"/>
      <c r="V215" s="13"/>
      <c r="W215" s="14"/>
    </row>
    <row r="216" spans="2:23" ht="12.75">
      <c r="B216" s="130" t="s">
        <v>199</v>
      </c>
      <c r="C216" s="131">
        <v>3</v>
      </c>
      <c r="D216" s="131">
        <v>2</v>
      </c>
      <c r="E216" s="131">
        <v>1</v>
      </c>
      <c r="F216" s="131">
        <v>0</v>
      </c>
      <c r="G216" s="132">
        <f t="shared" si="42"/>
        <v>0</v>
      </c>
      <c r="H216" s="131">
        <v>0</v>
      </c>
      <c r="I216" s="132">
        <f t="shared" si="43"/>
        <v>0</v>
      </c>
      <c r="J216" s="131">
        <v>1</v>
      </c>
      <c r="K216" s="132">
        <f>J216/E216*100</f>
        <v>100</v>
      </c>
      <c r="L216" s="131">
        <v>0</v>
      </c>
      <c r="M216" s="135">
        <f t="shared" si="44"/>
        <v>0</v>
      </c>
      <c r="N216" s="136">
        <f t="shared" si="45"/>
        <v>100</v>
      </c>
      <c r="O216" s="135">
        <f t="shared" si="46"/>
        <v>100</v>
      </c>
      <c r="P216" s="15"/>
      <c r="R216" s="15"/>
      <c r="S216" s="13"/>
      <c r="T216" s="15"/>
      <c r="U216" s="15"/>
      <c r="V216" s="13"/>
      <c r="W216" s="14"/>
    </row>
    <row r="217" spans="2:23" ht="12.75">
      <c r="B217" s="130" t="s">
        <v>208</v>
      </c>
      <c r="C217" s="131">
        <v>3</v>
      </c>
      <c r="D217" s="131">
        <v>15</v>
      </c>
      <c r="E217" s="131">
        <v>15</v>
      </c>
      <c r="F217" s="131">
        <v>0</v>
      </c>
      <c r="G217" s="132">
        <f t="shared" si="42"/>
        <v>0</v>
      </c>
      <c r="H217" s="131">
        <v>0</v>
      </c>
      <c r="I217" s="132">
        <f t="shared" si="43"/>
        <v>0</v>
      </c>
      <c r="J217" s="131">
        <v>7</v>
      </c>
      <c r="K217" s="132">
        <f>J217/E217*100</f>
        <v>46.666666666666664</v>
      </c>
      <c r="L217" s="131">
        <v>8</v>
      </c>
      <c r="M217" s="135">
        <f t="shared" si="44"/>
        <v>53.333333333333336</v>
      </c>
      <c r="N217" s="136">
        <f t="shared" si="45"/>
        <v>100</v>
      </c>
      <c r="O217" s="135">
        <f t="shared" si="46"/>
        <v>100</v>
      </c>
      <c r="P217" s="15"/>
      <c r="R217" s="15"/>
      <c r="S217" s="14"/>
      <c r="T217" s="15"/>
      <c r="U217" s="15"/>
      <c r="V217" s="13"/>
      <c r="W217" s="14"/>
    </row>
    <row r="218" spans="2:15" ht="26.25">
      <c r="B218" s="130" t="s">
        <v>188</v>
      </c>
      <c r="C218" s="131">
        <v>3</v>
      </c>
      <c r="D218" s="131">
        <v>2</v>
      </c>
      <c r="E218" s="131">
        <v>2</v>
      </c>
      <c r="F218" s="131">
        <v>0</v>
      </c>
      <c r="G218" s="132">
        <f t="shared" si="42"/>
        <v>0</v>
      </c>
      <c r="H218" s="137">
        <v>0</v>
      </c>
      <c r="I218" s="132">
        <f t="shared" si="43"/>
        <v>0</v>
      </c>
      <c r="J218" s="137">
        <v>0</v>
      </c>
      <c r="K218" s="132">
        <f>J218/E218*100</f>
        <v>0</v>
      </c>
      <c r="L218" s="131">
        <v>2</v>
      </c>
      <c r="M218" s="135">
        <f t="shared" si="44"/>
        <v>100</v>
      </c>
      <c r="N218" s="136">
        <f t="shared" si="45"/>
        <v>100</v>
      </c>
      <c r="O218" s="135">
        <f t="shared" si="46"/>
        <v>100</v>
      </c>
    </row>
    <row r="219" spans="2:15" ht="12.75">
      <c r="B219" s="130" t="s">
        <v>196</v>
      </c>
      <c r="C219" s="131">
        <v>3</v>
      </c>
      <c r="D219" s="131">
        <v>1</v>
      </c>
      <c r="E219" s="131">
        <v>1</v>
      </c>
      <c r="F219" s="131">
        <v>0</v>
      </c>
      <c r="G219" s="132">
        <f t="shared" si="42"/>
        <v>0</v>
      </c>
      <c r="H219" s="131">
        <v>0</v>
      </c>
      <c r="I219" s="132">
        <f t="shared" si="43"/>
        <v>0</v>
      </c>
      <c r="J219" s="131">
        <v>1</v>
      </c>
      <c r="K219" s="132">
        <f>J219/E219*100</f>
        <v>100</v>
      </c>
      <c r="L219" s="131">
        <v>0</v>
      </c>
      <c r="M219" s="135">
        <f t="shared" si="44"/>
        <v>0</v>
      </c>
      <c r="N219" s="136">
        <f t="shared" si="45"/>
        <v>100</v>
      </c>
      <c r="O219" s="135">
        <f t="shared" si="46"/>
        <v>100</v>
      </c>
    </row>
    <row r="220" spans="2:15" ht="12.75">
      <c r="B220" s="130" t="s">
        <v>154</v>
      </c>
      <c r="C220" s="131" t="s">
        <v>52</v>
      </c>
      <c r="D220" s="131">
        <v>20</v>
      </c>
      <c r="E220" s="131">
        <v>19</v>
      </c>
      <c r="F220" s="131">
        <v>1</v>
      </c>
      <c r="G220" s="132">
        <f t="shared" si="42"/>
        <v>5.2631578947368425</v>
      </c>
      <c r="H220" s="131">
        <v>0</v>
      </c>
      <c r="I220" s="132">
        <f t="shared" si="43"/>
        <v>0</v>
      </c>
      <c r="J220" s="131">
        <v>6</v>
      </c>
      <c r="K220" s="132">
        <v>31</v>
      </c>
      <c r="L220" s="131">
        <v>12</v>
      </c>
      <c r="M220" s="135">
        <f t="shared" si="44"/>
        <v>63.1578947368421</v>
      </c>
      <c r="N220" s="136">
        <f t="shared" si="45"/>
        <v>94.73684210526316</v>
      </c>
      <c r="O220" s="135">
        <f t="shared" si="46"/>
        <v>94.73684210526316</v>
      </c>
    </row>
    <row r="221" spans="2:15" ht="12.75">
      <c r="B221" s="130" t="s">
        <v>212</v>
      </c>
      <c r="C221" s="131">
        <v>3</v>
      </c>
      <c r="D221" s="131">
        <v>22</v>
      </c>
      <c r="E221" s="131">
        <v>21</v>
      </c>
      <c r="F221" s="131">
        <v>0</v>
      </c>
      <c r="G221" s="132">
        <f t="shared" si="42"/>
        <v>0</v>
      </c>
      <c r="H221" s="131">
        <v>2</v>
      </c>
      <c r="I221" s="132">
        <f t="shared" si="43"/>
        <v>9.523809523809524</v>
      </c>
      <c r="J221" s="131">
        <v>11</v>
      </c>
      <c r="K221" s="132">
        <f>J221/E221*100</f>
        <v>52.38095238095239</v>
      </c>
      <c r="L221" s="131">
        <v>8</v>
      </c>
      <c r="M221" s="135">
        <f t="shared" si="44"/>
        <v>38.095238095238095</v>
      </c>
      <c r="N221" s="136">
        <f t="shared" si="45"/>
        <v>100</v>
      </c>
      <c r="O221" s="135">
        <f t="shared" si="46"/>
        <v>90.47619047619048</v>
      </c>
    </row>
    <row r="222" spans="2:15" ht="12.75">
      <c r="B222" s="130" t="s">
        <v>170</v>
      </c>
      <c r="C222" s="131" t="s">
        <v>52</v>
      </c>
      <c r="D222" s="131">
        <v>27</v>
      </c>
      <c r="E222" s="131">
        <v>26</v>
      </c>
      <c r="F222" s="131">
        <v>2</v>
      </c>
      <c r="G222" s="132">
        <v>7.6923076923076925</v>
      </c>
      <c r="H222" s="131">
        <v>1</v>
      </c>
      <c r="I222" s="132">
        <v>3.8461538461538463</v>
      </c>
      <c r="J222" s="131">
        <v>1</v>
      </c>
      <c r="K222" s="132">
        <v>3.8461538461538463</v>
      </c>
      <c r="L222" s="131">
        <v>22</v>
      </c>
      <c r="M222" s="135">
        <v>84.61538461538461</v>
      </c>
      <c r="N222" s="136">
        <v>92.3076923076923</v>
      </c>
      <c r="O222" s="135">
        <v>88.46153846153847</v>
      </c>
    </row>
    <row r="223" spans="2:15" ht="12.75">
      <c r="B223" s="130" t="s">
        <v>170</v>
      </c>
      <c r="C223" s="131" t="s">
        <v>141</v>
      </c>
      <c r="D223" s="131">
        <v>27</v>
      </c>
      <c r="E223" s="131">
        <v>26</v>
      </c>
      <c r="F223" s="131">
        <v>0</v>
      </c>
      <c r="G223" s="132">
        <f>100*F223/E223</f>
        <v>0</v>
      </c>
      <c r="H223" s="131">
        <v>4</v>
      </c>
      <c r="I223" s="132">
        <f>100*H223/E223</f>
        <v>15.384615384615385</v>
      </c>
      <c r="J223" s="131">
        <v>13</v>
      </c>
      <c r="K223" s="132">
        <f>J223/E223*100</f>
        <v>50</v>
      </c>
      <c r="L223" s="131">
        <v>9</v>
      </c>
      <c r="M223" s="135">
        <f>100*L223/E223</f>
        <v>34.61538461538461</v>
      </c>
      <c r="N223" s="136">
        <f>(H223+J223+L223)*100/E223</f>
        <v>100</v>
      </c>
      <c r="O223" s="135">
        <f>(J223+L223)*100/E223</f>
        <v>84.61538461538461</v>
      </c>
    </row>
    <row r="224" spans="2:15" ht="12.75">
      <c r="B224" s="130" t="s">
        <v>89</v>
      </c>
      <c r="C224" s="131" t="s">
        <v>141</v>
      </c>
      <c r="D224" s="131">
        <v>23</v>
      </c>
      <c r="E224" s="131">
        <v>22</v>
      </c>
      <c r="F224" s="131">
        <v>0</v>
      </c>
      <c r="G224" s="132">
        <f>100*F224/E224</f>
        <v>0</v>
      </c>
      <c r="H224" s="137">
        <v>4</v>
      </c>
      <c r="I224" s="132">
        <f>100*H224/E224</f>
        <v>18.181818181818183</v>
      </c>
      <c r="J224" s="137">
        <v>6</v>
      </c>
      <c r="K224" s="132">
        <f>J224/E224*100</f>
        <v>27.27272727272727</v>
      </c>
      <c r="L224" s="131">
        <v>12</v>
      </c>
      <c r="M224" s="135">
        <f>100*L224/E224</f>
        <v>54.54545454545455</v>
      </c>
      <c r="N224" s="136">
        <f>(H224+J224+L224)*100/E224</f>
        <v>100</v>
      </c>
      <c r="O224" s="135">
        <f>(J224+L224)*100/E224</f>
        <v>81.81818181818181</v>
      </c>
    </row>
    <row r="225" spans="2:15" ht="12.75">
      <c r="B225" s="130" t="s">
        <v>65</v>
      </c>
      <c r="C225" s="131">
        <v>3</v>
      </c>
      <c r="D225" s="131">
        <v>5</v>
      </c>
      <c r="E225" s="131">
        <v>5</v>
      </c>
      <c r="F225" s="131">
        <v>0</v>
      </c>
      <c r="G225" s="132">
        <f>100*F225/E225</f>
        <v>0</v>
      </c>
      <c r="H225" s="131">
        <v>1</v>
      </c>
      <c r="I225" s="132">
        <f>100*H225/E225</f>
        <v>20</v>
      </c>
      <c r="J225" s="131">
        <v>3</v>
      </c>
      <c r="K225" s="132">
        <f>J225/E225*100</f>
        <v>60</v>
      </c>
      <c r="L225" s="131">
        <v>1</v>
      </c>
      <c r="M225" s="135">
        <f>100*L225/E225</f>
        <v>20</v>
      </c>
      <c r="N225" s="136">
        <f>(H225+J225+L225)*100/E225</f>
        <v>100</v>
      </c>
      <c r="O225" s="135">
        <f>(J225+L225)*100/E225</f>
        <v>80</v>
      </c>
    </row>
    <row r="226" spans="2:15" ht="12.75">
      <c r="B226" s="130" t="s">
        <v>154</v>
      </c>
      <c r="C226" s="131" t="s">
        <v>141</v>
      </c>
      <c r="D226" s="131">
        <v>20</v>
      </c>
      <c r="E226" s="131">
        <v>20</v>
      </c>
      <c r="F226" s="131">
        <v>3</v>
      </c>
      <c r="G226" s="132">
        <v>15</v>
      </c>
      <c r="H226" s="131">
        <v>1</v>
      </c>
      <c r="I226" s="132">
        <v>5</v>
      </c>
      <c r="J226" s="131">
        <v>5</v>
      </c>
      <c r="K226" s="132">
        <v>25</v>
      </c>
      <c r="L226" s="131">
        <v>11</v>
      </c>
      <c r="M226" s="135">
        <v>55</v>
      </c>
      <c r="N226" s="136">
        <v>85</v>
      </c>
      <c r="O226" s="135">
        <v>80</v>
      </c>
    </row>
    <row r="227" spans="2:15" ht="12.75">
      <c r="B227" s="130" t="s">
        <v>154</v>
      </c>
      <c r="C227" s="131" t="s">
        <v>53</v>
      </c>
      <c r="D227" s="131">
        <v>21</v>
      </c>
      <c r="E227" s="131">
        <v>19</v>
      </c>
      <c r="F227" s="131">
        <v>0</v>
      </c>
      <c r="G227" s="132">
        <f>100*F227/E227</f>
        <v>0</v>
      </c>
      <c r="H227" s="131">
        <v>4</v>
      </c>
      <c r="I227" s="132">
        <f>100*H227/E227</f>
        <v>21.05263157894737</v>
      </c>
      <c r="J227" s="131">
        <v>5</v>
      </c>
      <c r="K227" s="132">
        <f>J227/E227*100</f>
        <v>26.31578947368421</v>
      </c>
      <c r="L227" s="131">
        <v>10</v>
      </c>
      <c r="M227" s="135">
        <f>100*L227/E227</f>
        <v>52.63157894736842</v>
      </c>
      <c r="N227" s="136">
        <f>(H227+J227+L227)*100/E227</f>
        <v>100</v>
      </c>
      <c r="O227" s="135">
        <f>(J227+L227)*100/E227</f>
        <v>78.94736842105263</v>
      </c>
    </row>
    <row r="228" spans="2:15" ht="12.75">
      <c r="B228" s="130" t="s">
        <v>143</v>
      </c>
      <c r="C228" s="131" t="s">
        <v>52</v>
      </c>
      <c r="D228" s="131">
        <v>24</v>
      </c>
      <c r="E228" s="131">
        <v>23</v>
      </c>
      <c r="F228" s="131">
        <v>0</v>
      </c>
      <c r="G228" s="132">
        <f>100*F228/E228</f>
        <v>0</v>
      </c>
      <c r="H228" s="131">
        <v>5</v>
      </c>
      <c r="I228" s="132">
        <f>100*H228/E228</f>
        <v>21.73913043478261</v>
      </c>
      <c r="J228" s="131">
        <v>12</v>
      </c>
      <c r="K228" s="132">
        <f>J228/E228*100</f>
        <v>52.17391304347826</v>
      </c>
      <c r="L228" s="131">
        <v>6</v>
      </c>
      <c r="M228" s="135">
        <f>100*L228/E228</f>
        <v>26.08695652173913</v>
      </c>
      <c r="N228" s="136">
        <f>(H228+J228+L228)*100/E228</f>
        <v>100</v>
      </c>
      <c r="O228" s="135">
        <f>(J228+L228)*100/E228</f>
        <v>78.26086956521739</v>
      </c>
    </row>
    <row r="229" spans="2:15" ht="12.75">
      <c r="B229" s="130" t="s">
        <v>57</v>
      </c>
      <c r="C229" s="131">
        <v>3</v>
      </c>
      <c r="D229" s="131">
        <v>20</v>
      </c>
      <c r="E229" s="131">
        <v>18</v>
      </c>
      <c r="F229" s="131">
        <v>1</v>
      </c>
      <c r="G229" s="132">
        <f>100*F229/E229</f>
        <v>5.555555555555555</v>
      </c>
      <c r="H229" s="131">
        <v>3</v>
      </c>
      <c r="I229" s="132">
        <f>100*H229/E229</f>
        <v>16.666666666666668</v>
      </c>
      <c r="J229" s="131">
        <v>8</v>
      </c>
      <c r="K229" s="132">
        <f>J229/E229*100</f>
        <v>44.44444444444444</v>
      </c>
      <c r="L229" s="131">
        <v>6</v>
      </c>
      <c r="M229" s="135">
        <f>100*L229/E229</f>
        <v>33.333333333333336</v>
      </c>
      <c r="N229" s="136">
        <f>(H229+J229+L229)*100/E229</f>
        <v>94.44444444444444</v>
      </c>
      <c r="O229" s="135">
        <f>(J229+L229)*100/E229</f>
        <v>77.77777777777777</v>
      </c>
    </row>
    <row r="230" spans="2:15" ht="12.75">
      <c r="B230" s="130" t="s">
        <v>185</v>
      </c>
      <c r="C230" s="131" t="s">
        <v>45</v>
      </c>
      <c r="D230" s="131">
        <v>22</v>
      </c>
      <c r="E230" s="131">
        <v>21</v>
      </c>
      <c r="F230" s="131">
        <v>1</v>
      </c>
      <c r="G230" s="132">
        <f>100*F230/E230</f>
        <v>4.761904761904762</v>
      </c>
      <c r="H230" s="131">
        <v>4</v>
      </c>
      <c r="I230" s="132">
        <f>100*H230/E230</f>
        <v>19.047619047619047</v>
      </c>
      <c r="J230" s="131">
        <v>11</v>
      </c>
      <c r="K230" s="132">
        <f>J230/E230*100</f>
        <v>52.38095238095239</v>
      </c>
      <c r="L230" s="131">
        <v>5</v>
      </c>
      <c r="M230" s="135">
        <f>100*L230/E230</f>
        <v>23.80952380952381</v>
      </c>
      <c r="N230" s="136">
        <f>(H230+J230+L230)*100/E230</f>
        <v>95.23809523809524</v>
      </c>
      <c r="O230" s="135">
        <f>(J230+L230)*100/E230</f>
        <v>76.19047619047619</v>
      </c>
    </row>
    <row r="231" spans="2:15" ht="12.75">
      <c r="B231" s="130" t="s">
        <v>73</v>
      </c>
      <c r="C231" s="131" t="s">
        <v>47</v>
      </c>
      <c r="D231" s="131">
        <v>25</v>
      </c>
      <c r="E231" s="131">
        <v>25</v>
      </c>
      <c r="F231" s="131">
        <v>2</v>
      </c>
      <c r="G231" s="132">
        <v>8</v>
      </c>
      <c r="H231" s="131">
        <v>4</v>
      </c>
      <c r="I231" s="132">
        <v>16</v>
      </c>
      <c r="J231" s="131">
        <v>10</v>
      </c>
      <c r="K231" s="132">
        <v>40</v>
      </c>
      <c r="L231" s="131">
        <v>9</v>
      </c>
      <c r="M231" s="135">
        <v>36</v>
      </c>
      <c r="N231" s="136">
        <v>92</v>
      </c>
      <c r="O231" s="135">
        <v>76</v>
      </c>
    </row>
    <row r="232" spans="2:15" ht="12.75">
      <c r="B232" s="130" t="s">
        <v>132</v>
      </c>
      <c r="C232" s="131" t="s">
        <v>141</v>
      </c>
      <c r="D232" s="131">
        <v>29</v>
      </c>
      <c r="E232" s="131">
        <v>29</v>
      </c>
      <c r="F232" s="131">
        <v>1</v>
      </c>
      <c r="G232" s="132">
        <f>100*F232/E232</f>
        <v>3.4482758620689653</v>
      </c>
      <c r="H232" s="131">
        <v>6</v>
      </c>
      <c r="I232" s="132">
        <f>100*H232/E232</f>
        <v>20.689655172413794</v>
      </c>
      <c r="J232" s="131">
        <v>14</v>
      </c>
      <c r="K232" s="132">
        <f>J232/E232*100</f>
        <v>48.275862068965516</v>
      </c>
      <c r="L232" s="131">
        <v>8</v>
      </c>
      <c r="M232" s="135">
        <f>100*L232/E232</f>
        <v>27.586206896551722</v>
      </c>
      <c r="N232" s="136">
        <f>(H232+J232+L232)*100/E232</f>
        <v>96.55172413793103</v>
      </c>
      <c r="O232" s="135">
        <f>(J232+L232)*100/E232</f>
        <v>75.86206896551724</v>
      </c>
    </row>
    <row r="233" spans="2:15" ht="12.75">
      <c r="B233" s="130" t="s">
        <v>114</v>
      </c>
      <c r="C233" s="131">
        <v>3</v>
      </c>
      <c r="D233" s="131">
        <v>15</v>
      </c>
      <c r="E233" s="131">
        <v>14</v>
      </c>
      <c r="F233" s="131">
        <v>2</v>
      </c>
      <c r="G233" s="132">
        <v>14.285714285714286</v>
      </c>
      <c r="H233" s="131">
        <v>2</v>
      </c>
      <c r="I233" s="132">
        <v>14.285714285714286</v>
      </c>
      <c r="J233" s="131">
        <v>10</v>
      </c>
      <c r="K233" s="132">
        <v>71.42857142857143</v>
      </c>
      <c r="L233" s="131">
        <v>0</v>
      </c>
      <c r="M233" s="135">
        <v>0</v>
      </c>
      <c r="N233" s="136">
        <v>85.71428571428571</v>
      </c>
      <c r="O233" s="135">
        <v>71.42857142857143</v>
      </c>
    </row>
    <row r="234" spans="2:15" ht="12.75">
      <c r="B234" s="130" t="s">
        <v>170</v>
      </c>
      <c r="C234" s="131" t="s">
        <v>53</v>
      </c>
      <c r="D234" s="131">
        <v>28</v>
      </c>
      <c r="E234" s="131">
        <v>27</v>
      </c>
      <c r="F234" s="131">
        <v>2</v>
      </c>
      <c r="G234" s="132">
        <v>7.407407407407407</v>
      </c>
      <c r="H234" s="131">
        <v>6</v>
      </c>
      <c r="I234" s="132">
        <v>22.22222222222222</v>
      </c>
      <c r="J234" s="131">
        <v>11</v>
      </c>
      <c r="K234" s="132">
        <v>40.74074074074074</v>
      </c>
      <c r="L234" s="131">
        <v>8</v>
      </c>
      <c r="M234" s="135">
        <v>29.62962962962963</v>
      </c>
      <c r="N234" s="136">
        <v>92.5925925925926</v>
      </c>
      <c r="O234" s="135">
        <v>70.37037037037037</v>
      </c>
    </row>
    <row r="235" spans="2:15" ht="12.75">
      <c r="B235" s="130" t="s">
        <v>181</v>
      </c>
      <c r="C235" s="131">
        <v>3</v>
      </c>
      <c r="D235" s="131">
        <v>22</v>
      </c>
      <c r="E235" s="131">
        <v>20</v>
      </c>
      <c r="F235" s="131">
        <v>1</v>
      </c>
      <c r="G235" s="132">
        <f aca="true" t="shared" si="47" ref="G235:G241">100*F235/E235</f>
        <v>5</v>
      </c>
      <c r="H235" s="131">
        <v>5</v>
      </c>
      <c r="I235" s="132">
        <f aca="true" t="shared" si="48" ref="I235:I241">100*H235/E235</f>
        <v>25</v>
      </c>
      <c r="J235" s="131">
        <v>7</v>
      </c>
      <c r="K235" s="132">
        <f>J235/E235*100</f>
        <v>35</v>
      </c>
      <c r="L235" s="131">
        <v>7</v>
      </c>
      <c r="M235" s="135">
        <f aca="true" t="shared" si="49" ref="M235:M241">100*L235/E235</f>
        <v>35</v>
      </c>
      <c r="N235" s="136">
        <f aca="true" t="shared" si="50" ref="N235:N241">(H235+J235+L235)*100/E235</f>
        <v>95</v>
      </c>
      <c r="O235" s="135">
        <f aca="true" t="shared" si="51" ref="O235:O241">(J235+L235)*100/E235</f>
        <v>70</v>
      </c>
    </row>
    <row r="236" spans="2:15" ht="12.75">
      <c r="B236" s="130" t="s">
        <v>224</v>
      </c>
      <c r="C236" s="131">
        <v>3</v>
      </c>
      <c r="D236" s="131">
        <v>12</v>
      </c>
      <c r="E236" s="131">
        <v>10</v>
      </c>
      <c r="F236" s="131">
        <v>0</v>
      </c>
      <c r="G236" s="132">
        <f t="shared" si="47"/>
        <v>0</v>
      </c>
      <c r="H236" s="131">
        <v>3</v>
      </c>
      <c r="I236" s="132">
        <f t="shared" si="48"/>
        <v>30</v>
      </c>
      <c r="J236" s="131">
        <v>5</v>
      </c>
      <c r="K236" s="132">
        <f>J236/E236*100</f>
        <v>50</v>
      </c>
      <c r="L236" s="131">
        <v>2</v>
      </c>
      <c r="M236" s="135">
        <f t="shared" si="49"/>
        <v>20</v>
      </c>
      <c r="N236" s="136">
        <f t="shared" si="50"/>
        <v>100</v>
      </c>
      <c r="O236" s="135">
        <f t="shared" si="51"/>
        <v>70</v>
      </c>
    </row>
    <row r="237" spans="2:15" ht="12.75">
      <c r="B237" s="130" t="s">
        <v>89</v>
      </c>
      <c r="C237" s="131" t="s">
        <v>52</v>
      </c>
      <c r="D237" s="131">
        <v>23</v>
      </c>
      <c r="E237" s="131">
        <v>23</v>
      </c>
      <c r="F237" s="131">
        <v>1</v>
      </c>
      <c r="G237" s="132">
        <f t="shared" si="47"/>
        <v>4.3478260869565215</v>
      </c>
      <c r="H237" s="131">
        <v>6</v>
      </c>
      <c r="I237" s="132">
        <f t="shared" si="48"/>
        <v>26.08695652173913</v>
      </c>
      <c r="J237" s="131">
        <v>4</v>
      </c>
      <c r="K237" s="132">
        <f>J237/E237*100</f>
        <v>17.391304347826086</v>
      </c>
      <c r="L237" s="131">
        <v>12</v>
      </c>
      <c r="M237" s="135">
        <f t="shared" si="49"/>
        <v>52.17391304347826</v>
      </c>
      <c r="N237" s="136">
        <f t="shared" si="50"/>
        <v>95.65217391304348</v>
      </c>
      <c r="O237" s="135">
        <f t="shared" si="51"/>
        <v>69.56521739130434</v>
      </c>
    </row>
    <row r="238" spans="2:15" ht="12.75">
      <c r="B238" s="130" t="s">
        <v>73</v>
      </c>
      <c r="C238" s="131" t="s">
        <v>87</v>
      </c>
      <c r="D238" s="131">
        <v>23</v>
      </c>
      <c r="E238" s="131">
        <v>19</v>
      </c>
      <c r="F238" s="131">
        <v>1</v>
      </c>
      <c r="G238" s="132">
        <f t="shared" si="47"/>
        <v>5.2631578947368425</v>
      </c>
      <c r="H238" s="131">
        <v>5</v>
      </c>
      <c r="I238" s="132">
        <f t="shared" si="48"/>
        <v>26.31578947368421</v>
      </c>
      <c r="J238" s="131">
        <v>9</v>
      </c>
      <c r="K238" s="132">
        <f>J238/E238*100</f>
        <v>47.368421052631575</v>
      </c>
      <c r="L238" s="131">
        <v>4</v>
      </c>
      <c r="M238" s="135">
        <f t="shared" si="49"/>
        <v>21.05263157894737</v>
      </c>
      <c r="N238" s="136">
        <f t="shared" si="50"/>
        <v>94.73684210526316</v>
      </c>
      <c r="O238" s="135">
        <f t="shared" si="51"/>
        <v>68.42105263157895</v>
      </c>
    </row>
    <row r="239" spans="2:15" ht="12.75">
      <c r="B239" s="130" t="s">
        <v>118</v>
      </c>
      <c r="C239" s="131" t="s">
        <v>52</v>
      </c>
      <c r="D239" s="131">
        <v>18</v>
      </c>
      <c r="E239" s="131">
        <v>15</v>
      </c>
      <c r="F239" s="131">
        <v>0</v>
      </c>
      <c r="G239" s="132">
        <f t="shared" si="47"/>
        <v>0</v>
      </c>
      <c r="H239" s="131">
        <v>5</v>
      </c>
      <c r="I239" s="132">
        <f t="shared" si="48"/>
        <v>33.333333333333336</v>
      </c>
      <c r="J239" s="131">
        <v>6</v>
      </c>
      <c r="K239" s="132">
        <f>J239/E239*100</f>
        <v>40</v>
      </c>
      <c r="L239" s="131">
        <v>4</v>
      </c>
      <c r="M239" s="135">
        <f t="shared" si="49"/>
        <v>26.666666666666668</v>
      </c>
      <c r="N239" s="136">
        <f t="shared" si="50"/>
        <v>100</v>
      </c>
      <c r="O239" s="135">
        <f t="shared" si="51"/>
        <v>66.66666666666667</v>
      </c>
    </row>
    <row r="240" spans="2:15" ht="12.75">
      <c r="B240" s="130" t="s">
        <v>237</v>
      </c>
      <c r="C240" s="131" t="s">
        <v>53</v>
      </c>
      <c r="D240" s="131">
        <v>15</v>
      </c>
      <c r="E240" s="131">
        <v>15</v>
      </c>
      <c r="F240" s="131">
        <v>0</v>
      </c>
      <c r="G240" s="132">
        <f t="shared" si="47"/>
        <v>0</v>
      </c>
      <c r="H240" s="131">
        <v>5</v>
      </c>
      <c r="I240" s="132">
        <f t="shared" si="48"/>
        <v>33.333333333333336</v>
      </c>
      <c r="J240" s="131">
        <v>5</v>
      </c>
      <c r="K240" s="132">
        <v>33</v>
      </c>
      <c r="L240" s="131">
        <v>5</v>
      </c>
      <c r="M240" s="135">
        <f t="shared" si="49"/>
        <v>33.333333333333336</v>
      </c>
      <c r="N240" s="136">
        <f t="shared" si="50"/>
        <v>100</v>
      </c>
      <c r="O240" s="135">
        <f t="shared" si="51"/>
        <v>66.66666666666667</v>
      </c>
    </row>
    <row r="241" spans="2:15" ht="12.75">
      <c r="B241" s="130" t="s">
        <v>147</v>
      </c>
      <c r="C241" s="131" t="s">
        <v>53</v>
      </c>
      <c r="D241" s="131">
        <v>25</v>
      </c>
      <c r="E241" s="131">
        <v>24</v>
      </c>
      <c r="F241" s="131">
        <v>1</v>
      </c>
      <c r="G241" s="132">
        <f t="shared" si="47"/>
        <v>4.166666666666667</v>
      </c>
      <c r="H241" s="131">
        <v>7</v>
      </c>
      <c r="I241" s="132">
        <f t="shared" si="48"/>
        <v>29.166666666666668</v>
      </c>
      <c r="J241" s="131">
        <v>14</v>
      </c>
      <c r="K241" s="132">
        <f>J241/E241*100</f>
        <v>58.333333333333336</v>
      </c>
      <c r="L241" s="131">
        <v>2</v>
      </c>
      <c r="M241" s="135">
        <f t="shared" si="49"/>
        <v>8.333333333333334</v>
      </c>
      <c r="N241" s="136">
        <f t="shared" si="50"/>
        <v>95.83333333333333</v>
      </c>
      <c r="O241" s="135">
        <f t="shared" si="51"/>
        <v>66.66666666666667</v>
      </c>
    </row>
    <row r="242" spans="2:15" ht="12.75">
      <c r="B242" s="130" t="s">
        <v>132</v>
      </c>
      <c r="C242" s="131" t="s">
        <v>52</v>
      </c>
      <c r="D242" s="131">
        <v>31</v>
      </c>
      <c r="E242" s="131">
        <v>27</v>
      </c>
      <c r="F242" s="131">
        <v>2</v>
      </c>
      <c r="G242" s="132">
        <v>7.407407407407407</v>
      </c>
      <c r="H242" s="131">
        <v>7</v>
      </c>
      <c r="I242" s="132">
        <v>25.925925925925927</v>
      </c>
      <c r="J242" s="131">
        <v>8</v>
      </c>
      <c r="K242" s="132">
        <v>29.629629629629626</v>
      </c>
      <c r="L242" s="131">
        <v>10</v>
      </c>
      <c r="M242" s="135">
        <v>37.03703703703704</v>
      </c>
      <c r="N242" s="136">
        <v>92.5925925925926</v>
      </c>
      <c r="O242" s="135">
        <v>66.66666666666667</v>
      </c>
    </row>
    <row r="243" spans="2:15" ht="12.75">
      <c r="B243" s="130" t="s">
        <v>201</v>
      </c>
      <c r="C243" s="131">
        <v>3</v>
      </c>
      <c r="D243" s="131">
        <v>24</v>
      </c>
      <c r="E243" s="131">
        <v>23</v>
      </c>
      <c r="F243" s="131">
        <v>1</v>
      </c>
      <c r="G243" s="132">
        <f aca="true" t="shared" si="52" ref="G243:G272">100*F243/E243</f>
        <v>4.3478260869565215</v>
      </c>
      <c r="H243" s="131">
        <v>7</v>
      </c>
      <c r="I243" s="132">
        <f aca="true" t="shared" si="53" ref="I243:I272">100*H243/E243</f>
        <v>30.434782608695652</v>
      </c>
      <c r="J243" s="131">
        <v>10</v>
      </c>
      <c r="K243" s="132">
        <f aca="true" t="shared" si="54" ref="K243:K251">J243/E243*100</f>
        <v>43.47826086956522</v>
      </c>
      <c r="L243" s="131">
        <v>5</v>
      </c>
      <c r="M243" s="135">
        <f aca="true" t="shared" si="55" ref="M243:M272">100*L243/E243</f>
        <v>21.73913043478261</v>
      </c>
      <c r="N243" s="136">
        <f aca="true" t="shared" si="56" ref="N243:N272">(H243+J243+L243)*100/E243</f>
        <v>95.65217391304348</v>
      </c>
      <c r="O243" s="135">
        <f aca="true" t="shared" si="57" ref="O243:O272">(J243+L243)*100/E243</f>
        <v>65.21739130434783</v>
      </c>
    </row>
    <row r="244" spans="2:15" ht="12.75">
      <c r="B244" s="130" t="s">
        <v>89</v>
      </c>
      <c r="C244" s="131" t="s">
        <v>53</v>
      </c>
      <c r="D244" s="131">
        <v>20</v>
      </c>
      <c r="E244" s="131">
        <v>20</v>
      </c>
      <c r="F244" s="131">
        <v>0</v>
      </c>
      <c r="G244" s="132">
        <f t="shared" si="52"/>
        <v>0</v>
      </c>
      <c r="H244" s="131">
        <v>7</v>
      </c>
      <c r="I244" s="132">
        <f t="shared" si="53"/>
        <v>35</v>
      </c>
      <c r="J244" s="131">
        <v>11</v>
      </c>
      <c r="K244" s="132">
        <f t="shared" si="54"/>
        <v>55.00000000000001</v>
      </c>
      <c r="L244" s="131">
        <v>2</v>
      </c>
      <c r="M244" s="135">
        <f t="shared" si="55"/>
        <v>10</v>
      </c>
      <c r="N244" s="136">
        <f t="shared" si="56"/>
        <v>100</v>
      </c>
      <c r="O244" s="135">
        <f t="shared" si="57"/>
        <v>65</v>
      </c>
    </row>
    <row r="245" spans="2:15" ht="12.75">
      <c r="B245" s="130" t="s">
        <v>129</v>
      </c>
      <c r="C245" s="131" t="s">
        <v>52</v>
      </c>
      <c r="D245" s="131">
        <v>30</v>
      </c>
      <c r="E245" s="131">
        <v>30</v>
      </c>
      <c r="F245" s="131">
        <v>1</v>
      </c>
      <c r="G245" s="132">
        <f t="shared" si="52"/>
        <v>3.3333333333333335</v>
      </c>
      <c r="H245" s="131">
        <v>10</v>
      </c>
      <c r="I245" s="132">
        <f t="shared" si="53"/>
        <v>33.333333333333336</v>
      </c>
      <c r="J245" s="131">
        <v>14</v>
      </c>
      <c r="K245" s="132">
        <f t="shared" si="54"/>
        <v>46.666666666666664</v>
      </c>
      <c r="L245" s="131">
        <v>5</v>
      </c>
      <c r="M245" s="135">
        <f t="shared" si="55"/>
        <v>16.666666666666668</v>
      </c>
      <c r="N245" s="136">
        <f t="shared" si="56"/>
        <v>96.66666666666667</v>
      </c>
      <c r="O245" s="135">
        <f t="shared" si="57"/>
        <v>63.333333333333336</v>
      </c>
    </row>
    <row r="246" spans="2:15" ht="12.75">
      <c r="B246" s="130" t="s">
        <v>68</v>
      </c>
      <c r="C246" s="131" t="s">
        <v>53</v>
      </c>
      <c r="D246" s="131">
        <v>16</v>
      </c>
      <c r="E246" s="131">
        <v>16</v>
      </c>
      <c r="F246" s="131">
        <v>0</v>
      </c>
      <c r="G246" s="132">
        <f t="shared" si="52"/>
        <v>0</v>
      </c>
      <c r="H246" s="131">
        <v>6</v>
      </c>
      <c r="I246" s="132">
        <f t="shared" si="53"/>
        <v>37.5</v>
      </c>
      <c r="J246" s="131">
        <v>6</v>
      </c>
      <c r="K246" s="132">
        <f t="shared" si="54"/>
        <v>37.5</v>
      </c>
      <c r="L246" s="131">
        <v>4</v>
      </c>
      <c r="M246" s="135">
        <f t="shared" si="55"/>
        <v>25</v>
      </c>
      <c r="N246" s="136">
        <f t="shared" si="56"/>
        <v>100</v>
      </c>
      <c r="O246" s="135">
        <f t="shared" si="57"/>
        <v>62.5</v>
      </c>
    </row>
    <row r="247" spans="2:15" ht="12.75">
      <c r="B247" s="71" t="s">
        <v>185</v>
      </c>
      <c r="C247" s="38" t="s">
        <v>47</v>
      </c>
      <c r="D247" s="38">
        <v>22</v>
      </c>
      <c r="E247" s="38">
        <v>21</v>
      </c>
      <c r="F247" s="38">
        <v>4</v>
      </c>
      <c r="G247" s="39">
        <f t="shared" si="52"/>
        <v>19.047619047619047</v>
      </c>
      <c r="H247" s="38">
        <v>4</v>
      </c>
      <c r="I247" s="39">
        <f t="shared" si="53"/>
        <v>19.047619047619047</v>
      </c>
      <c r="J247" s="38">
        <v>7</v>
      </c>
      <c r="K247" s="39">
        <f t="shared" si="54"/>
        <v>33.33333333333333</v>
      </c>
      <c r="L247" s="38">
        <v>6</v>
      </c>
      <c r="M247" s="153">
        <f t="shared" si="55"/>
        <v>28.571428571428573</v>
      </c>
      <c r="N247" s="238">
        <f t="shared" si="56"/>
        <v>80.95238095238095</v>
      </c>
      <c r="O247" s="153">
        <f t="shared" si="57"/>
        <v>61.904761904761905</v>
      </c>
    </row>
    <row r="248" spans="2:15" ht="12.75">
      <c r="B248" s="71" t="s">
        <v>97</v>
      </c>
      <c r="C248" s="38" t="s">
        <v>53</v>
      </c>
      <c r="D248" s="38">
        <v>17</v>
      </c>
      <c r="E248" s="38">
        <v>15</v>
      </c>
      <c r="F248" s="38">
        <v>0</v>
      </c>
      <c r="G248" s="39">
        <f t="shared" si="52"/>
        <v>0</v>
      </c>
      <c r="H248" s="38">
        <v>6</v>
      </c>
      <c r="I248" s="39">
        <f t="shared" si="53"/>
        <v>40</v>
      </c>
      <c r="J248" s="38">
        <v>4</v>
      </c>
      <c r="K248" s="39">
        <f t="shared" si="54"/>
        <v>26.666666666666668</v>
      </c>
      <c r="L248" s="38">
        <v>5</v>
      </c>
      <c r="M248" s="153">
        <f t="shared" si="55"/>
        <v>33.333333333333336</v>
      </c>
      <c r="N248" s="238">
        <f t="shared" si="56"/>
        <v>100</v>
      </c>
      <c r="O248" s="153">
        <f t="shared" si="57"/>
        <v>60</v>
      </c>
    </row>
    <row r="249" spans="2:15" ht="12.75">
      <c r="B249" s="71" t="s">
        <v>163</v>
      </c>
      <c r="C249" s="38" t="s">
        <v>53</v>
      </c>
      <c r="D249" s="38">
        <v>18</v>
      </c>
      <c r="E249" s="38">
        <v>17</v>
      </c>
      <c r="F249" s="38">
        <v>1</v>
      </c>
      <c r="G249" s="39">
        <f t="shared" si="52"/>
        <v>5.882352941176471</v>
      </c>
      <c r="H249" s="38">
        <v>6</v>
      </c>
      <c r="I249" s="39">
        <f t="shared" si="53"/>
        <v>35.294117647058826</v>
      </c>
      <c r="J249" s="38">
        <v>6</v>
      </c>
      <c r="K249" s="39">
        <f t="shared" si="54"/>
        <v>35.294117647058826</v>
      </c>
      <c r="L249" s="38">
        <v>4</v>
      </c>
      <c r="M249" s="153">
        <f t="shared" si="55"/>
        <v>23.529411764705884</v>
      </c>
      <c r="N249" s="238">
        <f t="shared" si="56"/>
        <v>94.11764705882354</v>
      </c>
      <c r="O249" s="153">
        <f t="shared" si="57"/>
        <v>58.8235294117647</v>
      </c>
    </row>
    <row r="250" spans="2:15" ht="12.75">
      <c r="B250" s="71" t="s">
        <v>15</v>
      </c>
      <c r="C250" s="38" t="s">
        <v>53</v>
      </c>
      <c r="D250" s="38">
        <v>26</v>
      </c>
      <c r="E250" s="38">
        <v>26</v>
      </c>
      <c r="F250" s="38">
        <v>4</v>
      </c>
      <c r="G250" s="39">
        <f t="shared" si="52"/>
        <v>15.384615384615385</v>
      </c>
      <c r="H250" s="38">
        <v>7</v>
      </c>
      <c r="I250" s="39">
        <f t="shared" si="53"/>
        <v>26.923076923076923</v>
      </c>
      <c r="J250" s="38">
        <v>13</v>
      </c>
      <c r="K250" s="39">
        <f t="shared" si="54"/>
        <v>50</v>
      </c>
      <c r="L250" s="38">
        <v>2</v>
      </c>
      <c r="M250" s="153">
        <f t="shared" si="55"/>
        <v>7.6923076923076925</v>
      </c>
      <c r="N250" s="238">
        <f t="shared" si="56"/>
        <v>84.61538461538461</v>
      </c>
      <c r="O250" s="153">
        <f t="shared" si="57"/>
        <v>57.69230769230769</v>
      </c>
    </row>
    <row r="251" spans="2:15" ht="12.75">
      <c r="B251" s="71" t="s">
        <v>73</v>
      </c>
      <c r="C251" s="38" t="s">
        <v>45</v>
      </c>
      <c r="D251" s="38">
        <v>24</v>
      </c>
      <c r="E251" s="38">
        <v>21</v>
      </c>
      <c r="F251" s="38">
        <v>4</v>
      </c>
      <c r="G251" s="39">
        <f t="shared" si="52"/>
        <v>19.047619047619047</v>
      </c>
      <c r="H251" s="38">
        <v>5</v>
      </c>
      <c r="I251" s="39">
        <f t="shared" si="53"/>
        <v>23.80952380952381</v>
      </c>
      <c r="J251" s="38">
        <v>8</v>
      </c>
      <c r="K251" s="39">
        <f t="shared" si="54"/>
        <v>38.095238095238095</v>
      </c>
      <c r="L251" s="38">
        <v>4</v>
      </c>
      <c r="M251" s="153">
        <f t="shared" si="55"/>
        <v>19.047619047619047</v>
      </c>
      <c r="N251" s="238">
        <f t="shared" si="56"/>
        <v>80.95238095238095</v>
      </c>
      <c r="O251" s="153">
        <f t="shared" si="57"/>
        <v>57.142857142857146</v>
      </c>
    </row>
    <row r="252" spans="2:15" ht="12.75">
      <c r="B252" s="71" t="s">
        <v>132</v>
      </c>
      <c r="C252" s="38" t="s">
        <v>53</v>
      </c>
      <c r="D252" s="38">
        <v>30</v>
      </c>
      <c r="E252" s="38">
        <v>29</v>
      </c>
      <c r="F252" s="38">
        <v>1</v>
      </c>
      <c r="G252" s="39">
        <f t="shared" si="52"/>
        <v>3.4482758620689653</v>
      </c>
      <c r="H252" s="38">
        <v>12</v>
      </c>
      <c r="I252" s="39">
        <f t="shared" si="53"/>
        <v>41.37931034482759</v>
      </c>
      <c r="J252" s="38">
        <v>12</v>
      </c>
      <c r="K252" s="39">
        <v>41.4</v>
      </c>
      <c r="L252" s="38">
        <v>4</v>
      </c>
      <c r="M252" s="153">
        <f t="shared" si="55"/>
        <v>13.793103448275861</v>
      </c>
      <c r="N252" s="238">
        <f t="shared" si="56"/>
        <v>96.55172413793103</v>
      </c>
      <c r="O252" s="153">
        <f t="shared" si="57"/>
        <v>55.172413793103445</v>
      </c>
    </row>
    <row r="253" spans="2:15" ht="12.75">
      <c r="B253" s="71" t="s">
        <v>185</v>
      </c>
      <c r="C253" s="38" t="s">
        <v>141</v>
      </c>
      <c r="D253" s="38">
        <v>21</v>
      </c>
      <c r="E253" s="38">
        <v>19</v>
      </c>
      <c r="F253" s="38">
        <v>2</v>
      </c>
      <c r="G253" s="39">
        <f t="shared" si="52"/>
        <v>10.526315789473685</v>
      </c>
      <c r="H253" s="58">
        <v>7</v>
      </c>
      <c r="I253" s="39">
        <f t="shared" si="53"/>
        <v>36.8421052631579</v>
      </c>
      <c r="J253" s="58">
        <v>8</v>
      </c>
      <c r="K253" s="39">
        <f>J253/E253*100</f>
        <v>42.10526315789473</v>
      </c>
      <c r="L253" s="38">
        <v>2</v>
      </c>
      <c r="M253" s="153">
        <f t="shared" si="55"/>
        <v>10.526315789473685</v>
      </c>
      <c r="N253" s="238">
        <f t="shared" si="56"/>
        <v>89.47368421052632</v>
      </c>
      <c r="O253" s="153">
        <f t="shared" si="57"/>
        <v>52.63157894736842</v>
      </c>
    </row>
    <row r="254" spans="2:15" ht="12.75">
      <c r="B254" s="71" t="s">
        <v>108</v>
      </c>
      <c r="C254" s="38">
        <v>3</v>
      </c>
      <c r="D254" s="38">
        <v>8</v>
      </c>
      <c r="E254" s="38">
        <v>6</v>
      </c>
      <c r="F254" s="38">
        <v>0</v>
      </c>
      <c r="G254" s="39">
        <f t="shared" si="52"/>
        <v>0</v>
      </c>
      <c r="H254" s="38">
        <v>3</v>
      </c>
      <c r="I254" s="39">
        <f t="shared" si="53"/>
        <v>50</v>
      </c>
      <c r="J254" s="38">
        <v>3</v>
      </c>
      <c r="K254" s="39">
        <f>J254/E254*100</f>
        <v>50</v>
      </c>
      <c r="L254" s="38">
        <v>0</v>
      </c>
      <c r="M254" s="153">
        <f t="shared" si="55"/>
        <v>0</v>
      </c>
      <c r="N254" s="238">
        <f t="shared" si="56"/>
        <v>100</v>
      </c>
      <c r="O254" s="153">
        <f t="shared" si="57"/>
        <v>50</v>
      </c>
    </row>
    <row r="255" spans="2:15" ht="26.25">
      <c r="B255" s="71" t="s">
        <v>63</v>
      </c>
      <c r="C255" s="38">
        <v>3</v>
      </c>
      <c r="D255" s="38">
        <v>6</v>
      </c>
      <c r="E255" s="38">
        <v>6</v>
      </c>
      <c r="F255" s="38">
        <v>0</v>
      </c>
      <c r="G255" s="39">
        <f t="shared" si="52"/>
        <v>0</v>
      </c>
      <c r="H255" s="38">
        <v>3</v>
      </c>
      <c r="I255" s="39">
        <f t="shared" si="53"/>
        <v>50</v>
      </c>
      <c r="J255" s="38">
        <v>3</v>
      </c>
      <c r="K255" s="39">
        <f>J255/E255*100</f>
        <v>50</v>
      </c>
      <c r="L255" s="38">
        <v>0</v>
      </c>
      <c r="M255" s="153">
        <f t="shared" si="55"/>
        <v>0</v>
      </c>
      <c r="N255" s="238">
        <f t="shared" si="56"/>
        <v>100</v>
      </c>
      <c r="O255" s="153">
        <f t="shared" si="57"/>
        <v>50</v>
      </c>
    </row>
    <row r="256" spans="2:15" ht="12.75">
      <c r="B256" s="71" t="s">
        <v>244</v>
      </c>
      <c r="C256" s="38" t="s">
        <v>52</v>
      </c>
      <c r="D256" s="38">
        <v>20</v>
      </c>
      <c r="E256" s="38">
        <v>20</v>
      </c>
      <c r="F256" s="38">
        <v>1</v>
      </c>
      <c r="G256" s="39">
        <f t="shared" si="52"/>
        <v>5</v>
      </c>
      <c r="H256" s="38">
        <v>9</v>
      </c>
      <c r="I256" s="39">
        <f t="shared" si="53"/>
        <v>45</v>
      </c>
      <c r="J256" s="38">
        <v>9</v>
      </c>
      <c r="K256" s="39">
        <f>J256/E256*100</f>
        <v>45</v>
      </c>
      <c r="L256" s="38">
        <v>1</v>
      </c>
      <c r="M256" s="153">
        <f t="shared" si="55"/>
        <v>5</v>
      </c>
      <c r="N256" s="238">
        <f t="shared" si="56"/>
        <v>95</v>
      </c>
      <c r="O256" s="153">
        <f t="shared" si="57"/>
        <v>50</v>
      </c>
    </row>
    <row r="257" spans="2:15" ht="12.75">
      <c r="B257" s="71" t="s">
        <v>111</v>
      </c>
      <c r="C257" s="38">
        <v>3</v>
      </c>
      <c r="D257" s="38">
        <v>4</v>
      </c>
      <c r="E257" s="38">
        <v>4</v>
      </c>
      <c r="F257" s="38">
        <v>0</v>
      </c>
      <c r="G257" s="39">
        <f t="shared" si="52"/>
        <v>0</v>
      </c>
      <c r="H257" s="38">
        <v>2</v>
      </c>
      <c r="I257" s="39">
        <f t="shared" si="53"/>
        <v>50</v>
      </c>
      <c r="J257" s="38">
        <v>2</v>
      </c>
      <c r="K257" s="39">
        <f>J257/E257*100</f>
        <v>50</v>
      </c>
      <c r="L257" s="38">
        <v>0</v>
      </c>
      <c r="M257" s="153">
        <f t="shared" si="55"/>
        <v>0</v>
      </c>
      <c r="N257" s="238">
        <f t="shared" si="56"/>
        <v>100</v>
      </c>
      <c r="O257" s="153">
        <f t="shared" si="57"/>
        <v>50</v>
      </c>
    </row>
    <row r="258" spans="2:15" ht="12.75">
      <c r="B258" s="71" t="s">
        <v>228</v>
      </c>
      <c r="C258" s="38">
        <v>3</v>
      </c>
      <c r="D258" s="38">
        <v>4</v>
      </c>
      <c r="E258" s="38">
        <v>4</v>
      </c>
      <c r="F258" s="38">
        <v>0</v>
      </c>
      <c r="G258" s="39">
        <f t="shared" si="52"/>
        <v>0</v>
      </c>
      <c r="H258" s="38">
        <v>2</v>
      </c>
      <c r="I258" s="39">
        <f t="shared" si="53"/>
        <v>50</v>
      </c>
      <c r="J258" s="38">
        <v>1</v>
      </c>
      <c r="K258" s="39">
        <v>25</v>
      </c>
      <c r="L258" s="38">
        <v>1</v>
      </c>
      <c r="M258" s="153">
        <f t="shared" si="55"/>
        <v>25</v>
      </c>
      <c r="N258" s="238">
        <f t="shared" si="56"/>
        <v>100</v>
      </c>
      <c r="O258" s="153">
        <f t="shared" si="57"/>
        <v>50</v>
      </c>
    </row>
    <row r="259" spans="2:15" ht="12.75">
      <c r="B259" s="71" t="s">
        <v>147</v>
      </c>
      <c r="C259" s="38" t="s">
        <v>52</v>
      </c>
      <c r="D259" s="38">
        <v>25</v>
      </c>
      <c r="E259" s="38">
        <v>21</v>
      </c>
      <c r="F259" s="38">
        <v>2</v>
      </c>
      <c r="G259" s="39">
        <f t="shared" si="52"/>
        <v>9.523809523809524</v>
      </c>
      <c r="H259" s="38">
        <v>9</v>
      </c>
      <c r="I259" s="39">
        <f t="shared" si="53"/>
        <v>42.857142857142854</v>
      </c>
      <c r="J259" s="38">
        <v>8</v>
      </c>
      <c r="K259" s="39">
        <f aca="true" t="shared" si="58" ref="K259:K265">J259/E259*100</f>
        <v>38.095238095238095</v>
      </c>
      <c r="L259" s="38">
        <v>2</v>
      </c>
      <c r="M259" s="153">
        <f t="shared" si="55"/>
        <v>9.523809523809524</v>
      </c>
      <c r="N259" s="238">
        <f t="shared" si="56"/>
        <v>90.47619047619048</v>
      </c>
      <c r="O259" s="153">
        <f t="shared" si="57"/>
        <v>47.61904761904762</v>
      </c>
    </row>
    <row r="260" spans="2:15" ht="12.75">
      <c r="B260" s="71" t="s">
        <v>163</v>
      </c>
      <c r="C260" s="38" t="s">
        <v>52</v>
      </c>
      <c r="D260" s="38">
        <v>19</v>
      </c>
      <c r="E260" s="38">
        <v>15</v>
      </c>
      <c r="F260" s="38">
        <v>3</v>
      </c>
      <c r="G260" s="39">
        <f t="shared" si="52"/>
        <v>20</v>
      </c>
      <c r="H260" s="38">
        <v>5</v>
      </c>
      <c r="I260" s="39">
        <f t="shared" si="53"/>
        <v>33.333333333333336</v>
      </c>
      <c r="J260" s="38">
        <v>6</v>
      </c>
      <c r="K260" s="39">
        <f t="shared" si="58"/>
        <v>40</v>
      </c>
      <c r="L260" s="38">
        <v>1</v>
      </c>
      <c r="M260" s="153">
        <f t="shared" si="55"/>
        <v>6.666666666666667</v>
      </c>
      <c r="N260" s="238">
        <f t="shared" si="56"/>
        <v>80</v>
      </c>
      <c r="O260" s="153">
        <f t="shared" si="57"/>
        <v>46.666666666666664</v>
      </c>
    </row>
    <row r="261" spans="2:15" ht="12.75">
      <c r="B261" s="71" t="s">
        <v>205</v>
      </c>
      <c r="C261" s="38">
        <v>3</v>
      </c>
      <c r="D261" s="38">
        <v>13</v>
      </c>
      <c r="E261" s="38">
        <v>11</v>
      </c>
      <c r="F261" s="38">
        <v>2</v>
      </c>
      <c r="G261" s="39">
        <f t="shared" si="52"/>
        <v>18.181818181818183</v>
      </c>
      <c r="H261" s="38">
        <v>4</v>
      </c>
      <c r="I261" s="39">
        <f t="shared" si="53"/>
        <v>36.36363636363637</v>
      </c>
      <c r="J261" s="38">
        <v>5</v>
      </c>
      <c r="K261" s="39">
        <f t="shared" si="58"/>
        <v>45.45454545454545</v>
      </c>
      <c r="L261" s="38">
        <v>0</v>
      </c>
      <c r="M261" s="153">
        <f t="shared" si="55"/>
        <v>0</v>
      </c>
      <c r="N261" s="238">
        <f t="shared" si="56"/>
        <v>81.81818181818181</v>
      </c>
      <c r="O261" s="153">
        <f t="shared" si="57"/>
        <v>45.45454545454545</v>
      </c>
    </row>
    <row r="262" spans="2:15" ht="12.75">
      <c r="B262" s="71" t="s">
        <v>60</v>
      </c>
      <c r="C262" s="38">
        <v>3</v>
      </c>
      <c r="D262" s="38">
        <v>7</v>
      </c>
      <c r="E262" s="38">
        <v>7</v>
      </c>
      <c r="F262" s="38">
        <v>0</v>
      </c>
      <c r="G262" s="39">
        <f t="shared" si="52"/>
        <v>0</v>
      </c>
      <c r="H262" s="38">
        <v>4</v>
      </c>
      <c r="I262" s="39">
        <f t="shared" si="53"/>
        <v>57.142857142857146</v>
      </c>
      <c r="J262" s="38">
        <v>3</v>
      </c>
      <c r="K262" s="39">
        <f t="shared" si="58"/>
        <v>42.857142857142854</v>
      </c>
      <c r="L262" s="38">
        <v>0</v>
      </c>
      <c r="M262" s="153">
        <f t="shared" si="55"/>
        <v>0</v>
      </c>
      <c r="N262" s="238">
        <f t="shared" si="56"/>
        <v>100</v>
      </c>
      <c r="O262" s="153">
        <f t="shared" si="57"/>
        <v>42.857142857142854</v>
      </c>
    </row>
    <row r="263" spans="2:15" ht="12.75">
      <c r="B263" s="71" t="s">
        <v>68</v>
      </c>
      <c r="C263" s="38" t="s">
        <v>52</v>
      </c>
      <c r="D263" s="38">
        <v>12</v>
      </c>
      <c r="E263" s="38">
        <v>12</v>
      </c>
      <c r="F263" s="38">
        <v>0</v>
      </c>
      <c r="G263" s="39">
        <f t="shared" si="52"/>
        <v>0</v>
      </c>
      <c r="H263" s="38">
        <v>7</v>
      </c>
      <c r="I263" s="39">
        <f t="shared" si="53"/>
        <v>58.333333333333336</v>
      </c>
      <c r="J263" s="38">
        <v>5</v>
      </c>
      <c r="K263" s="39">
        <f t="shared" si="58"/>
        <v>41.66666666666667</v>
      </c>
      <c r="L263" s="38">
        <v>0</v>
      </c>
      <c r="M263" s="153">
        <f t="shared" si="55"/>
        <v>0</v>
      </c>
      <c r="N263" s="238">
        <f t="shared" si="56"/>
        <v>100</v>
      </c>
      <c r="O263" s="153">
        <f t="shared" si="57"/>
        <v>41.666666666666664</v>
      </c>
    </row>
    <row r="264" spans="2:15" ht="12.75">
      <c r="B264" s="71" t="s">
        <v>118</v>
      </c>
      <c r="C264" s="38" t="s">
        <v>53</v>
      </c>
      <c r="D264" s="38">
        <v>19</v>
      </c>
      <c r="E264" s="38">
        <v>10</v>
      </c>
      <c r="F264" s="38">
        <v>0</v>
      </c>
      <c r="G264" s="39">
        <f t="shared" si="52"/>
        <v>0</v>
      </c>
      <c r="H264" s="38">
        <v>6</v>
      </c>
      <c r="I264" s="39">
        <f t="shared" si="53"/>
        <v>60</v>
      </c>
      <c r="J264" s="38">
        <v>2</v>
      </c>
      <c r="K264" s="39">
        <f t="shared" si="58"/>
        <v>20</v>
      </c>
      <c r="L264" s="38">
        <v>2</v>
      </c>
      <c r="M264" s="153">
        <f t="shared" si="55"/>
        <v>20</v>
      </c>
      <c r="N264" s="238">
        <f t="shared" si="56"/>
        <v>100</v>
      </c>
      <c r="O264" s="153">
        <f t="shared" si="57"/>
        <v>40</v>
      </c>
    </row>
    <row r="265" spans="2:15" ht="12.75">
      <c r="B265" s="154" t="s">
        <v>15</v>
      </c>
      <c r="C265" s="52" t="s">
        <v>52</v>
      </c>
      <c r="D265" s="52">
        <v>25</v>
      </c>
      <c r="E265" s="52">
        <v>24</v>
      </c>
      <c r="F265" s="52">
        <v>4</v>
      </c>
      <c r="G265" s="39">
        <f t="shared" si="52"/>
        <v>16.666666666666668</v>
      </c>
      <c r="H265" s="52">
        <v>11</v>
      </c>
      <c r="I265" s="39">
        <f t="shared" si="53"/>
        <v>45.833333333333336</v>
      </c>
      <c r="J265" s="52">
        <v>6</v>
      </c>
      <c r="K265" s="53">
        <f t="shared" si="58"/>
        <v>25</v>
      </c>
      <c r="L265" s="52">
        <v>3</v>
      </c>
      <c r="M265" s="153">
        <f t="shared" si="55"/>
        <v>12.5</v>
      </c>
      <c r="N265" s="238">
        <f t="shared" si="56"/>
        <v>83.33333333333333</v>
      </c>
      <c r="O265" s="153">
        <f t="shared" si="57"/>
        <v>37.5</v>
      </c>
    </row>
    <row r="266" spans="2:15" ht="26.25">
      <c r="B266" s="71" t="s">
        <v>222</v>
      </c>
      <c r="C266" s="38">
        <v>3</v>
      </c>
      <c r="D266" s="38">
        <v>3</v>
      </c>
      <c r="E266" s="38">
        <v>3</v>
      </c>
      <c r="F266" s="38">
        <v>0</v>
      </c>
      <c r="G266" s="39">
        <f t="shared" si="52"/>
        <v>0</v>
      </c>
      <c r="H266" s="38">
        <v>2</v>
      </c>
      <c r="I266" s="39">
        <f t="shared" si="53"/>
        <v>66.66666666666667</v>
      </c>
      <c r="J266" s="38">
        <v>0</v>
      </c>
      <c r="K266" s="39">
        <v>0</v>
      </c>
      <c r="L266" s="38">
        <v>1</v>
      </c>
      <c r="M266" s="153">
        <f t="shared" si="55"/>
        <v>33.333333333333336</v>
      </c>
      <c r="N266" s="238">
        <f t="shared" si="56"/>
        <v>100</v>
      </c>
      <c r="O266" s="153">
        <f t="shared" si="57"/>
        <v>33.333333333333336</v>
      </c>
    </row>
    <row r="267" spans="2:15" ht="12.75">
      <c r="B267" s="71" t="s">
        <v>218</v>
      </c>
      <c r="C267" s="38">
        <v>3</v>
      </c>
      <c r="D267" s="38">
        <v>15</v>
      </c>
      <c r="E267" s="38">
        <v>13</v>
      </c>
      <c r="F267" s="38">
        <v>4</v>
      </c>
      <c r="G267" s="39">
        <f t="shared" si="52"/>
        <v>30.76923076923077</v>
      </c>
      <c r="H267" s="38">
        <v>5</v>
      </c>
      <c r="I267" s="39">
        <f t="shared" si="53"/>
        <v>38.46153846153846</v>
      </c>
      <c r="J267" s="38">
        <v>3</v>
      </c>
      <c r="K267" s="39">
        <v>23.1</v>
      </c>
      <c r="L267" s="38">
        <v>1</v>
      </c>
      <c r="M267" s="153">
        <f t="shared" si="55"/>
        <v>7.6923076923076925</v>
      </c>
      <c r="N267" s="238">
        <f t="shared" si="56"/>
        <v>69.23076923076923</v>
      </c>
      <c r="O267" s="153">
        <f t="shared" si="57"/>
        <v>30.76923076923077</v>
      </c>
    </row>
    <row r="268" spans="2:15" ht="12.75">
      <c r="B268" s="71" t="s">
        <v>237</v>
      </c>
      <c r="C268" s="38" t="s">
        <v>52</v>
      </c>
      <c r="D268" s="38">
        <v>20</v>
      </c>
      <c r="E268" s="38">
        <v>20</v>
      </c>
      <c r="F268" s="38">
        <v>1</v>
      </c>
      <c r="G268" s="39">
        <f t="shared" si="52"/>
        <v>5</v>
      </c>
      <c r="H268" s="38">
        <v>13</v>
      </c>
      <c r="I268" s="39">
        <f t="shared" si="53"/>
        <v>65</v>
      </c>
      <c r="J268" s="38">
        <v>4</v>
      </c>
      <c r="K268" s="39">
        <v>20</v>
      </c>
      <c r="L268" s="38">
        <v>2</v>
      </c>
      <c r="M268" s="153">
        <f t="shared" si="55"/>
        <v>10</v>
      </c>
      <c r="N268" s="238">
        <f t="shared" si="56"/>
        <v>95</v>
      </c>
      <c r="O268" s="153">
        <f t="shared" si="57"/>
        <v>30</v>
      </c>
    </row>
    <row r="269" spans="2:15" ht="12.75">
      <c r="B269" s="71" t="s">
        <v>244</v>
      </c>
      <c r="C269" s="38" t="s">
        <v>53</v>
      </c>
      <c r="D269" s="38">
        <v>13</v>
      </c>
      <c r="E269" s="38">
        <v>11</v>
      </c>
      <c r="F269" s="38">
        <v>0</v>
      </c>
      <c r="G269" s="39">
        <f t="shared" si="52"/>
        <v>0</v>
      </c>
      <c r="H269" s="38">
        <v>8</v>
      </c>
      <c r="I269" s="39">
        <f t="shared" si="53"/>
        <v>72.72727272727273</v>
      </c>
      <c r="J269" s="38">
        <v>1</v>
      </c>
      <c r="K269" s="39">
        <f>J269/E269*100</f>
        <v>9.090909090909092</v>
      </c>
      <c r="L269" s="38">
        <v>2</v>
      </c>
      <c r="M269" s="153">
        <f t="shared" si="55"/>
        <v>18.181818181818183</v>
      </c>
      <c r="N269" s="238">
        <f t="shared" si="56"/>
        <v>100</v>
      </c>
      <c r="O269" s="153">
        <f t="shared" si="57"/>
        <v>27.272727272727273</v>
      </c>
    </row>
    <row r="270" spans="2:15" ht="12.75">
      <c r="B270" s="71" t="s">
        <v>129</v>
      </c>
      <c r="C270" s="38" t="s">
        <v>53</v>
      </c>
      <c r="D270" s="38">
        <v>31</v>
      </c>
      <c r="E270" s="38">
        <v>28</v>
      </c>
      <c r="F270" s="38">
        <v>6</v>
      </c>
      <c r="G270" s="39">
        <f t="shared" si="52"/>
        <v>21.428571428571427</v>
      </c>
      <c r="H270" s="38">
        <v>15</v>
      </c>
      <c r="I270" s="39">
        <f t="shared" si="53"/>
        <v>53.57142857142857</v>
      </c>
      <c r="J270" s="38">
        <v>6</v>
      </c>
      <c r="K270" s="39">
        <f>J270/E270*100</f>
        <v>21.428571428571427</v>
      </c>
      <c r="L270" s="38">
        <v>1</v>
      </c>
      <c r="M270" s="153">
        <f t="shared" si="55"/>
        <v>3.5714285714285716</v>
      </c>
      <c r="N270" s="238">
        <f t="shared" si="56"/>
        <v>78.57142857142857</v>
      </c>
      <c r="O270" s="153">
        <f t="shared" si="57"/>
        <v>25</v>
      </c>
    </row>
    <row r="271" spans="2:15" ht="12.75">
      <c r="B271" s="71" t="s">
        <v>104</v>
      </c>
      <c r="C271" s="38">
        <v>3</v>
      </c>
      <c r="D271" s="38">
        <v>8</v>
      </c>
      <c r="E271" s="38">
        <v>8</v>
      </c>
      <c r="F271" s="38">
        <v>1</v>
      </c>
      <c r="G271" s="39">
        <f t="shared" si="52"/>
        <v>12.5</v>
      </c>
      <c r="H271" s="38">
        <v>6</v>
      </c>
      <c r="I271" s="39">
        <f t="shared" si="53"/>
        <v>75</v>
      </c>
      <c r="J271" s="38">
        <v>1</v>
      </c>
      <c r="K271" s="39">
        <f>J271/E271*100</f>
        <v>12.5</v>
      </c>
      <c r="L271" s="38">
        <v>0</v>
      </c>
      <c r="M271" s="153">
        <f t="shared" si="55"/>
        <v>0</v>
      </c>
      <c r="N271" s="238">
        <f t="shared" si="56"/>
        <v>87.5</v>
      </c>
      <c r="O271" s="153">
        <f t="shared" si="57"/>
        <v>12.5</v>
      </c>
    </row>
    <row r="272" spans="2:15" ht="12.75">
      <c r="B272" s="71" t="s">
        <v>56</v>
      </c>
      <c r="C272" s="38">
        <v>3</v>
      </c>
      <c r="D272" s="38">
        <v>1</v>
      </c>
      <c r="E272" s="38">
        <v>1</v>
      </c>
      <c r="F272" s="38">
        <v>0</v>
      </c>
      <c r="G272" s="39">
        <f t="shared" si="52"/>
        <v>0</v>
      </c>
      <c r="H272" s="38">
        <v>1</v>
      </c>
      <c r="I272" s="39">
        <f t="shared" si="53"/>
        <v>100</v>
      </c>
      <c r="J272" s="38">
        <v>0</v>
      </c>
      <c r="K272" s="39">
        <f>J272/E272*100</f>
        <v>0</v>
      </c>
      <c r="L272" s="38">
        <v>0</v>
      </c>
      <c r="M272" s="153">
        <f t="shared" si="55"/>
        <v>0</v>
      </c>
      <c r="N272" s="238">
        <f t="shared" si="56"/>
        <v>100</v>
      </c>
      <c r="O272" s="153">
        <f t="shared" si="57"/>
        <v>0</v>
      </c>
    </row>
    <row r="273" spans="2:15" ht="12.75">
      <c r="B273" s="59" t="s">
        <v>20</v>
      </c>
      <c r="C273" s="60"/>
      <c r="D273" s="60">
        <v>1044</v>
      </c>
      <c r="E273" s="60">
        <v>970</v>
      </c>
      <c r="F273" s="61">
        <v>63</v>
      </c>
      <c r="G273" s="62">
        <v>5.5</v>
      </c>
      <c r="H273" s="61">
        <v>282</v>
      </c>
      <c r="I273" s="62">
        <v>32.3</v>
      </c>
      <c r="J273" s="61">
        <v>371</v>
      </c>
      <c r="K273" s="62">
        <v>38.6</v>
      </c>
      <c r="L273" s="61">
        <v>254</v>
      </c>
      <c r="M273" s="62">
        <v>23.7</v>
      </c>
      <c r="N273" s="62">
        <f>AVERAGE(N215:N272)</f>
        <v>94.52263042106169</v>
      </c>
      <c r="O273" s="62">
        <v>62.4</v>
      </c>
    </row>
    <row r="274" spans="7:15" ht="12.75">
      <c r="G274" s="70"/>
      <c r="I274" s="70"/>
      <c r="K274" s="70"/>
      <c r="M274" s="70"/>
      <c r="N274" s="70"/>
      <c r="O274" s="70"/>
    </row>
    <row r="275" spans="6:13" ht="12.75">
      <c r="F275" s="75"/>
      <c r="L275" s="75"/>
      <c r="M275" s="70"/>
    </row>
  </sheetData>
  <sheetProtection selectLockedCells="1" selectUnlockedCells="1"/>
  <mergeCells count="17">
    <mergeCell ref="W211:W212"/>
    <mergeCell ref="U211:U212"/>
    <mergeCell ref="V211:V212"/>
    <mergeCell ref="Q77:R77"/>
    <mergeCell ref="S77:T77"/>
    <mergeCell ref="U75:U77"/>
    <mergeCell ref="V142:V143"/>
    <mergeCell ref="W142:W143"/>
    <mergeCell ref="U142:U143"/>
    <mergeCell ref="V75:V77"/>
    <mergeCell ref="W75:W77"/>
    <mergeCell ref="F5:G5"/>
    <mergeCell ref="H5:I5"/>
    <mergeCell ref="J5:K5"/>
    <mergeCell ref="F6:G6"/>
    <mergeCell ref="H6:I6"/>
    <mergeCell ref="J6:K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2014-05-27T06:36:51Z</cp:lastPrinted>
  <dcterms:created xsi:type="dcterms:W3CDTF">2014-05-16T10:38:18Z</dcterms:created>
  <dcterms:modified xsi:type="dcterms:W3CDTF">2014-06-19T10:01:20Z</dcterms:modified>
  <cp:category/>
  <cp:version/>
  <cp:contentType/>
  <cp:contentStatus/>
</cp:coreProperties>
</file>