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Матем.-2014" sheetId="1" r:id="rId1"/>
    <sheet name="Рус.яз-2014" sheetId="2" r:id="rId2"/>
    <sheet name="Матем.-2013" sheetId="3" r:id="rId3"/>
    <sheet name="Рус.яз-2013" sheetId="4" r:id="rId4"/>
    <sheet name="Матем.-2012" sheetId="5" r:id="rId5"/>
    <sheet name="Рус.яз-2012" sheetId="6" r:id="rId6"/>
    <sheet name="Матем.-2011" sheetId="7" r:id="rId7"/>
    <sheet name="Рус.яз-2011" sheetId="8" r:id="rId8"/>
  </sheets>
  <definedNames>
    <definedName name="_xlnm._FilterDatabase" localSheetId="0" hidden="1">'Матем.-2014'!$A$4:$N$39</definedName>
  </definedNames>
  <calcPr fullCalcOnLoad="1"/>
</workbook>
</file>

<file path=xl/sharedStrings.xml><?xml version="1.0" encoding="utf-8"?>
<sst xmlns="http://schemas.openxmlformats.org/spreadsheetml/2006/main" count="553" uniqueCount="294">
  <si>
    <t>Математика -2013. 28.05</t>
  </si>
  <si>
    <t>рейтинг</t>
  </si>
  <si>
    <t>Наименование ОУ</t>
  </si>
  <si>
    <t>сдавали</t>
  </si>
  <si>
    <t>"2"</t>
  </si>
  <si>
    <t>"3"</t>
  </si>
  <si>
    <t>"4"</t>
  </si>
  <si>
    <t>"5"</t>
  </si>
  <si>
    <t>Средний балл</t>
  </si>
  <si>
    <t>Средняя оценка</t>
  </si>
  <si>
    <t>неявка</t>
  </si>
  <si>
    <t>Учитель</t>
  </si>
  <si>
    <t>Мисцевская ООШ №1</t>
  </si>
  <si>
    <t>Косоногова В.Г.</t>
  </si>
  <si>
    <t>Куровская гимназия</t>
  </si>
  <si>
    <t>Смирнова Т.В.</t>
  </si>
  <si>
    <t>Запутновская СОШ</t>
  </si>
  <si>
    <t>Юркинская ООШ</t>
  </si>
  <si>
    <t>РОСТОК</t>
  </si>
  <si>
    <t>Давыдовский лицей</t>
  </si>
  <si>
    <t>Абрамовская ООШ</t>
  </si>
  <si>
    <t>Ликино-Дулевская СОШ №5</t>
  </si>
  <si>
    <t>Заволенская ООШ</t>
  </si>
  <si>
    <t>Куровская СОШ №6</t>
  </si>
  <si>
    <t>Чугреева Т.Д.</t>
  </si>
  <si>
    <t>Чванова Н.В.</t>
  </si>
  <si>
    <t>Соболевская СОШ</t>
  </si>
  <si>
    <t>Ликино-Дулевская ООШ №3</t>
  </si>
  <si>
    <t>Ликино-Дулевская гимназия</t>
  </si>
  <si>
    <t>Дрезненская СОШ №1</t>
  </si>
  <si>
    <t>Давыдовская гимназия</t>
  </si>
  <si>
    <t>Ликино-Дулевский лицей</t>
  </si>
  <si>
    <t>Демиховский лицей</t>
  </si>
  <si>
    <t>Хабарова В.А.</t>
  </si>
  <si>
    <t>Верейская СОШ</t>
  </si>
  <si>
    <t>Попова В.А.</t>
  </si>
  <si>
    <t>Анциферовская ООШ</t>
  </si>
  <si>
    <t>Куровская СОШ №2</t>
  </si>
  <si>
    <t>н/я1</t>
  </si>
  <si>
    <t>Малодубенская СОШ</t>
  </si>
  <si>
    <t>Романова Л.Г.</t>
  </si>
  <si>
    <t>Горская ООШ</t>
  </si>
  <si>
    <t>Воронина Д.Ю.</t>
  </si>
  <si>
    <t>Авсюнинская СОШ</t>
  </si>
  <si>
    <t>Ильинская СОШ</t>
  </si>
  <si>
    <t>Кабуркина Е.В.</t>
  </si>
  <si>
    <t>Новинская СОШ</t>
  </si>
  <si>
    <t>Крылова Н.В.</t>
  </si>
  <si>
    <t>Ликино-Дулевская ООШ №4</t>
  </si>
  <si>
    <t>Куровская СОШ №1</t>
  </si>
  <si>
    <t>Цветкова Л.В.</t>
  </si>
  <si>
    <t>Кабановская СОШ</t>
  </si>
  <si>
    <t>Щетиновская СОШ</t>
  </si>
  <si>
    <t>Дрезненская гимназия</t>
  </si>
  <si>
    <t>Войново-Горская ООШ</t>
  </si>
  <si>
    <t>Губинская СОШ</t>
  </si>
  <si>
    <t>Озерецкая СОШ</t>
  </si>
  <si>
    <t>Ликино-Дулевская ООШ №2</t>
  </si>
  <si>
    <t>Мисцевская ООШ №2</t>
  </si>
  <si>
    <t>Сухачёва Т.И.</t>
  </si>
  <si>
    <t>Ново-Снопковская СОШ</t>
  </si>
  <si>
    <t>ИТОГО</t>
  </si>
  <si>
    <t>Русский язык</t>
  </si>
  <si>
    <t>Гудков С.Н.</t>
  </si>
  <si>
    <t>Царёва О.В.</t>
  </si>
  <si>
    <t>1н/я</t>
  </si>
  <si>
    <t>Вереская СОШ</t>
  </si>
  <si>
    <t>Мусатова Н.В.</t>
  </si>
  <si>
    <t>Кузнецова о.В.</t>
  </si>
  <si>
    <t>Капустина Е.В. Голубева Е.А.</t>
  </si>
  <si>
    <t>Павлова О.Н.</t>
  </si>
  <si>
    <t>Маругина Л.Н. Тимонина С.Б.</t>
  </si>
  <si>
    <t>Бокова О.В.</t>
  </si>
  <si>
    <t>Грабилина О.В.</t>
  </si>
  <si>
    <t xml:space="preserve">Качество знаний </t>
  </si>
  <si>
    <t>Успева-емость</t>
  </si>
  <si>
    <t>Русский язык.   06.06.2014</t>
  </si>
  <si>
    <t>2012-1013</t>
  </si>
  <si>
    <t xml:space="preserve">          2013-2014г.</t>
  </si>
  <si>
    <t xml:space="preserve">          2012-1013</t>
  </si>
  <si>
    <t>Качество знаний</t>
  </si>
  <si>
    <t>Математика.  31.05.2014</t>
  </si>
  <si>
    <t>2013-2014</t>
  </si>
  <si>
    <t>2012-2013</t>
  </si>
  <si>
    <t>Калинина Н.Н.</t>
  </si>
  <si>
    <t>Списрина Е.К.</t>
  </si>
  <si>
    <t>Васильева Л.Н.</t>
  </si>
  <si>
    <t>Ерохина Н.К.</t>
  </si>
  <si>
    <t>Туганова О.Н.</t>
  </si>
  <si>
    <t>Казанцева А.Н.</t>
  </si>
  <si>
    <t>Нечаева Т.М.</t>
  </si>
  <si>
    <t>Тимонина С.Б.</t>
  </si>
  <si>
    <t>Карасёва М.Е., Малёва О.Б.</t>
  </si>
  <si>
    <t>Кирьянова Л.В.</t>
  </si>
  <si>
    <t>Талиева Л.П.</t>
  </si>
  <si>
    <t>Котусова Н.В.</t>
  </si>
  <si>
    <t>Кузнецова Н.В.</t>
  </si>
  <si>
    <t>Китаева И.В.</t>
  </si>
  <si>
    <t>Сафронова Н.В.</t>
  </si>
  <si>
    <t>Крылова Ю.В.</t>
  </si>
  <si>
    <t>Белова Е.В.</t>
  </si>
  <si>
    <t>Гришина Е. Е.</t>
  </si>
  <si>
    <t>Анохина Т.П.</t>
  </si>
  <si>
    <t>Голубева О.Н.</t>
  </si>
  <si>
    <t>Карпова Н.В.</t>
  </si>
  <si>
    <t>Ковалёва Е.П.</t>
  </si>
  <si>
    <t>Сахарова Л.И.</t>
  </si>
  <si>
    <t>Карасёва О.В.</t>
  </si>
  <si>
    <t>Блохина В.Г.</t>
  </si>
  <si>
    <t>Романчук Г.М.</t>
  </si>
  <si>
    <t>Кудряцева Л.Н.</t>
  </si>
  <si>
    <t>Спиридонова Н.Ю.</t>
  </si>
  <si>
    <t>Шушлина Н.В.</t>
  </si>
  <si>
    <t>Самсонова Н.В.</t>
  </si>
  <si>
    <t>Баулина Е.В.</t>
  </si>
  <si>
    <t>Маралина М.А.; Карелина М.Б.;Сорокина Н.Б.</t>
  </si>
  <si>
    <t>Трушина Н.П.</t>
  </si>
  <si>
    <t>Кожухова В.М.</t>
  </si>
  <si>
    <t>Результаты ГИА по русскому языку. 2011-2012 у.г.</t>
  </si>
  <si>
    <t>Рейтинг</t>
  </si>
  <si>
    <t>код МОУ</t>
  </si>
  <si>
    <t>МОУ</t>
  </si>
  <si>
    <t>всего писало</t>
  </si>
  <si>
    <t>%</t>
  </si>
  <si>
    <t>ср. б</t>
  </si>
  <si>
    <t>ср. б. за грам.</t>
  </si>
  <si>
    <t>max балл</t>
  </si>
  <si>
    <t>min балл</t>
  </si>
  <si>
    <t>Уровень обученности, %</t>
  </si>
  <si>
    <t>Качество знаний, %</t>
  </si>
  <si>
    <t>Итоговый балл</t>
  </si>
  <si>
    <t>Мисцевск. № 1</t>
  </si>
  <si>
    <t>Ново-Снопков.</t>
  </si>
  <si>
    <t>Озерецкая ООШ</t>
  </si>
  <si>
    <t>Давыд.лицей</t>
  </si>
  <si>
    <t>Куровск.№ 6</t>
  </si>
  <si>
    <t>Л-Дулёв. № 3</t>
  </si>
  <si>
    <t>Демиховск.лицей</t>
  </si>
  <si>
    <t>Малодубенская</t>
  </si>
  <si>
    <t>Давыд.гимназия</t>
  </si>
  <si>
    <t>Л-Дулёвск.гимн.</t>
  </si>
  <si>
    <t>В-Горская ООШ</t>
  </si>
  <si>
    <t>Заволенская</t>
  </si>
  <si>
    <t>Анциферовская</t>
  </si>
  <si>
    <t>Л-Дулёвск. № 4</t>
  </si>
  <si>
    <t>Куровск. № 2</t>
  </si>
  <si>
    <t>Л-Дулёв.лицей</t>
  </si>
  <si>
    <t>Л-Дул. № 5</t>
  </si>
  <si>
    <t>Дрезнен. № 1</t>
  </si>
  <si>
    <t>Запутновская</t>
  </si>
  <si>
    <t>Мисцев. № 2</t>
  </si>
  <si>
    <t>Л-Дулёвск. № 2</t>
  </si>
  <si>
    <t>Дрезн.гимн.</t>
  </si>
  <si>
    <t>Куров. СОШ № 1</t>
  </si>
  <si>
    <t>Новинская</t>
  </si>
  <si>
    <t>Район</t>
  </si>
  <si>
    <t>Сводные данные по райоу по русскому языку</t>
  </si>
  <si>
    <t xml:space="preserve">                 2011-2012 у.г</t>
  </si>
  <si>
    <t>2010 - 2011 у.г.</t>
  </si>
  <si>
    <t xml:space="preserve">                Уровень обученности  -    99 %</t>
  </si>
  <si>
    <t>Уровень обученности - 98,1 %</t>
  </si>
  <si>
    <t xml:space="preserve">                Качество  знаний - 70 %</t>
  </si>
  <si>
    <t>Качество знаний  -  68,2 %</t>
  </si>
  <si>
    <t xml:space="preserve">                Средний балл(первичный) - 31,9 </t>
  </si>
  <si>
    <t>Средний балл( первичный)  - 30,5</t>
  </si>
  <si>
    <t xml:space="preserve">                Средний балл за грамотность - 5,1</t>
  </si>
  <si>
    <t>Средницй балл за грамотность - 5</t>
  </si>
  <si>
    <t xml:space="preserve">                 Итоговый  балл - 4</t>
  </si>
  <si>
    <t>Итоговый балл  -3,89</t>
  </si>
  <si>
    <t xml:space="preserve">                 Максимальный балл  по району - 42</t>
  </si>
  <si>
    <t xml:space="preserve"> Максимальный балл  по району - 41</t>
  </si>
  <si>
    <t xml:space="preserve">                Минимальный балл по району  - 11</t>
  </si>
  <si>
    <t xml:space="preserve"> Минимальный балл по району  - 18</t>
  </si>
  <si>
    <t>Сводные данные по Московской области</t>
  </si>
  <si>
    <t xml:space="preserve">              2010 - 2011 у.г.</t>
  </si>
  <si>
    <t xml:space="preserve"> Первичный балл  - 31, 39</t>
  </si>
  <si>
    <t>Итоговый балл  -3, 83</t>
  </si>
  <si>
    <t>Результаты ГИА по русскому языку. 26 мая 2011</t>
  </si>
  <si>
    <t>max- 41 балл, грамотн.- 10 баллов</t>
  </si>
  <si>
    <t>писало</t>
  </si>
  <si>
    <t>средний балл</t>
  </si>
  <si>
    <t>ср.балл  за грамотн</t>
  </si>
  <si>
    <t>уровень обучен-ности</t>
  </si>
  <si>
    <t>кач-во знаний</t>
  </si>
  <si>
    <t>набр. 41 балл</t>
  </si>
  <si>
    <t>Дав.гимн.</t>
  </si>
  <si>
    <t>Кур.гимн.</t>
  </si>
  <si>
    <t>Л-Д №4</t>
  </si>
  <si>
    <t>Куровск.№6</t>
  </si>
  <si>
    <t>Н-Снопк.</t>
  </si>
  <si>
    <t>Губинск.</t>
  </si>
  <si>
    <t>Соболев.</t>
  </si>
  <si>
    <t>Дрез.№1</t>
  </si>
  <si>
    <t>Л-Д №5</t>
  </si>
  <si>
    <t>Малодубен.</t>
  </si>
  <si>
    <t>Озерецкая</t>
  </si>
  <si>
    <t>Л-Д гимн.</t>
  </si>
  <si>
    <t>Авсюнинск.</t>
  </si>
  <si>
    <t>Щетиновск.</t>
  </si>
  <si>
    <t>Верейская</t>
  </si>
  <si>
    <t>Дем.лицей</t>
  </si>
  <si>
    <t>Кабановск.</t>
  </si>
  <si>
    <t>Дрез.гимн.</t>
  </si>
  <si>
    <t>Ильинск.</t>
  </si>
  <si>
    <t>Л-Д №3</t>
  </si>
  <si>
    <t>Л-Д лицей</t>
  </si>
  <si>
    <t>Горская</t>
  </si>
  <si>
    <t>Кур.№2</t>
  </si>
  <si>
    <t>Мисцев. №1</t>
  </si>
  <si>
    <t>Л-Д №2</t>
  </si>
  <si>
    <t>В-Горская</t>
  </si>
  <si>
    <t>Дав.лиц.</t>
  </si>
  <si>
    <t>Куровск.№1</t>
  </si>
  <si>
    <t>Абрамовск</t>
  </si>
  <si>
    <t>Заволен.</t>
  </si>
  <si>
    <t>Анцифер.</t>
  </si>
  <si>
    <t>Запутнов.</t>
  </si>
  <si>
    <t>Мисцев. №2</t>
  </si>
  <si>
    <t>Юркинск.</t>
  </si>
  <si>
    <t>Результаты ГИА по математике. 2011-2012 у.г.</t>
  </si>
  <si>
    <t>всего уч-ся</t>
  </si>
  <si>
    <t>Трушина В.П.</t>
  </si>
  <si>
    <t>Маторин С.А.; Кожухова В.М.</t>
  </si>
  <si>
    <t>Кирьянова Г.М.</t>
  </si>
  <si>
    <t>Чванова Н.В.; Скопинская Т.Ф.</t>
  </si>
  <si>
    <t>Сутормина Л.А.</t>
  </si>
  <si>
    <t>Маслова Л.А.</t>
  </si>
  <si>
    <t>Панин М.В.</t>
  </si>
  <si>
    <t>Моргунова Р.А.; Московская Р.Х.</t>
  </si>
  <si>
    <t>Сводные данные по райоу по математике</t>
  </si>
  <si>
    <t xml:space="preserve">                Уровень обученности  -    99,3 %</t>
  </si>
  <si>
    <t>Уровень обученности - 99,6 %</t>
  </si>
  <si>
    <t xml:space="preserve">                Качество  знаний - 47 %</t>
  </si>
  <si>
    <t>Качество знаний  -  55,5 %</t>
  </si>
  <si>
    <t xml:space="preserve">                Средний балл(первичный) - 15,9 </t>
  </si>
  <si>
    <t>Средний балл( первичный)  - 17,1</t>
  </si>
  <si>
    <t xml:space="preserve">                 Итоговый  балл - 3,67</t>
  </si>
  <si>
    <t>Итоговый балл  -3,75</t>
  </si>
  <si>
    <t xml:space="preserve">                 Максимальный балл  по району - 33</t>
  </si>
  <si>
    <t xml:space="preserve">                Минимальный балл по району  - 1</t>
  </si>
  <si>
    <t xml:space="preserve"> Первичный балл  - 17,98</t>
  </si>
  <si>
    <t>Итоговый балл  -3,94</t>
  </si>
  <si>
    <t xml:space="preserve">Результаты ГИА- 2011. </t>
  </si>
  <si>
    <t>ср.балл</t>
  </si>
  <si>
    <t>" 5"</t>
  </si>
  <si>
    <t>" 3"</t>
  </si>
  <si>
    <t>" 2"</t>
  </si>
  <si>
    <t>уровень обученности</t>
  </si>
  <si>
    <t>Куров.гимн.</t>
  </si>
  <si>
    <t>Мисц.№1</t>
  </si>
  <si>
    <t>Дрезн.№1</t>
  </si>
  <si>
    <t>Л-Дулев.лиц.</t>
  </si>
  <si>
    <t>Кабанов.</t>
  </si>
  <si>
    <t>Мисц.№2</t>
  </si>
  <si>
    <t>Л-Дулев.№4</t>
  </si>
  <si>
    <t>Л-Дулев.№5</t>
  </si>
  <si>
    <t>Л-Дулев.№2</t>
  </si>
  <si>
    <t>Малодуб.</t>
  </si>
  <si>
    <t>Авсюнин.</t>
  </si>
  <si>
    <t>В-Горск.</t>
  </si>
  <si>
    <t>Куров.№2</t>
  </si>
  <si>
    <t>Л-Дулев.гимн</t>
  </si>
  <si>
    <t>Новинск.</t>
  </si>
  <si>
    <t>Верейск.</t>
  </si>
  <si>
    <t>Озерецк.</t>
  </si>
  <si>
    <t>Абрамов.</t>
  </si>
  <si>
    <t>Куров.№1</t>
  </si>
  <si>
    <t>Куров.№6</t>
  </si>
  <si>
    <t>Щетинов.</t>
  </si>
  <si>
    <t>Дем.лиц.</t>
  </si>
  <si>
    <t>Л-Дулев.№3</t>
  </si>
  <si>
    <t>20 %</t>
  </si>
  <si>
    <t>min - 8 баллов          max - 38 баллов</t>
  </si>
  <si>
    <t>min - 18 баллов          max - 42  балла</t>
  </si>
  <si>
    <t>Ерошенкова Т.В.</t>
  </si>
  <si>
    <t xml:space="preserve">Примечание: </t>
  </si>
  <si>
    <t>Дрезненская СОШ № 1 - пересдали на 39 баллов ( "5")</t>
  </si>
  <si>
    <t>Примечание:</t>
  </si>
  <si>
    <t>1(бол.)</t>
  </si>
  <si>
    <t xml:space="preserve">  16.06. пересдали:</t>
  </si>
  <si>
    <t>Куровская СОШ № 6  -  на 19 баллов ( "4")</t>
  </si>
  <si>
    <t>Ильинская СОШ  - на 17 баллов ( "4")</t>
  </si>
  <si>
    <t>Ликино-Дулёвская ООШ № 3 - на 13 баллов ( "3")</t>
  </si>
  <si>
    <t>Результаты ГВЭ</t>
  </si>
  <si>
    <t>НОУ "Росток"</t>
  </si>
  <si>
    <t>балл</t>
  </si>
  <si>
    <t>Оценка</t>
  </si>
  <si>
    <t>М-Дуб.СОШ: 1 чел</t>
  </si>
  <si>
    <t>16.06 пересдали</t>
  </si>
  <si>
    <t>Вышеприведенные результаты без учета пересдачи и результатов ГВЭ</t>
  </si>
  <si>
    <t>кол-во сдававших</t>
  </si>
  <si>
    <t>Куровская СОШ № 6</t>
  </si>
  <si>
    <t xml:space="preserve">М-Дуб.СОШ. </t>
  </si>
  <si>
    <t>Ликино-Дулёвская ООШ № 5 - на 12 баллов ( "3") и 16 ("4")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</si>
</sst>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</numFmts>
  <fonts count="36">
    <font>
      <sz val="10"/>
      <name val="Arial Cyr"/>
      <family val="0"/>
    </font>
    <font>
      <b/>
      <i/>
      <sz val="11"/>
      <color indexed="8"/>
      <name val="Calibri"/>
      <family val="2"/>
    </font>
    <font>
      <b/>
      <sz val="11"/>
      <color indexed="8"/>
      <name val="Arial Narrow"/>
      <family val="2"/>
    </font>
    <font>
      <sz val="11"/>
      <color indexed="8"/>
      <name val="Arial Narrow"/>
      <family val="2"/>
    </font>
    <font>
      <b/>
      <sz val="11"/>
      <color indexed="8"/>
      <name val="Calibri"/>
      <family val="2"/>
    </font>
    <font>
      <sz val="8"/>
      <name val="Arial Cyr"/>
      <family val="0"/>
    </font>
    <font>
      <sz val="8"/>
      <name val="Tahoma"/>
      <family val="2"/>
    </font>
    <font>
      <b/>
      <sz val="10"/>
      <name val="Arial Cyr"/>
      <family val="0"/>
    </font>
    <font>
      <sz val="12"/>
      <name val="Arial Cyr"/>
      <family val="0"/>
    </font>
    <font>
      <sz val="10"/>
      <color indexed="8"/>
      <name val="Arial Narrow"/>
      <family val="2"/>
    </font>
    <font>
      <b/>
      <sz val="12"/>
      <name val="Arial Cyr"/>
      <family val="0"/>
    </font>
    <font>
      <b/>
      <sz val="10"/>
      <name val="Book Antiqua"/>
      <family val="1"/>
    </font>
    <font>
      <b/>
      <sz val="12"/>
      <color indexed="10"/>
      <name val="Bookman Old Style"/>
      <family val="1"/>
    </font>
    <font>
      <b/>
      <sz val="12"/>
      <name val="Bookman Old Style"/>
      <family val="1"/>
    </font>
    <font>
      <sz val="10"/>
      <name val="Bookman Old Style"/>
      <family val="1"/>
    </font>
    <font>
      <sz val="12"/>
      <name val="Bookman Old Style"/>
      <family val="1"/>
    </font>
    <font>
      <sz val="11"/>
      <name val="Arial Narrow"/>
      <family val="2"/>
    </font>
    <font>
      <i/>
      <sz val="11"/>
      <name val="Book Antiqua"/>
      <family val="1"/>
    </font>
    <font>
      <b/>
      <i/>
      <sz val="11"/>
      <name val="Arial Narrow"/>
      <family val="2"/>
    </font>
    <font>
      <b/>
      <i/>
      <sz val="11"/>
      <name val="Book Antiqua"/>
      <family val="1"/>
    </font>
    <font>
      <sz val="10"/>
      <name val="Arial Narrow"/>
      <family val="2"/>
    </font>
    <font>
      <b/>
      <sz val="10"/>
      <name val="Arial"/>
      <family val="2"/>
    </font>
    <font>
      <sz val="9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i/>
      <sz val="11"/>
      <name val="Arial Cyr"/>
      <family val="0"/>
    </font>
    <font>
      <b/>
      <i/>
      <u val="single"/>
      <sz val="12"/>
      <color indexed="8"/>
      <name val="Calibri"/>
      <family val="2"/>
    </font>
    <font>
      <u val="single"/>
      <sz val="10"/>
      <name val="Arial Cyr"/>
      <family val="0"/>
    </font>
    <font>
      <b/>
      <i/>
      <u val="single"/>
      <sz val="13"/>
      <color indexed="8"/>
      <name val="Calibri"/>
      <family val="2"/>
    </font>
    <font>
      <u val="single"/>
      <sz val="13"/>
      <name val="Arial Cyr"/>
      <family val="0"/>
    </font>
    <font>
      <sz val="10"/>
      <color indexed="8"/>
      <name val="Calibri"/>
      <family val="2"/>
    </font>
    <font>
      <sz val="10"/>
      <color indexed="8"/>
      <name val="Arial"/>
      <family val="2"/>
    </font>
    <font>
      <sz val="9"/>
      <color indexed="8"/>
      <name val="Calibri"/>
      <family val="2"/>
    </font>
    <font>
      <sz val="9"/>
      <color indexed="8"/>
      <name val="Arial"/>
      <family val="2"/>
    </font>
    <font>
      <b/>
      <i/>
      <sz val="12"/>
      <name val="Arial Cyr"/>
      <family val="0"/>
    </font>
    <font>
      <b/>
      <sz val="9"/>
      <name val="Arial Cyr"/>
      <family val="0"/>
    </font>
  </fonts>
  <fills count="10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20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1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textRotation="90"/>
    </xf>
    <xf numFmtId="0" fontId="2" fillId="0" borderId="2" xfId="0" applyFont="1" applyBorder="1" applyAlignment="1">
      <alignment horizontal="center" vertical="center" textRotation="90" wrapText="1"/>
    </xf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Alignment="1">
      <alignment horizontal="center"/>
    </xf>
    <xf numFmtId="0" fontId="3" fillId="2" borderId="4" xfId="0" applyFont="1" applyFill="1" applyBorder="1" applyAlignment="1">
      <alignment horizontal="left"/>
    </xf>
    <xf numFmtId="0" fontId="3" fillId="2" borderId="4" xfId="0" applyFont="1" applyFill="1" applyBorder="1" applyAlignment="1">
      <alignment horizontal="center"/>
    </xf>
    <xf numFmtId="0" fontId="3" fillId="0" borderId="4" xfId="0" applyFont="1" applyBorder="1" applyAlignment="1">
      <alignment horizontal="left"/>
    </xf>
    <xf numFmtId="0" fontId="0" fillId="0" borderId="4" xfId="0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4" fillId="0" borderId="4" xfId="0" applyFont="1" applyBorder="1" applyAlignment="1">
      <alignment/>
    </xf>
    <xf numFmtId="0" fontId="2" fillId="0" borderId="4" xfId="0" applyFont="1" applyFill="1" applyBorder="1" applyAlignment="1">
      <alignment horizontal="left"/>
    </xf>
    <xf numFmtId="0" fontId="2" fillId="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3" borderId="4" xfId="0" applyFill="1" applyBorder="1" applyAlignment="1">
      <alignment horizontal="center"/>
    </xf>
    <xf numFmtId="0" fontId="3" fillId="3" borderId="4" xfId="0" applyFont="1" applyFill="1" applyBorder="1" applyAlignment="1">
      <alignment horizontal="left"/>
    </xf>
    <xf numFmtId="0" fontId="3" fillId="3" borderId="4" xfId="0" applyFont="1" applyFill="1" applyBorder="1" applyAlignment="1">
      <alignment horizontal="center"/>
    </xf>
    <xf numFmtId="0" fontId="3" fillId="0" borderId="4" xfId="0" applyFont="1" applyFill="1" applyBorder="1" applyAlignment="1">
      <alignment horizontal="left"/>
    </xf>
    <xf numFmtId="0" fontId="3" fillId="0" borderId="4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0" fillId="4" borderId="4" xfId="0" applyFill="1" applyBorder="1" applyAlignment="1">
      <alignment horizontal="center"/>
    </xf>
    <xf numFmtId="0" fontId="3" fillId="4" borderId="4" xfId="0" applyFont="1" applyFill="1" applyBorder="1" applyAlignment="1">
      <alignment horizontal="left"/>
    </xf>
    <xf numFmtId="0" fontId="3" fillId="4" borderId="4" xfId="0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0" fontId="2" fillId="0" borderId="4" xfId="0" applyFont="1" applyFill="1" applyBorder="1" applyAlignment="1">
      <alignment horizontal="center"/>
    </xf>
    <xf numFmtId="9" fontId="3" fillId="4" borderId="4" xfId="0" applyNumberFormat="1" applyFont="1" applyFill="1" applyBorder="1" applyAlignment="1">
      <alignment horizontal="center"/>
    </xf>
    <xf numFmtId="9" fontId="3" fillId="0" borderId="4" xfId="0" applyNumberFormat="1" applyFont="1" applyFill="1" applyBorder="1" applyAlignment="1">
      <alignment horizontal="center"/>
    </xf>
    <xf numFmtId="165" fontId="3" fillId="4" borderId="4" xfId="0" applyNumberFormat="1" applyFont="1" applyFill="1" applyBorder="1" applyAlignment="1">
      <alignment horizontal="center"/>
    </xf>
    <xf numFmtId="0" fontId="7" fillId="0" borderId="4" xfId="0" applyFont="1" applyBorder="1" applyAlignment="1">
      <alignment horizontal="center"/>
    </xf>
    <xf numFmtId="165" fontId="3" fillId="0" borderId="4" xfId="0" applyNumberFormat="1" applyFont="1" applyFill="1" applyBorder="1" applyAlignment="1">
      <alignment horizontal="center"/>
    </xf>
    <xf numFmtId="165" fontId="2" fillId="0" borderId="4" xfId="0" applyNumberFormat="1" applyFont="1" applyFill="1" applyBorder="1" applyAlignment="1">
      <alignment horizontal="center"/>
    </xf>
    <xf numFmtId="165" fontId="2" fillId="0" borderId="0" xfId="0" applyNumberFormat="1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165" fontId="3" fillId="3" borderId="4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7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2" fillId="0" borderId="5" xfId="0" applyFont="1" applyFill="1" applyBorder="1" applyAlignment="1">
      <alignment horizontal="center"/>
    </xf>
    <xf numFmtId="10" fontId="2" fillId="0" borderId="5" xfId="0" applyNumberFormat="1" applyFont="1" applyFill="1" applyBorder="1" applyAlignment="1">
      <alignment horizontal="center"/>
    </xf>
    <xf numFmtId="0" fontId="8" fillId="0" borderId="0" xfId="0" applyFont="1" applyAlignment="1">
      <alignment/>
    </xf>
    <xf numFmtId="166" fontId="2" fillId="0" borderId="4" xfId="0" applyNumberFormat="1" applyFont="1" applyFill="1" applyBorder="1" applyAlignment="1">
      <alignment horizontal="center"/>
    </xf>
    <xf numFmtId="165" fontId="3" fillId="2" borderId="4" xfId="0" applyNumberFormat="1" applyFont="1" applyFill="1" applyBorder="1" applyAlignment="1">
      <alignment horizontal="center"/>
    </xf>
    <xf numFmtId="10" fontId="7" fillId="0" borderId="4" xfId="0" applyNumberFormat="1" applyFont="1" applyBorder="1" applyAlignment="1">
      <alignment horizontal="center"/>
    </xf>
    <xf numFmtId="0" fontId="3" fillId="4" borderId="4" xfId="0" applyFont="1" applyFill="1" applyBorder="1" applyAlignment="1">
      <alignment horizontal="left" wrapText="1"/>
    </xf>
    <xf numFmtId="0" fontId="9" fillId="4" borderId="4" xfId="0" applyFont="1" applyFill="1" applyBorder="1" applyAlignment="1">
      <alignment horizontal="left"/>
    </xf>
    <xf numFmtId="0" fontId="9" fillId="4" borderId="4" xfId="0" applyFont="1" applyFill="1" applyBorder="1" applyAlignment="1">
      <alignment horizontal="left" wrapText="1"/>
    </xf>
    <xf numFmtId="0" fontId="10" fillId="0" borderId="0" xfId="0" applyFont="1" applyAlignment="1">
      <alignment horizontal="center"/>
    </xf>
    <xf numFmtId="0" fontId="0" fillId="0" borderId="0" xfId="0" applyFill="1" applyAlignment="1">
      <alignment/>
    </xf>
    <xf numFmtId="0" fontId="7" fillId="0" borderId="4" xfId="0" applyFont="1" applyBorder="1" applyAlignment="1">
      <alignment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wrapText="1"/>
    </xf>
    <xf numFmtId="0" fontId="11" fillId="0" borderId="7" xfId="0" applyFont="1" applyBorder="1" applyAlignment="1">
      <alignment horizontal="center"/>
    </xf>
    <xf numFmtId="0" fontId="12" fillId="0" borderId="7" xfId="0" applyFont="1" applyBorder="1" applyAlignment="1">
      <alignment horizontal="center"/>
    </xf>
    <xf numFmtId="0" fontId="13" fillId="0" borderId="7" xfId="0" applyFont="1" applyBorder="1" applyAlignment="1">
      <alignment horizontal="center"/>
    </xf>
    <xf numFmtId="0" fontId="12" fillId="0" borderId="8" xfId="0" applyFont="1" applyBorder="1" applyAlignment="1">
      <alignment horizontal="center"/>
    </xf>
    <xf numFmtId="0" fontId="12" fillId="0" borderId="8" xfId="0" applyFont="1" applyBorder="1" applyAlignment="1">
      <alignment horizontal="center" vertical="center" wrapText="1"/>
    </xf>
    <xf numFmtId="0" fontId="14" fillId="0" borderId="4" xfId="0" applyFont="1" applyFill="1" applyBorder="1" applyAlignment="1">
      <alignment horizontal="center" wrapText="1"/>
    </xf>
    <xf numFmtId="0" fontId="15" fillId="0" borderId="5" xfId="0" applyFont="1" applyFill="1" applyBorder="1" applyAlignment="1">
      <alignment horizontal="center" wrapText="1"/>
    </xf>
    <xf numFmtId="0" fontId="0" fillId="0" borderId="9" xfId="0" applyBorder="1" applyAlignment="1">
      <alignment wrapText="1"/>
    </xf>
    <xf numFmtId="0" fontId="0" fillId="0" borderId="10" xfId="0" applyBorder="1" applyAlignment="1">
      <alignment wrapText="1"/>
    </xf>
    <xf numFmtId="0" fontId="0" fillId="0" borderId="4" xfId="0" applyFill="1" applyBorder="1" applyAlignment="1">
      <alignment wrapText="1"/>
    </xf>
    <xf numFmtId="0" fontId="0" fillId="4" borderId="4" xfId="0" applyFill="1" applyBorder="1" applyAlignment="1">
      <alignment horizontal="center"/>
    </xf>
    <xf numFmtId="0" fontId="16" fillId="4" borderId="10" xfId="0" applyFont="1" applyFill="1" applyBorder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8" fillId="4" borderId="4" xfId="0" applyFont="1" applyFill="1" applyBorder="1" applyAlignment="1">
      <alignment horizontal="center"/>
    </xf>
    <xf numFmtId="9" fontId="17" fillId="4" borderId="4" xfId="17" applyNumberFormat="1" applyFont="1" applyFill="1" applyBorder="1" applyAlignment="1">
      <alignment horizontal="center"/>
    </xf>
    <xf numFmtId="9" fontId="17" fillId="4" borderId="4" xfId="17" applyFont="1" applyFill="1" applyBorder="1" applyAlignment="1">
      <alignment horizontal="center"/>
    </xf>
    <xf numFmtId="0" fontId="19" fillId="4" borderId="9" xfId="0" applyFont="1" applyFill="1" applyBorder="1" applyAlignment="1">
      <alignment horizontal="center"/>
    </xf>
    <xf numFmtId="9" fontId="0" fillId="4" borderId="4" xfId="17" applyFont="1" applyFill="1" applyBorder="1" applyAlignment="1">
      <alignment horizontal="center"/>
    </xf>
    <xf numFmtId="9" fontId="0" fillId="4" borderId="4" xfId="17" applyFill="1" applyBorder="1" applyAlignment="1">
      <alignment horizontal="center"/>
    </xf>
    <xf numFmtId="165" fontId="0" fillId="4" borderId="4" xfId="0" applyNumberFormat="1" applyFill="1" applyBorder="1" applyAlignment="1">
      <alignment horizontal="center"/>
    </xf>
    <xf numFmtId="0" fontId="0" fillId="5" borderId="0" xfId="0" applyFill="1" applyAlignment="1">
      <alignment/>
    </xf>
    <xf numFmtId="0" fontId="20" fillId="4" borderId="10" xfId="0" applyFont="1" applyFill="1" applyBorder="1" applyAlignment="1">
      <alignment horizontal="center"/>
    </xf>
    <xf numFmtId="0" fontId="0" fillId="0" borderId="4" xfId="0" applyFill="1" applyBorder="1" applyAlignment="1">
      <alignment horizontal="center"/>
    </xf>
    <xf numFmtId="0" fontId="16" fillId="0" borderId="10" xfId="0" applyFont="1" applyFill="1" applyBorder="1" applyAlignment="1">
      <alignment horizontal="center"/>
    </xf>
    <xf numFmtId="0" fontId="17" fillId="0" borderId="4" xfId="0" applyFont="1" applyFill="1" applyBorder="1" applyAlignment="1">
      <alignment horizontal="center"/>
    </xf>
    <xf numFmtId="0" fontId="18" fillId="0" borderId="4" xfId="0" applyFont="1" applyFill="1" applyBorder="1" applyAlignment="1">
      <alignment horizontal="center"/>
    </xf>
    <xf numFmtId="9" fontId="17" fillId="0" borderId="4" xfId="17" applyFont="1" applyFill="1" applyBorder="1" applyAlignment="1">
      <alignment horizontal="center"/>
    </xf>
    <xf numFmtId="0" fontId="19" fillId="0" borderId="9" xfId="0" applyFont="1" applyFill="1" applyBorder="1" applyAlignment="1">
      <alignment horizontal="center"/>
    </xf>
    <xf numFmtId="9" fontId="0" fillId="0" borderId="4" xfId="17" applyFont="1" applyFill="1" applyBorder="1" applyAlignment="1">
      <alignment horizontal="center"/>
    </xf>
    <xf numFmtId="9" fontId="0" fillId="0" borderId="4" xfId="17" applyFill="1" applyBorder="1" applyAlignment="1">
      <alignment horizontal="center"/>
    </xf>
    <xf numFmtId="165" fontId="0" fillId="0" borderId="4" xfId="0" applyNumberFormat="1" applyFill="1" applyBorder="1" applyAlignment="1">
      <alignment horizontal="center"/>
    </xf>
    <xf numFmtId="9" fontId="17" fillId="0" borderId="4" xfId="17" applyNumberFormat="1" applyFont="1" applyFill="1" applyBorder="1" applyAlignment="1">
      <alignment horizontal="center"/>
    </xf>
    <xf numFmtId="0" fontId="16" fillId="0" borderId="11" xfId="0" applyFont="1" applyFill="1" applyBorder="1" applyAlignment="1">
      <alignment horizontal="center"/>
    </xf>
    <xf numFmtId="0" fontId="16" fillId="0" borderId="12" xfId="0" applyFont="1" applyFill="1" applyBorder="1" applyAlignment="1">
      <alignment horizontal="center"/>
    </xf>
    <xf numFmtId="0" fontId="17" fillId="0" borderId="5" xfId="0" applyFont="1" applyFill="1" applyBorder="1" applyAlignment="1">
      <alignment horizontal="center"/>
    </xf>
    <xf numFmtId="0" fontId="18" fillId="0" borderId="5" xfId="0" applyFont="1" applyFill="1" applyBorder="1" applyAlignment="1">
      <alignment horizontal="center"/>
    </xf>
    <xf numFmtId="0" fontId="19" fillId="0" borderId="13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16" fillId="0" borderId="0" xfId="0" applyFont="1" applyFill="1" applyAlignment="1">
      <alignment horizontal="center"/>
    </xf>
    <xf numFmtId="0" fontId="16" fillId="0" borderId="4" xfId="0" applyFont="1" applyFill="1" applyBorder="1" applyAlignment="1">
      <alignment horizontal="center"/>
    </xf>
    <xf numFmtId="0" fontId="19" fillId="0" borderId="4" xfId="0" applyFont="1" applyFill="1" applyBorder="1" applyAlignment="1">
      <alignment horizontal="center"/>
    </xf>
    <xf numFmtId="0" fontId="0" fillId="0" borderId="4" xfId="0" applyBorder="1" applyAlignment="1">
      <alignment/>
    </xf>
    <xf numFmtId="0" fontId="0" fillId="0" borderId="10" xfId="0" applyBorder="1" applyAlignment="1">
      <alignment/>
    </xf>
    <xf numFmtId="0" fontId="0" fillId="5" borderId="4" xfId="0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9" fontId="17" fillId="0" borderId="4" xfId="17" applyFont="1" applyBorder="1" applyAlignment="1">
      <alignment horizontal="center"/>
    </xf>
    <xf numFmtId="0" fontId="0" fillId="5" borderId="4" xfId="0" applyFill="1" applyBorder="1" applyAlignment="1">
      <alignment/>
    </xf>
    <xf numFmtId="9" fontId="17" fillId="0" borderId="4" xfId="17" applyNumberFormat="1" applyFont="1" applyBorder="1" applyAlignment="1">
      <alignment horizontal="center"/>
    </xf>
    <xf numFmtId="165" fontId="19" fillId="5" borderId="9" xfId="0" applyNumberFormat="1" applyFont="1" applyFill="1" applyBorder="1" applyAlignment="1">
      <alignment horizontal="center"/>
    </xf>
    <xf numFmtId="0" fontId="0" fillId="3" borderId="4" xfId="0" applyFill="1" applyBorder="1" applyAlignment="1">
      <alignment horizontal="center"/>
    </xf>
    <xf numFmtId="9" fontId="0" fillId="6" borderId="4" xfId="0" applyNumberFormat="1" applyFill="1" applyBorder="1" applyAlignment="1">
      <alignment horizontal="center"/>
    </xf>
    <xf numFmtId="165" fontId="0" fillId="6" borderId="4" xfId="0" applyNumberFormat="1" applyFill="1" applyBorder="1" applyAlignment="1">
      <alignment horizontal="center"/>
    </xf>
    <xf numFmtId="0" fontId="10" fillId="0" borderId="0" xfId="0" applyFont="1" applyAlignment="1">
      <alignment/>
    </xf>
    <xf numFmtId="0" fontId="21" fillId="0" borderId="0" xfId="0" applyFont="1" applyAlignment="1">
      <alignment horizontal="center"/>
    </xf>
    <xf numFmtId="0" fontId="21" fillId="0" borderId="4" xfId="0" applyFont="1" applyBorder="1" applyAlignment="1">
      <alignment horizontal="center" wrapText="1"/>
    </xf>
    <xf numFmtId="0" fontId="22" fillId="0" borderId="4" xfId="0" applyFont="1" applyBorder="1" applyAlignment="1">
      <alignment wrapText="1"/>
    </xf>
    <xf numFmtId="0" fontId="0" fillId="0" borderId="4" xfId="0" applyBorder="1" applyAlignment="1">
      <alignment wrapText="1"/>
    </xf>
    <xf numFmtId="0" fontId="21" fillId="4" borderId="4" xfId="0" applyFont="1" applyFill="1" applyBorder="1" applyAlignment="1">
      <alignment horizontal="center"/>
    </xf>
    <xf numFmtId="0" fontId="0" fillId="4" borderId="4" xfId="0" applyFill="1" applyBorder="1" applyAlignment="1">
      <alignment/>
    </xf>
    <xf numFmtId="2" fontId="0" fillId="4" borderId="4" xfId="0" applyNumberFormat="1" applyFill="1" applyBorder="1" applyAlignment="1">
      <alignment/>
    </xf>
    <xf numFmtId="0" fontId="0" fillId="0" borderId="0" xfId="0" applyBorder="1" applyAlignment="1">
      <alignment/>
    </xf>
    <xf numFmtId="0" fontId="21" fillId="0" borderId="4" xfId="0" applyFont="1" applyBorder="1" applyAlignment="1">
      <alignment horizontal="center"/>
    </xf>
    <xf numFmtId="0" fontId="0" fillId="0" borderId="4" xfId="0" applyBorder="1" applyAlignment="1">
      <alignment horizontal="center"/>
    </xf>
    <xf numFmtId="165" fontId="0" fillId="0" borderId="4" xfId="0" applyNumberFormat="1" applyBorder="1" applyAlignment="1">
      <alignment horizontal="center"/>
    </xf>
    <xf numFmtId="2" fontId="0" fillId="0" borderId="4" xfId="0" applyNumberFormat="1" applyBorder="1" applyAlignment="1">
      <alignment/>
    </xf>
    <xf numFmtId="0" fontId="21" fillId="0" borderId="4" xfId="0" applyFont="1" applyFill="1" applyBorder="1" applyAlignment="1">
      <alignment horizontal="center"/>
    </xf>
    <xf numFmtId="0" fontId="0" fillId="0" borderId="4" xfId="0" applyFill="1" applyBorder="1" applyAlignment="1">
      <alignment/>
    </xf>
    <xf numFmtId="0" fontId="0" fillId="3" borderId="4" xfId="0" applyFill="1" applyBorder="1" applyAlignment="1">
      <alignment/>
    </xf>
    <xf numFmtId="0" fontId="21" fillId="3" borderId="4" xfId="0" applyFont="1" applyFill="1" applyBorder="1" applyAlignment="1">
      <alignment horizontal="center"/>
    </xf>
    <xf numFmtId="165" fontId="0" fillId="3" borderId="4" xfId="0" applyNumberFormat="1" applyFill="1" applyBorder="1" applyAlignment="1">
      <alignment horizontal="center"/>
    </xf>
    <xf numFmtId="0" fontId="21" fillId="0" borderId="0" xfId="0" applyFont="1" applyBorder="1" applyAlignment="1">
      <alignment horizontal="center"/>
    </xf>
    <xf numFmtId="0" fontId="0" fillId="7" borderId="4" xfId="0" applyFill="1" applyBorder="1" applyAlignment="1">
      <alignment/>
    </xf>
    <xf numFmtId="0" fontId="16" fillId="6" borderId="10" xfId="0" applyFont="1" applyFill="1" applyBorder="1" applyAlignment="1">
      <alignment horizontal="center"/>
    </xf>
    <xf numFmtId="0" fontId="17" fillId="6" borderId="4" xfId="0" applyFont="1" applyFill="1" applyBorder="1" applyAlignment="1">
      <alignment horizontal="center"/>
    </xf>
    <xf numFmtId="0" fontId="18" fillId="6" borderId="4" xfId="0" applyFont="1" applyFill="1" applyBorder="1" applyAlignment="1">
      <alignment horizontal="center"/>
    </xf>
    <xf numFmtId="1" fontId="17" fillId="6" borderId="4" xfId="0" applyNumberFormat="1" applyFont="1" applyFill="1" applyBorder="1" applyAlignment="1">
      <alignment horizontal="center"/>
    </xf>
    <xf numFmtId="0" fontId="19" fillId="6" borderId="9" xfId="0" applyFont="1" applyFill="1" applyBorder="1" applyAlignment="1">
      <alignment horizontal="center"/>
    </xf>
    <xf numFmtId="1" fontId="0" fillId="6" borderId="4" xfId="0" applyNumberFormat="1" applyFill="1" applyBorder="1" applyAlignment="1">
      <alignment horizontal="center"/>
    </xf>
    <xf numFmtId="0" fontId="20" fillId="6" borderId="10" xfId="0" applyFont="1" applyFill="1" applyBorder="1" applyAlignment="1">
      <alignment horizontal="center"/>
    </xf>
    <xf numFmtId="165" fontId="17" fillId="6" borderId="4" xfId="0" applyNumberFormat="1" applyFont="1" applyFill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7" fillId="0" borderId="4" xfId="0" applyFont="1" applyBorder="1" applyAlignment="1">
      <alignment horizontal="center"/>
    </xf>
    <xf numFmtId="0" fontId="18" fillId="0" borderId="4" xfId="0" applyFont="1" applyBorder="1" applyAlignment="1">
      <alignment horizontal="center"/>
    </xf>
    <xf numFmtId="1" fontId="17" fillId="0" borderId="4" xfId="0" applyNumberFormat="1" applyFont="1" applyBorder="1" applyAlignment="1">
      <alignment horizontal="center"/>
    </xf>
    <xf numFmtId="0" fontId="19" fillId="0" borderId="9" xfId="0" applyFont="1" applyBorder="1" applyAlignment="1">
      <alignment horizontal="center"/>
    </xf>
    <xf numFmtId="1" fontId="0" fillId="0" borderId="4" xfId="0" applyNumberFormat="1" applyFill="1" applyBorder="1" applyAlignment="1">
      <alignment horizontal="center"/>
    </xf>
    <xf numFmtId="0" fontId="0" fillId="0" borderId="5" xfId="0" applyBorder="1" applyAlignment="1">
      <alignment horizontal="center"/>
    </xf>
    <xf numFmtId="0" fontId="16" fillId="0" borderId="12" xfId="0" applyFont="1" applyBorder="1" applyAlignment="1">
      <alignment horizontal="center"/>
    </xf>
    <xf numFmtId="0" fontId="17" fillId="0" borderId="5" xfId="0" applyFont="1" applyBorder="1" applyAlignment="1">
      <alignment horizontal="center"/>
    </xf>
    <xf numFmtId="0" fontId="18" fillId="0" borderId="5" xfId="0" applyFont="1" applyBorder="1" applyAlignment="1">
      <alignment horizontal="center"/>
    </xf>
    <xf numFmtId="1" fontId="17" fillId="0" borderId="5" xfId="0" applyNumberFormat="1" applyFont="1" applyBorder="1" applyAlignment="1">
      <alignment horizontal="center"/>
    </xf>
    <xf numFmtId="0" fontId="19" fillId="0" borderId="13" xfId="0" applyFont="1" applyBorder="1" applyAlignment="1">
      <alignment horizontal="center"/>
    </xf>
    <xf numFmtId="0" fontId="16" fillId="0" borderId="4" xfId="0" applyFont="1" applyBorder="1" applyAlignment="1">
      <alignment horizontal="center"/>
    </xf>
    <xf numFmtId="0" fontId="19" fillId="0" borderId="4" xfId="0" applyFont="1" applyBorder="1" applyAlignment="1">
      <alignment horizontal="center"/>
    </xf>
    <xf numFmtId="165" fontId="17" fillId="0" borderId="4" xfId="0" applyNumberFormat="1" applyFont="1" applyBorder="1" applyAlignment="1">
      <alignment horizontal="center"/>
    </xf>
    <xf numFmtId="0" fontId="19" fillId="5" borderId="9" xfId="0" applyFont="1" applyFill="1" applyBorder="1" applyAlignment="1">
      <alignment horizontal="center"/>
    </xf>
    <xf numFmtId="0" fontId="24" fillId="0" borderId="4" xfId="0" applyFont="1" applyBorder="1" applyAlignment="1">
      <alignment/>
    </xf>
    <xf numFmtId="0" fontId="24" fillId="0" borderId="4" xfId="0" applyFont="1" applyBorder="1" applyAlignment="1">
      <alignment wrapText="1"/>
    </xf>
    <xf numFmtId="49" fontId="0" fillId="0" borderId="0" xfId="0" applyNumberFormat="1" applyFill="1" applyAlignment="1">
      <alignment/>
    </xf>
    <xf numFmtId="9" fontId="0" fillId="0" borderId="14" xfId="0" applyNumberFormat="1" applyFill="1" applyBorder="1" applyAlignment="1">
      <alignment horizontal="center"/>
    </xf>
    <xf numFmtId="9" fontId="0" fillId="0" borderId="0" xfId="0" applyNumberFormat="1" applyFill="1" applyAlignment="1">
      <alignment/>
    </xf>
    <xf numFmtId="166" fontId="0" fillId="0" borderId="0" xfId="0" applyNumberFormat="1" applyAlignment="1">
      <alignment/>
    </xf>
    <xf numFmtId="0" fontId="7" fillId="8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left"/>
    </xf>
    <xf numFmtId="0" fontId="7" fillId="8" borderId="4" xfId="0" applyFont="1" applyFill="1" applyBorder="1" applyAlignment="1">
      <alignment horizontal="center"/>
    </xf>
    <xf numFmtId="0" fontId="2" fillId="8" borderId="4" xfId="0" applyFont="1" applyFill="1" applyBorder="1" applyAlignment="1">
      <alignment horizontal="center"/>
    </xf>
    <xf numFmtId="10" fontId="2" fillId="8" borderId="4" xfId="0" applyNumberFormat="1" applyFont="1" applyFill="1" applyBorder="1" applyAlignment="1">
      <alignment horizontal="center"/>
    </xf>
    <xf numFmtId="165" fontId="2" fillId="8" borderId="4" xfId="0" applyNumberFormat="1" applyFont="1" applyFill="1" applyBorder="1" applyAlignment="1">
      <alignment horizontal="center"/>
    </xf>
    <xf numFmtId="0" fontId="7" fillId="8" borderId="4" xfId="0" applyFont="1" applyFill="1" applyBorder="1" applyAlignment="1">
      <alignment/>
    </xf>
    <xf numFmtId="0" fontId="4" fillId="8" borderId="4" xfId="0" applyFont="1" applyFill="1" applyBorder="1" applyAlignment="1">
      <alignment/>
    </xf>
    <xf numFmtId="0" fontId="2" fillId="8" borderId="4" xfId="0" applyFont="1" applyFill="1" applyBorder="1" applyAlignment="1">
      <alignment horizontal="left"/>
    </xf>
    <xf numFmtId="0" fontId="2" fillId="8" borderId="4" xfId="0" applyFont="1" applyFill="1" applyBorder="1" applyAlignment="1">
      <alignment horizontal="center"/>
    </xf>
    <xf numFmtId="9" fontId="2" fillId="8" borderId="4" xfId="0" applyNumberFormat="1" applyFont="1" applyFill="1" applyBorder="1" applyAlignment="1">
      <alignment horizontal="center"/>
    </xf>
    <xf numFmtId="10" fontId="7" fillId="8" borderId="4" xfId="0" applyNumberFormat="1" applyFont="1" applyFill="1" applyBorder="1" applyAlignment="1">
      <alignment/>
    </xf>
    <xf numFmtId="0" fontId="0" fillId="8" borderId="4" xfId="0" applyFill="1" applyBorder="1" applyAlignment="1">
      <alignment/>
    </xf>
    <xf numFmtId="9" fontId="25" fillId="0" borderId="0" xfId="0" applyNumberFormat="1" applyFont="1" applyAlignment="1">
      <alignment/>
    </xf>
    <xf numFmtId="166" fontId="25" fillId="0" borderId="5" xfId="0" applyNumberFormat="1" applyFont="1" applyBorder="1" applyAlignment="1">
      <alignment horizontal="center"/>
    </xf>
    <xf numFmtId="9" fontId="25" fillId="0" borderId="5" xfId="0" applyNumberFormat="1" applyFont="1" applyBorder="1" applyAlignment="1">
      <alignment horizontal="center"/>
    </xf>
    <xf numFmtId="10" fontId="25" fillId="0" borderId="4" xfId="0" applyNumberFormat="1" applyFont="1" applyBorder="1" applyAlignment="1">
      <alignment/>
    </xf>
    <xf numFmtId="9" fontId="25" fillId="0" borderId="4" xfId="0" applyNumberFormat="1" applyFont="1" applyBorder="1" applyAlignment="1">
      <alignment/>
    </xf>
    <xf numFmtId="10" fontId="25" fillId="0" borderId="0" xfId="0" applyNumberFormat="1" applyFont="1" applyAlignment="1">
      <alignment horizontal="center"/>
    </xf>
    <xf numFmtId="9" fontId="25" fillId="0" borderId="0" xfId="0" applyNumberFormat="1" applyFont="1" applyAlignment="1">
      <alignment horizontal="center"/>
    </xf>
    <xf numFmtId="0" fontId="10" fillId="0" borderId="0" xfId="0" applyFont="1" applyAlignment="1">
      <alignment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8" fillId="0" borderId="0" xfId="0" applyFont="1" applyAlignment="1">
      <alignment/>
    </xf>
    <xf numFmtId="0" fontId="29" fillId="0" borderId="0" xfId="0" applyFont="1" applyAlignment="1">
      <alignment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4" fillId="9" borderId="0" xfId="0" applyFont="1" applyFill="1" applyBorder="1" applyAlignment="1" applyProtection="1">
      <alignment horizontal="center" vertical="center" wrapText="1" shrinkToFit="1"/>
      <protection locked="0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30" fillId="9" borderId="0" xfId="0" applyFont="1" applyFill="1" applyBorder="1" applyAlignment="1" applyProtection="1">
      <alignment horizontal="left" vertical="center" wrapText="1" shrinkToFit="1"/>
      <protection locked="0"/>
    </xf>
    <xf numFmtId="0" fontId="31" fillId="9" borderId="0" xfId="0" applyFont="1" applyFill="1" applyBorder="1" applyAlignment="1" applyProtection="1">
      <alignment horizontal="center" vertical="center" wrapText="1" shrinkToFit="1"/>
      <protection locked="0"/>
    </xf>
    <xf numFmtId="1" fontId="31" fillId="9" borderId="0" xfId="0" applyNumberFormat="1" applyFont="1" applyFill="1" applyBorder="1" applyAlignment="1" applyProtection="1">
      <alignment horizontal="center" vertical="center" wrapText="1" shrinkToFit="1"/>
      <protection locked="0"/>
    </xf>
    <xf numFmtId="0" fontId="0" fillId="0" borderId="0" xfId="0" applyBorder="1" applyAlignment="1">
      <alignment/>
    </xf>
    <xf numFmtId="0" fontId="31" fillId="9" borderId="0" xfId="0" applyFont="1" applyFill="1" applyBorder="1" applyAlignment="1" applyProtection="1">
      <alignment horizontal="left" vertical="center" wrapText="1" shrinkToFit="1"/>
      <protection locked="0"/>
    </xf>
    <xf numFmtId="0" fontId="32" fillId="9" borderId="0" xfId="0" applyFont="1" applyFill="1" applyBorder="1" applyAlignment="1" applyProtection="1">
      <alignment horizontal="left" vertical="center" wrapText="1" shrinkToFit="1"/>
      <protection locked="0"/>
    </xf>
    <xf numFmtId="0" fontId="33" fillId="9" borderId="0" xfId="0" applyFont="1" applyFill="1" applyBorder="1" applyAlignment="1" applyProtection="1">
      <alignment horizontal="center" vertical="center" wrapText="1" shrinkToFit="1"/>
      <protection locked="0"/>
    </xf>
    <xf numFmtId="0" fontId="32" fillId="9" borderId="0" xfId="0" applyFont="1" applyFill="1" applyBorder="1" applyAlignment="1" applyProtection="1">
      <alignment horizontal="center" vertical="center" wrapText="1" shrinkToFit="1"/>
      <protection locked="0"/>
    </xf>
    <xf numFmtId="0" fontId="33" fillId="9" borderId="0" xfId="0" applyFont="1" applyFill="1" applyBorder="1" applyAlignment="1" applyProtection="1">
      <alignment horizontal="left" vertical="center" wrapText="1" shrinkToFit="1"/>
      <protection locked="0"/>
    </xf>
    <xf numFmtId="0" fontId="0" fillId="0" borderId="4" xfId="0" applyBorder="1" applyAlignment="1">
      <alignment/>
    </xf>
    <xf numFmtId="0" fontId="0" fillId="0" borderId="4" xfId="0" applyFill="1" applyBorder="1" applyAlignment="1">
      <alignment/>
    </xf>
    <xf numFmtId="0" fontId="7" fillId="0" borderId="4" xfId="0" applyFont="1" applyFill="1" applyBorder="1" applyAlignment="1">
      <alignment/>
    </xf>
    <xf numFmtId="0" fontId="7" fillId="0" borderId="4" xfId="0" applyFont="1" applyBorder="1" applyAlignment="1">
      <alignment/>
    </xf>
    <xf numFmtId="0" fontId="34" fillId="0" borderId="0" xfId="0" applyFont="1" applyAlignment="1">
      <alignment/>
    </xf>
    <xf numFmtId="0" fontId="0" fillId="0" borderId="0" xfId="0" applyFont="1" applyAlignment="1">
      <alignment/>
    </xf>
    <xf numFmtId="0" fontId="2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Fill="1" applyBorder="1" applyAlignment="1">
      <alignment horizontal="center"/>
    </xf>
    <xf numFmtId="0" fontId="0" fillId="0" borderId="4" xfId="0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5" xfId="0" applyFont="1" applyBorder="1" applyAlignment="1">
      <alignment/>
    </xf>
    <xf numFmtId="0" fontId="0" fillId="0" borderId="15" xfId="0" applyBorder="1" applyAlignment="1">
      <alignment/>
    </xf>
    <xf numFmtId="0" fontId="35" fillId="0" borderId="4" xfId="0" applyFont="1" applyBorder="1" applyAlignment="1">
      <alignment/>
    </xf>
    <xf numFmtId="0" fontId="35" fillId="0" borderId="4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21" fillId="0" borderId="0" xfId="0" applyFont="1" applyAlignment="1">
      <alignment horizontal="center"/>
    </xf>
    <xf numFmtId="0" fontId="23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83"/>
  <sheetViews>
    <sheetView tabSelected="1" workbookViewId="0" topLeftCell="A1">
      <selection activeCell="N44" sqref="N44"/>
    </sheetView>
  </sheetViews>
  <sheetFormatPr defaultColWidth="9.00390625" defaultRowHeight="19.5" customHeight="1"/>
  <cols>
    <col min="1" max="1" width="5.75390625" style="1" customWidth="1"/>
    <col min="2" max="2" width="23.75390625" style="1" customWidth="1"/>
    <col min="3" max="3" width="6.375" style="1" customWidth="1"/>
    <col min="4" max="4" width="6.875" style="1" customWidth="1"/>
    <col min="5" max="5" width="6.75390625" style="1" customWidth="1"/>
    <col min="6" max="6" width="7.00390625" style="1" customWidth="1"/>
    <col min="7" max="7" width="6.375" style="1" customWidth="1"/>
    <col min="8" max="8" width="7.75390625" style="1" customWidth="1"/>
    <col min="9" max="11" width="7.875" style="1" customWidth="1"/>
    <col min="12" max="12" width="7.00390625" style="1" customWidth="1"/>
    <col min="13" max="13" width="16.00390625" style="1" customWidth="1"/>
    <col min="14" max="14" width="10.125" style="1" customWidth="1"/>
    <col min="15" max="15" width="10.25390625" style="1" customWidth="1"/>
    <col min="16" max="16" width="33.125" style="1" customWidth="1"/>
    <col min="17" max="16384" width="9.125" style="1" customWidth="1"/>
  </cols>
  <sheetData>
    <row r="1" spans="1:4" ht="20.25" customHeight="1">
      <c r="A1" s="46"/>
      <c r="B1" s="183" t="s">
        <v>81</v>
      </c>
      <c r="C1" s="184"/>
      <c r="D1" s="182"/>
    </row>
    <row r="2" ht="21" customHeight="1">
      <c r="B2" s="180" t="s">
        <v>272</v>
      </c>
    </row>
    <row r="3" ht="12" customHeight="1" thickBot="1">
      <c r="B3" s="205"/>
    </row>
    <row r="4" spans="1:16" ht="51.75" customHeight="1">
      <c r="A4" s="3" t="s">
        <v>1</v>
      </c>
      <c r="B4" s="4" t="s">
        <v>2</v>
      </c>
      <c r="C4" s="5" t="s">
        <v>3</v>
      </c>
      <c r="D4" s="4" t="s">
        <v>4</v>
      </c>
      <c r="E4" s="4" t="s">
        <v>5</v>
      </c>
      <c r="F4" s="4" t="s">
        <v>6</v>
      </c>
      <c r="G4" s="4" t="s">
        <v>7</v>
      </c>
      <c r="H4" s="6" t="s">
        <v>8</v>
      </c>
      <c r="I4" s="6" t="s">
        <v>9</v>
      </c>
      <c r="J4" s="6" t="s">
        <v>75</v>
      </c>
      <c r="K4" s="6" t="s">
        <v>80</v>
      </c>
      <c r="L4" s="6" t="s">
        <v>10</v>
      </c>
      <c r="M4" s="6" t="s">
        <v>11</v>
      </c>
      <c r="N4" s="6"/>
      <c r="O4" s="6"/>
      <c r="P4" s="7"/>
    </row>
    <row r="5" spans="1:16" ht="19.5" customHeight="1">
      <c r="A5" s="24">
        <v>1</v>
      </c>
      <c r="B5" s="25" t="s">
        <v>14</v>
      </c>
      <c r="C5" s="26">
        <v>17</v>
      </c>
      <c r="D5" s="26"/>
      <c r="E5" s="26"/>
      <c r="F5" s="26">
        <v>5</v>
      </c>
      <c r="G5" s="26">
        <v>12</v>
      </c>
      <c r="H5" s="26">
        <v>24.7</v>
      </c>
      <c r="I5" s="26">
        <v>4.7</v>
      </c>
      <c r="J5" s="29">
        <v>1</v>
      </c>
      <c r="K5" s="26">
        <f>(F5+G5)/C5*100</f>
        <v>100</v>
      </c>
      <c r="L5" s="25"/>
      <c r="M5" s="51" t="s">
        <v>109</v>
      </c>
      <c r="N5" s="11"/>
      <c r="O5" s="11"/>
      <c r="P5" s="11"/>
    </row>
    <row r="6" spans="1:16" ht="19.5" customHeight="1">
      <c r="A6" s="24">
        <v>2</v>
      </c>
      <c r="B6" s="25" t="s">
        <v>18</v>
      </c>
      <c r="C6" s="26">
        <v>7</v>
      </c>
      <c r="D6" s="26"/>
      <c r="E6" s="26"/>
      <c r="F6" s="26">
        <v>5</v>
      </c>
      <c r="G6" s="26">
        <v>2</v>
      </c>
      <c r="H6" s="26">
        <v>20.1</v>
      </c>
      <c r="I6" s="26">
        <v>4.3</v>
      </c>
      <c r="J6" s="29">
        <v>1</v>
      </c>
      <c r="K6" s="26">
        <f aca="true" t="shared" si="0" ref="K6:K40">(F6+G6)/C6*100</f>
        <v>100</v>
      </c>
      <c r="L6" s="25"/>
      <c r="M6" s="51" t="s">
        <v>113</v>
      </c>
      <c r="N6" s="11"/>
      <c r="O6" s="11"/>
      <c r="P6" s="11"/>
    </row>
    <row r="7" spans="1:16" ht="19.5" customHeight="1">
      <c r="A7" s="24">
        <v>3</v>
      </c>
      <c r="B7" s="25" t="s">
        <v>21</v>
      </c>
      <c r="C7" s="26">
        <v>34</v>
      </c>
      <c r="D7" s="26">
        <v>1</v>
      </c>
      <c r="E7" s="26">
        <v>7</v>
      </c>
      <c r="F7" s="26">
        <v>14</v>
      </c>
      <c r="G7" s="26">
        <v>12</v>
      </c>
      <c r="H7" s="26">
        <v>19.1</v>
      </c>
      <c r="I7" s="26">
        <v>4.1</v>
      </c>
      <c r="J7" s="29">
        <v>0.97</v>
      </c>
      <c r="K7" s="31">
        <f t="shared" si="0"/>
        <v>76.47058823529412</v>
      </c>
      <c r="L7" s="25" t="s">
        <v>278</v>
      </c>
      <c r="M7" s="51" t="s">
        <v>111</v>
      </c>
      <c r="N7" s="11"/>
      <c r="O7" s="11"/>
      <c r="P7" s="11"/>
    </row>
    <row r="8" spans="1:16" ht="19.5" customHeight="1">
      <c r="A8" s="24">
        <v>4</v>
      </c>
      <c r="B8" s="25" t="s">
        <v>12</v>
      </c>
      <c r="C8" s="26">
        <v>8</v>
      </c>
      <c r="D8" s="26"/>
      <c r="E8" s="26">
        <v>1</v>
      </c>
      <c r="F8" s="26">
        <v>7</v>
      </c>
      <c r="G8" s="26"/>
      <c r="H8" s="26">
        <v>18.4</v>
      </c>
      <c r="I8" s="26">
        <v>3.9</v>
      </c>
      <c r="J8" s="29">
        <v>1</v>
      </c>
      <c r="K8" s="31">
        <f t="shared" si="0"/>
        <v>87.5</v>
      </c>
      <c r="L8" s="25"/>
      <c r="M8" s="51" t="s">
        <v>13</v>
      </c>
      <c r="N8" s="11"/>
      <c r="O8" s="11"/>
      <c r="P8" s="11"/>
    </row>
    <row r="9" spans="1:16" ht="19.5" customHeight="1">
      <c r="A9" s="24">
        <v>5</v>
      </c>
      <c r="B9" s="25" t="s">
        <v>54</v>
      </c>
      <c r="C9" s="26">
        <v>6</v>
      </c>
      <c r="D9" s="26"/>
      <c r="E9" s="26">
        <v>2</v>
      </c>
      <c r="F9" s="26">
        <v>2</v>
      </c>
      <c r="G9" s="26">
        <v>2</v>
      </c>
      <c r="H9" s="26">
        <v>18.3</v>
      </c>
      <c r="I9" s="26">
        <v>4</v>
      </c>
      <c r="J9" s="29">
        <v>1</v>
      </c>
      <c r="K9" s="31">
        <f t="shared" si="0"/>
        <v>66.66666666666666</v>
      </c>
      <c r="L9" s="25"/>
      <c r="M9" s="51" t="s">
        <v>104</v>
      </c>
      <c r="N9" s="11"/>
      <c r="O9" s="11"/>
      <c r="P9" s="11"/>
    </row>
    <row r="10" spans="1:16" ht="19.5" customHeight="1">
      <c r="A10" s="24">
        <v>5</v>
      </c>
      <c r="B10" s="25" t="s">
        <v>22</v>
      </c>
      <c r="C10" s="26">
        <v>14</v>
      </c>
      <c r="D10" s="26"/>
      <c r="E10" s="26">
        <v>5</v>
      </c>
      <c r="F10" s="26">
        <v>6</v>
      </c>
      <c r="G10" s="26">
        <v>3</v>
      </c>
      <c r="H10" s="26">
        <v>18.3</v>
      </c>
      <c r="I10" s="26">
        <v>3.9</v>
      </c>
      <c r="J10" s="29">
        <v>1</v>
      </c>
      <c r="K10" s="31">
        <f t="shared" si="0"/>
        <v>64.28571428571429</v>
      </c>
      <c r="L10" s="25"/>
      <c r="M10" s="51" t="s">
        <v>108</v>
      </c>
      <c r="N10" s="11"/>
      <c r="O10" s="11"/>
      <c r="P10" s="11"/>
    </row>
    <row r="11" spans="1:16" ht="19.5" customHeight="1">
      <c r="A11" s="24">
        <v>7</v>
      </c>
      <c r="B11" s="25" t="s">
        <v>37</v>
      </c>
      <c r="C11" s="26">
        <v>79</v>
      </c>
      <c r="D11" s="26"/>
      <c r="E11" s="26">
        <v>18</v>
      </c>
      <c r="F11" s="26">
        <v>54</v>
      </c>
      <c r="G11" s="26">
        <v>7</v>
      </c>
      <c r="H11" s="26">
        <v>17.8</v>
      </c>
      <c r="I11" s="26">
        <v>3.9</v>
      </c>
      <c r="J11" s="29">
        <v>1</v>
      </c>
      <c r="K11" s="31">
        <f t="shared" si="0"/>
        <v>77.21518987341773</v>
      </c>
      <c r="L11" s="25"/>
      <c r="M11" s="51" t="s">
        <v>114</v>
      </c>
      <c r="N11" s="11"/>
      <c r="O11" s="11"/>
      <c r="P11" s="11"/>
    </row>
    <row r="12" spans="1:16" ht="19.5" customHeight="1">
      <c r="A12" s="24">
        <v>7</v>
      </c>
      <c r="B12" s="25" t="s">
        <v>36</v>
      </c>
      <c r="C12" s="26">
        <v>5</v>
      </c>
      <c r="D12" s="26"/>
      <c r="E12" s="26">
        <v>2</v>
      </c>
      <c r="F12" s="26">
        <v>2</v>
      </c>
      <c r="G12" s="26">
        <v>1</v>
      </c>
      <c r="H12" s="26">
        <v>17.8</v>
      </c>
      <c r="I12" s="26">
        <v>3.8</v>
      </c>
      <c r="J12" s="29">
        <v>1</v>
      </c>
      <c r="K12" s="31">
        <f t="shared" si="0"/>
        <v>60</v>
      </c>
      <c r="L12" s="25"/>
      <c r="M12" s="51" t="s">
        <v>103</v>
      </c>
      <c r="N12" s="11"/>
      <c r="O12" s="11"/>
      <c r="P12" s="11"/>
    </row>
    <row r="13" spans="1:16" ht="19.5" customHeight="1">
      <c r="A13" s="24">
        <v>7</v>
      </c>
      <c r="B13" s="25" t="s">
        <v>52</v>
      </c>
      <c r="C13" s="26">
        <v>10</v>
      </c>
      <c r="D13" s="26"/>
      <c r="E13" s="26">
        <v>4</v>
      </c>
      <c r="F13" s="26">
        <v>2</v>
      </c>
      <c r="G13" s="26">
        <v>4</v>
      </c>
      <c r="H13" s="26">
        <v>17.8</v>
      </c>
      <c r="I13" s="26">
        <v>4</v>
      </c>
      <c r="J13" s="29">
        <v>1</v>
      </c>
      <c r="K13" s="31">
        <f t="shared" si="0"/>
        <v>60</v>
      </c>
      <c r="L13" s="25"/>
      <c r="M13" s="51" t="s">
        <v>112</v>
      </c>
      <c r="N13" s="11"/>
      <c r="O13" s="11"/>
      <c r="P13" s="11"/>
    </row>
    <row r="14" spans="1:16" ht="19.5" customHeight="1">
      <c r="A14" s="24">
        <v>10</v>
      </c>
      <c r="B14" s="25" t="s">
        <v>20</v>
      </c>
      <c r="C14" s="26">
        <v>3</v>
      </c>
      <c r="D14" s="26"/>
      <c r="E14" s="26"/>
      <c r="F14" s="26">
        <v>3</v>
      </c>
      <c r="G14" s="26"/>
      <c r="H14" s="26">
        <v>17.7</v>
      </c>
      <c r="I14" s="26">
        <v>4</v>
      </c>
      <c r="J14" s="29">
        <v>1</v>
      </c>
      <c r="K14" s="31">
        <f t="shared" si="0"/>
        <v>100</v>
      </c>
      <c r="L14" s="25"/>
      <c r="M14" s="51" t="s">
        <v>102</v>
      </c>
      <c r="N14" s="11"/>
      <c r="O14" s="11"/>
      <c r="P14" s="11"/>
    </row>
    <row r="15" spans="1:16" ht="19.5" customHeight="1">
      <c r="A15" s="24">
        <v>11</v>
      </c>
      <c r="B15" s="25" t="s">
        <v>19</v>
      </c>
      <c r="C15" s="26">
        <v>42</v>
      </c>
      <c r="D15" s="26"/>
      <c r="E15" s="26">
        <v>19</v>
      </c>
      <c r="F15" s="26">
        <v>16</v>
      </c>
      <c r="G15" s="26">
        <v>7</v>
      </c>
      <c r="H15" s="26">
        <v>17.6</v>
      </c>
      <c r="I15" s="26">
        <v>3.7</v>
      </c>
      <c r="J15" s="29">
        <v>1</v>
      </c>
      <c r="K15" s="31">
        <f t="shared" si="0"/>
        <v>54.761904761904766</v>
      </c>
      <c r="L15" s="25"/>
      <c r="M15" s="51" t="s">
        <v>117</v>
      </c>
      <c r="N15" s="11"/>
      <c r="O15" s="11"/>
      <c r="P15" s="11"/>
    </row>
    <row r="16" spans="1:16" ht="19.5" customHeight="1">
      <c r="A16" s="24">
        <v>12</v>
      </c>
      <c r="B16" s="25" t="s">
        <v>17</v>
      </c>
      <c r="C16" s="26">
        <v>3</v>
      </c>
      <c r="D16" s="26"/>
      <c r="E16" s="26">
        <v>1</v>
      </c>
      <c r="F16" s="26">
        <v>2</v>
      </c>
      <c r="G16" s="26"/>
      <c r="H16" s="26">
        <v>17.3</v>
      </c>
      <c r="I16" s="26">
        <v>3.7</v>
      </c>
      <c r="J16" s="29">
        <v>1</v>
      </c>
      <c r="K16" s="31">
        <f t="shared" si="0"/>
        <v>66.66666666666666</v>
      </c>
      <c r="L16" s="25"/>
      <c r="M16" s="51" t="s">
        <v>116</v>
      </c>
      <c r="N16" s="11"/>
      <c r="O16" s="11"/>
      <c r="P16" s="11"/>
    </row>
    <row r="17" spans="1:16" ht="19.5" customHeight="1">
      <c r="A17" s="24">
        <v>13</v>
      </c>
      <c r="B17" s="25" t="s">
        <v>29</v>
      </c>
      <c r="C17" s="26">
        <v>60</v>
      </c>
      <c r="D17" s="26"/>
      <c r="E17" s="26">
        <v>35</v>
      </c>
      <c r="F17" s="26">
        <v>11</v>
      </c>
      <c r="G17" s="26">
        <v>14</v>
      </c>
      <c r="H17" s="26">
        <v>17</v>
      </c>
      <c r="I17" s="26">
        <v>3.7</v>
      </c>
      <c r="J17" s="29">
        <v>1</v>
      </c>
      <c r="K17" s="31">
        <f t="shared" si="0"/>
        <v>41.66666666666667</v>
      </c>
      <c r="L17" s="25"/>
      <c r="M17" s="51" t="s">
        <v>107</v>
      </c>
      <c r="N17" s="11"/>
      <c r="O17" s="11"/>
      <c r="P17" s="11"/>
    </row>
    <row r="18" spans="1:16" ht="19.5" customHeight="1">
      <c r="A18" s="24">
        <v>14</v>
      </c>
      <c r="B18" s="25" t="s">
        <v>28</v>
      </c>
      <c r="C18" s="26">
        <v>42</v>
      </c>
      <c r="D18" s="26"/>
      <c r="E18" s="26">
        <v>16</v>
      </c>
      <c r="F18" s="26">
        <v>26</v>
      </c>
      <c r="G18" s="26"/>
      <c r="H18" s="26">
        <v>16.7</v>
      </c>
      <c r="I18" s="26">
        <v>3.6</v>
      </c>
      <c r="J18" s="29">
        <v>1</v>
      </c>
      <c r="K18" s="31">
        <f t="shared" si="0"/>
        <v>61.904761904761905</v>
      </c>
      <c r="L18" s="25"/>
      <c r="M18" s="51" t="s">
        <v>110</v>
      </c>
      <c r="N18" s="11"/>
      <c r="O18" s="11"/>
      <c r="P18" s="11"/>
    </row>
    <row r="19" spans="1:16" ht="19.5" customHeight="1">
      <c r="A19" s="24">
        <v>15</v>
      </c>
      <c r="B19" s="25" t="s">
        <v>55</v>
      </c>
      <c r="C19" s="26">
        <v>16</v>
      </c>
      <c r="D19" s="26"/>
      <c r="E19" s="26">
        <v>5</v>
      </c>
      <c r="F19" s="26">
        <v>10</v>
      </c>
      <c r="G19" s="26">
        <v>1</v>
      </c>
      <c r="H19" s="26">
        <v>16.6</v>
      </c>
      <c r="I19" s="26">
        <v>3.8</v>
      </c>
      <c r="J19" s="29">
        <v>1</v>
      </c>
      <c r="K19" s="31">
        <f t="shared" si="0"/>
        <v>68.75</v>
      </c>
      <c r="L19" s="25"/>
      <c r="M19" s="51" t="s">
        <v>105</v>
      </c>
      <c r="N19" s="11"/>
      <c r="O19" s="11"/>
      <c r="P19" s="11"/>
    </row>
    <row r="20" spans="1:16" ht="19.5" customHeight="1">
      <c r="A20" s="24">
        <v>16</v>
      </c>
      <c r="B20" s="25" t="s">
        <v>30</v>
      </c>
      <c r="C20" s="26">
        <v>40</v>
      </c>
      <c r="D20" s="26"/>
      <c r="E20" s="26">
        <v>14</v>
      </c>
      <c r="F20" s="26">
        <v>26</v>
      </c>
      <c r="G20" s="26"/>
      <c r="H20" s="26">
        <v>16.5</v>
      </c>
      <c r="I20" s="26">
        <v>3.7</v>
      </c>
      <c r="J20" s="29">
        <v>1</v>
      </c>
      <c r="K20" s="31">
        <f t="shared" si="0"/>
        <v>65</v>
      </c>
      <c r="L20" s="25"/>
      <c r="M20" s="51" t="s">
        <v>106</v>
      </c>
      <c r="N20" s="11"/>
      <c r="O20" s="11"/>
      <c r="P20" s="11"/>
    </row>
    <row r="21" spans="1:16" ht="40.5" customHeight="1">
      <c r="A21" s="24">
        <v>17</v>
      </c>
      <c r="B21" s="25" t="s">
        <v>31</v>
      </c>
      <c r="C21" s="26">
        <v>74</v>
      </c>
      <c r="D21" s="26"/>
      <c r="E21" s="26">
        <v>40</v>
      </c>
      <c r="F21" s="26">
        <v>24</v>
      </c>
      <c r="G21" s="26">
        <v>10</v>
      </c>
      <c r="H21" s="26">
        <v>16.2</v>
      </c>
      <c r="I21" s="26">
        <v>3.6</v>
      </c>
      <c r="J21" s="29">
        <v>1</v>
      </c>
      <c r="K21" s="31">
        <f t="shared" si="0"/>
        <v>45.94594594594595</v>
      </c>
      <c r="L21" s="25"/>
      <c r="M21" s="52" t="s">
        <v>115</v>
      </c>
      <c r="N21" s="11"/>
      <c r="O21" s="11"/>
      <c r="P21" s="11"/>
    </row>
    <row r="22" spans="1:16" ht="19.5" customHeight="1">
      <c r="A22" s="24">
        <v>18</v>
      </c>
      <c r="B22" s="25" t="s">
        <v>34</v>
      </c>
      <c r="C22" s="26">
        <v>23</v>
      </c>
      <c r="D22" s="26"/>
      <c r="E22" s="26">
        <v>10</v>
      </c>
      <c r="F22" s="26">
        <v>13</v>
      </c>
      <c r="G22" s="26"/>
      <c r="H22" s="26">
        <v>16.1</v>
      </c>
      <c r="I22" s="26">
        <v>3.6</v>
      </c>
      <c r="J22" s="29">
        <v>1</v>
      </c>
      <c r="K22" s="31">
        <f t="shared" si="0"/>
        <v>56.52173913043478</v>
      </c>
      <c r="L22" s="25"/>
      <c r="M22" s="51" t="s">
        <v>35</v>
      </c>
      <c r="N22" s="11"/>
      <c r="O22" s="11"/>
      <c r="P22" s="11"/>
    </row>
    <row r="23" spans="1:16" ht="19.5" customHeight="1">
      <c r="A23" s="23">
        <v>19</v>
      </c>
      <c r="B23" s="11" t="s">
        <v>43</v>
      </c>
      <c r="C23" s="13">
        <v>43</v>
      </c>
      <c r="D23" s="13"/>
      <c r="E23" s="13">
        <v>23</v>
      </c>
      <c r="F23" s="13">
        <v>18</v>
      </c>
      <c r="G23" s="13">
        <v>2</v>
      </c>
      <c r="H23" s="13">
        <v>16</v>
      </c>
      <c r="I23" s="13">
        <v>3.5</v>
      </c>
      <c r="J23" s="30">
        <v>1</v>
      </c>
      <c r="K23" s="33">
        <f t="shared" si="0"/>
        <v>46.51162790697674</v>
      </c>
      <c r="L23" s="11"/>
      <c r="M23" s="11"/>
      <c r="N23" s="11"/>
      <c r="O23" s="11"/>
      <c r="P23" s="11"/>
    </row>
    <row r="24" spans="1:16" ht="19.5" customHeight="1">
      <c r="A24" s="23">
        <v>20</v>
      </c>
      <c r="B24" s="21" t="s">
        <v>32</v>
      </c>
      <c r="C24" s="22">
        <v>41</v>
      </c>
      <c r="D24" s="22"/>
      <c r="E24" s="22">
        <v>22</v>
      </c>
      <c r="F24" s="22">
        <v>16</v>
      </c>
      <c r="G24" s="22">
        <v>3</v>
      </c>
      <c r="H24" s="22">
        <v>15.8</v>
      </c>
      <c r="I24" s="22">
        <v>3.5</v>
      </c>
      <c r="J24" s="30">
        <v>1</v>
      </c>
      <c r="K24" s="33">
        <f t="shared" si="0"/>
        <v>46.34146341463415</v>
      </c>
      <c r="L24" s="21"/>
      <c r="M24" s="11"/>
      <c r="N24" s="11"/>
      <c r="O24" s="11"/>
      <c r="P24" s="11"/>
    </row>
    <row r="25" spans="1:16" ht="19.5" customHeight="1">
      <c r="A25" s="23">
        <v>21</v>
      </c>
      <c r="B25" s="11" t="s">
        <v>39</v>
      </c>
      <c r="C25" s="13">
        <v>16</v>
      </c>
      <c r="D25" s="13"/>
      <c r="E25" s="13">
        <v>8</v>
      </c>
      <c r="F25" s="13">
        <v>5</v>
      </c>
      <c r="G25" s="13">
        <v>3</v>
      </c>
      <c r="H25" s="13">
        <v>15.7</v>
      </c>
      <c r="I25" s="13">
        <v>3.7</v>
      </c>
      <c r="J25" s="30">
        <v>1</v>
      </c>
      <c r="K25" s="33">
        <f t="shared" si="0"/>
        <v>50</v>
      </c>
      <c r="L25" s="11"/>
      <c r="M25" s="11"/>
      <c r="N25" s="11"/>
      <c r="O25" s="11"/>
      <c r="P25" s="11"/>
    </row>
    <row r="26" spans="1:16" ht="19.5" customHeight="1">
      <c r="A26" s="23">
        <v>22</v>
      </c>
      <c r="B26" s="11" t="s">
        <v>53</v>
      </c>
      <c r="C26" s="13">
        <v>59</v>
      </c>
      <c r="D26" s="13"/>
      <c r="E26" s="13">
        <v>33</v>
      </c>
      <c r="F26" s="13">
        <v>20</v>
      </c>
      <c r="G26" s="13">
        <v>6</v>
      </c>
      <c r="H26" s="13">
        <v>15.3</v>
      </c>
      <c r="I26" s="13">
        <v>3.5</v>
      </c>
      <c r="J26" s="30">
        <v>1</v>
      </c>
      <c r="K26" s="33">
        <f t="shared" si="0"/>
        <v>44.06779661016949</v>
      </c>
      <c r="L26" s="11"/>
      <c r="M26" s="11"/>
      <c r="N26" s="11"/>
      <c r="O26" s="11"/>
      <c r="P26" s="11"/>
    </row>
    <row r="27" spans="1:16" ht="19.5" customHeight="1">
      <c r="A27" s="23">
        <v>23</v>
      </c>
      <c r="B27" s="21" t="s">
        <v>23</v>
      </c>
      <c r="C27" s="22">
        <v>46</v>
      </c>
      <c r="D27" s="22">
        <v>1</v>
      </c>
      <c r="E27" s="22">
        <v>25</v>
      </c>
      <c r="F27" s="22">
        <v>18</v>
      </c>
      <c r="G27" s="22">
        <v>2</v>
      </c>
      <c r="H27" s="22">
        <v>15</v>
      </c>
      <c r="I27" s="22">
        <v>3.5</v>
      </c>
      <c r="J27" s="30">
        <v>0.98</v>
      </c>
      <c r="K27" s="33">
        <f t="shared" si="0"/>
        <v>43.47826086956522</v>
      </c>
      <c r="L27" s="21"/>
      <c r="M27" s="11"/>
      <c r="N27" s="11"/>
      <c r="O27" s="11"/>
      <c r="P27" s="11"/>
    </row>
    <row r="28" spans="1:16" ht="19.5" customHeight="1">
      <c r="A28" s="23">
        <v>24</v>
      </c>
      <c r="B28" s="11" t="s">
        <v>49</v>
      </c>
      <c r="C28" s="13">
        <v>43</v>
      </c>
      <c r="D28" s="13"/>
      <c r="E28" s="13">
        <v>26</v>
      </c>
      <c r="F28" s="13">
        <v>14</v>
      </c>
      <c r="G28" s="13">
        <v>3</v>
      </c>
      <c r="H28" s="13">
        <v>14.8</v>
      </c>
      <c r="I28" s="13">
        <v>3.5</v>
      </c>
      <c r="J28" s="30">
        <v>1</v>
      </c>
      <c r="K28" s="33">
        <f t="shared" si="0"/>
        <v>39.53488372093023</v>
      </c>
      <c r="L28" s="11"/>
      <c r="M28" s="11"/>
      <c r="N28" s="11"/>
      <c r="O28" s="11"/>
      <c r="P28" s="11"/>
    </row>
    <row r="29" spans="1:16" ht="19.5" customHeight="1">
      <c r="A29" s="23">
        <v>25</v>
      </c>
      <c r="B29" s="11" t="s">
        <v>57</v>
      </c>
      <c r="C29" s="13">
        <v>22</v>
      </c>
      <c r="D29" s="13"/>
      <c r="E29" s="13">
        <v>14</v>
      </c>
      <c r="F29" s="13">
        <v>8</v>
      </c>
      <c r="G29" s="13"/>
      <c r="H29" s="13">
        <v>14.7</v>
      </c>
      <c r="I29" s="13">
        <v>3.4</v>
      </c>
      <c r="J29" s="30">
        <v>1</v>
      </c>
      <c r="K29" s="33">
        <f t="shared" si="0"/>
        <v>36.36363636363637</v>
      </c>
      <c r="L29" s="11"/>
      <c r="M29" s="11"/>
      <c r="N29" s="11"/>
      <c r="O29" s="11"/>
      <c r="P29" s="11"/>
    </row>
    <row r="30" spans="1:16" ht="19.5" customHeight="1">
      <c r="A30" s="23">
        <v>26</v>
      </c>
      <c r="B30" s="11" t="s">
        <v>51</v>
      </c>
      <c r="C30" s="13">
        <v>28</v>
      </c>
      <c r="D30" s="13"/>
      <c r="E30" s="13">
        <v>21</v>
      </c>
      <c r="F30" s="13">
        <v>6</v>
      </c>
      <c r="G30" s="13">
        <v>1</v>
      </c>
      <c r="H30" s="13">
        <v>14.5</v>
      </c>
      <c r="I30" s="13">
        <v>3.3</v>
      </c>
      <c r="J30" s="30">
        <v>1</v>
      </c>
      <c r="K30" s="33">
        <f t="shared" si="0"/>
        <v>25</v>
      </c>
      <c r="L30" s="11"/>
      <c r="M30" s="11"/>
      <c r="N30" s="11"/>
      <c r="O30" s="11"/>
      <c r="P30" s="11"/>
    </row>
    <row r="31" spans="1:16" ht="19.5" customHeight="1">
      <c r="A31" s="23">
        <v>27</v>
      </c>
      <c r="B31" s="11" t="s">
        <v>46</v>
      </c>
      <c r="C31" s="13">
        <v>15</v>
      </c>
      <c r="D31" s="13"/>
      <c r="E31" s="13">
        <v>11</v>
      </c>
      <c r="F31" s="13">
        <v>4</v>
      </c>
      <c r="G31" s="13"/>
      <c r="H31" s="13">
        <v>14.3</v>
      </c>
      <c r="I31" s="13">
        <v>3.3</v>
      </c>
      <c r="J31" s="30">
        <v>1</v>
      </c>
      <c r="K31" s="33">
        <f t="shared" si="0"/>
        <v>26.666666666666668</v>
      </c>
      <c r="L31" s="11"/>
      <c r="M31" s="11"/>
      <c r="N31" s="11"/>
      <c r="O31" s="11"/>
      <c r="P31" s="11"/>
    </row>
    <row r="32" spans="1:16" ht="19.5" customHeight="1">
      <c r="A32" s="23">
        <v>28</v>
      </c>
      <c r="B32" s="11" t="s">
        <v>41</v>
      </c>
      <c r="C32" s="13">
        <v>4</v>
      </c>
      <c r="D32" s="13"/>
      <c r="E32" s="13">
        <v>2</v>
      </c>
      <c r="F32" s="13">
        <v>2</v>
      </c>
      <c r="G32" s="13"/>
      <c r="H32" s="13">
        <v>14.25</v>
      </c>
      <c r="I32" s="13">
        <v>3.5</v>
      </c>
      <c r="J32" s="30">
        <v>1</v>
      </c>
      <c r="K32" s="33">
        <f t="shared" si="0"/>
        <v>50</v>
      </c>
      <c r="L32" s="11"/>
      <c r="M32" s="11"/>
      <c r="N32" s="11"/>
      <c r="O32" s="11"/>
      <c r="P32" s="11"/>
    </row>
    <row r="33" spans="1:16" ht="19.5" customHeight="1">
      <c r="A33" s="23">
        <v>29</v>
      </c>
      <c r="B33" s="11" t="s">
        <v>56</v>
      </c>
      <c r="C33" s="13">
        <v>11</v>
      </c>
      <c r="D33" s="13"/>
      <c r="E33" s="13">
        <v>9</v>
      </c>
      <c r="F33" s="13">
        <v>2</v>
      </c>
      <c r="G33" s="13"/>
      <c r="H33" s="13">
        <v>13.8</v>
      </c>
      <c r="I33" s="13">
        <v>3.2</v>
      </c>
      <c r="J33" s="30">
        <v>1</v>
      </c>
      <c r="K33" s="33">
        <f t="shared" si="0"/>
        <v>18.181818181818183</v>
      </c>
      <c r="L33" s="11"/>
      <c r="M33" s="11"/>
      <c r="N33" s="11"/>
      <c r="O33" s="11"/>
      <c r="P33" s="11"/>
    </row>
    <row r="34" spans="1:16" ht="19.5" customHeight="1">
      <c r="A34" s="23">
        <v>30</v>
      </c>
      <c r="B34" s="21" t="s">
        <v>16</v>
      </c>
      <c r="C34" s="22">
        <v>4</v>
      </c>
      <c r="D34" s="22"/>
      <c r="E34" s="22">
        <v>3</v>
      </c>
      <c r="F34" s="22">
        <v>1</v>
      </c>
      <c r="G34" s="22"/>
      <c r="H34" s="22">
        <v>13.5</v>
      </c>
      <c r="I34" s="22">
        <v>3.3</v>
      </c>
      <c r="J34" s="30">
        <v>1</v>
      </c>
      <c r="K34" s="33">
        <f t="shared" si="0"/>
        <v>25</v>
      </c>
      <c r="L34" s="21"/>
      <c r="M34" s="11"/>
      <c r="N34" s="11"/>
      <c r="O34" s="11"/>
      <c r="P34" s="11"/>
    </row>
    <row r="35" spans="1:16" ht="19.5" customHeight="1">
      <c r="A35" s="23">
        <v>31</v>
      </c>
      <c r="B35" s="21" t="s">
        <v>27</v>
      </c>
      <c r="C35" s="22">
        <v>34</v>
      </c>
      <c r="D35" s="22">
        <v>1</v>
      </c>
      <c r="E35" s="22">
        <v>28</v>
      </c>
      <c r="F35" s="22">
        <v>5</v>
      </c>
      <c r="G35" s="22"/>
      <c r="H35" s="22">
        <v>13.1</v>
      </c>
      <c r="I35" s="22">
        <v>3.1</v>
      </c>
      <c r="J35" s="30">
        <v>0.97</v>
      </c>
      <c r="K35" s="33">
        <f t="shared" si="0"/>
        <v>14.705882352941178</v>
      </c>
      <c r="L35" s="21"/>
      <c r="M35" s="11"/>
      <c r="N35" s="11"/>
      <c r="O35" s="11"/>
      <c r="P35" s="11"/>
    </row>
    <row r="36" spans="1:16" ht="19.5" customHeight="1">
      <c r="A36" s="23">
        <v>31</v>
      </c>
      <c r="B36" s="11" t="s">
        <v>60</v>
      </c>
      <c r="C36" s="13">
        <v>9</v>
      </c>
      <c r="D36" s="13"/>
      <c r="E36" s="13">
        <v>9</v>
      </c>
      <c r="F36" s="13"/>
      <c r="G36" s="13"/>
      <c r="H36" s="13">
        <v>13.1</v>
      </c>
      <c r="I36" s="13">
        <v>3</v>
      </c>
      <c r="J36" s="30">
        <v>1</v>
      </c>
      <c r="K36" s="33">
        <f t="shared" si="0"/>
        <v>0</v>
      </c>
      <c r="L36" s="11"/>
      <c r="M36" s="11"/>
      <c r="N36" s="11"/>
      <c r="O36" s="11"/>
      <c r="P36" s="11"/>
    </row>
    <row r="37" spans="1:16" ht="19.5" customHeight="1">
      <c r="A37" s="23">
        <v>33</v>
      </c>
      <c r="B37" s="21" t="s">
        <v>26</v>
      </c>
      <c r="C37" s="22">
        <v>17</v>
      </c>
      <c r="D37" s="22"/>
      <c r="E37" s="22">
        <v>15</v>
      </c>
      <c r="F37" s="22">
        <v>2</v>
      </c>
      <c r="G37" s="22"/>
      <c r="H37" s="22">
        <v>12.4</v>
      </c>
      <c r="I37" s="22">
        <v>3.11</v>
      </c>
      <c r="J37" s="30">
        <v>1</v>
      </c>
      <c r="K37" s="33">
        <f t="shared" si="0"/>
        <v>11.76470588235294</v>
      </c>
      <c r="L37" s="21"/>
      <c r="M37" s="11"/>
      <c r="N37" s="11"/>
      <c r="O37" s="11"/>
      <c r="P37" s="11"/>
    </row>
    <row r="38" spans="1:16" ht="19.5" customHeight="1">
      <c r="A38" s="23">
        <v>34</v>
      </c>
      <c r="B38" s="11" t="s">
        <v>48</v>
      </c>
      <c r="C38" s="13">
        <v>31</v>
      </c>
      <c r="D38" s="13"/>
      <c r="E38" s="13">
        <v>29</v>
      </c>
      <c r="F38" s="13">
        <v>2</v>
      </c>
      <c r="G38" s="13"/>
      <c r="H38" s="13">
        <v>12.2</v>
      </c>
      <c r="I38" s="13">
        <v>3.1</v>
      </c>
      <c r="J38" s="30">
        <v>1</v>
      </c>
      <c r="K38" s="33">
        <f t="shared" si="0"/>
        <v>6.451612903225806</v>
      </c>
      <c r="L38" s="11"/>
      <c r="M38" s="11"/>
      <c r="N38" s="11"/>
      <c r="O38" s="11"/>
      <c r="P38" s="11"/>
    </row>
    <row r="39" spans="1:16" ht="19.5" customHeight="1">
      <c r="A39" s="23">
        <v>35</v>
      </c>
      <c r="B39" s="11" t="s">
        <v>44</v>
      </c>
      <c r="C39" s="13">
        <v>19</v>
      </c>
      <c r="D39" s="13">
        <v>1</v>
      </c>
      <c r="E39" s="13">
        <v>15</v>
      </c>
      <c r="F39" s="13">
        <v>3</v>
      </c>
      <c r="G39" s="13"/>
      <c r="H39" s="13">
        <v>12.1</v>
      </c>
      <c r="I39" s="13">
        <v>3.1</v>
      </c>
      <c r="J39" s="30">
        <v>0.95</v>
      </c>
      <c r="K39" s="33">
        <f t="shared" si="0"/>
        <v>15.789473684210526</v>
      </c>
      <c r="L39" s="11"/>
      <c r="M39" s="11"/>
      <c r="N39" s="11"/>
      <c r="O39" s="11"/>
      <c r="P39" s="11"/>
    </row>
    <row r="40" spans="1:13" ht="19.5" customHeight="1">
      <c r="A40" s="14"/>
      <c r="B40" s="16" t="s">
        <v>82</v>
      </c>
      <c r="C40" s="16">
        <f>SUM(C5:C39)</f>
        <v>925</v>
      </c>
      <c r="D40" s="16">
        <f>SUM(D5:D39)</f>
        <v>4</v>
      </c>
      <c r="E40" s="16">
        <f>SUM(E5:E39)</f>
        <v>472</v>
      </c>
      <c r="F40" s="16">
        <f>SUM(F5:F39)</f>
        <v>354</v>
      </c>
      <c r="G40" s="16">
        <f>SUM(G5:G39)</f>
        <v>95</v>
      </c>
      <c r="H40" s="16">
        <v>16.07</v>
      </c>
      <c r="I40" s="16">
        <v>3.6</v>
      </c>
      <c r="J40" s="47">
        <v>0.996</v>
      </c>
      <c r="K40" s="34">
        <f t="shared" si="0"/>
        <v>48.54054054054054</v>
      </c>
      <c r="L40" s="27">
        <v>1</v>
      </c>
      <c r="M40" s="17"/>
    </row>
    <row r="41" spans="4:7" ht="19.5" customHeight="1">
      <c r="D41" s="176">
        <v>0.004</v>
      </c>
      <c r="E41" s="177">
        <v>0.51</v>
      </c>
      <c r="F41" s="177">
        <v>0.38</v>
      </c>
      <c r="G41" s="177">
        <v>0.1</v>
      </c>
    </row>
    <row r="42" spans="1:12" ht="19.5" customHeight="1">
      <c r="A42" s="32"/>
      <c r="B42" s="28" t="s">
        <v>83</v>
      </c>
      <c r="C42" s="28">
        <v>857</v>
      </c>
      <c r="D42" s="32">
        <v>6</v>
      </c>
      <c r="E42" s="28">
        <v>287</v>
      </c>
      <c r="F42" s="28">
        <v>377</v>
      </c>
      <c r="G42" s="28">
        <v>187</v>
      </c>
      <c r="H42" s="28">
        <v>18.61</v>
      </c>
      <c r="I42" s="28">
        <v>3.9</v>
      </c>
      <c r="J42" s="49">
        <v>0.993</v>
      </c>
      <c r="K42" s="49">
        <v>0.658</v>
      </c>
      <c r="L42" s="32">
        <v>3</v>
      </c>
    </row>
    <row r="43" spans="4:7" ht="19.5" customHeight="1">
      <c r="D43" s="178">
        <v>0.007</v>
      </c>
      <c r="E43" s="179">
        <v>0.34</v>
      </c>
      <c r="F43" s="179">
        <v>0.44</v>
      </c>
      <c r="G43" s="179">
        <v>0.22</v>
      </c>
    </row>
    <row r="45" ht="19.5" customHeight="1">
      <c r="B45" s="204" t="s">
        <v>277</v>
      </c>
    </row>
    <row r="46" spans="1:9" ht="19.5" customHeight="1">
      <c r="A46" s="209">
        <v>1</v>
      </c>
      <c r="B46" s="203" t="s">
        <v>289</v>
      </c>
      <c r="C46" s="203"/>
      <c r="D46" s="203"/>
      <c r="E46" s="203"/>
      <c r="F46" s="203"/>
      <c r="G46" s="203"/>
      <c r="H46" s="203"/>
      <c r="I46" s="200"/>
    </row>
    <row r="47" spans="1:8" ht="19.5" customHeight="1">
      <c r="A47" s="210">
        <v>2</v>
      </c>
      <c r="B47" s="211" t="s">
        <v>279</v>
      </c>
      <c r="C47" s="212"/>
      <c r="D47" s="212"/>
      <c r="E47" s="212"/>
      <c r="F47" s="212"/>
      <c r="G47" s="212"/>
      <c r="H47" s="212"/>
    </row>
    <row r="48" spans="1:8" ht="19.5" customHeight="1">
      <c r="A48" s="209"/>
      <c r="B48" s="201" t="s">
        <v>293</v>
      </c>
      <c r="C48" s="200"/>
      <c r="D48" s="200"/>
      <c r="E48" s="200"/>
      <c r="F48" s="200"/>
      <c r="G48" s="200"/>
      <c r="H48" s="200"/>
    </row>
    <row r="49" spans="1:8" ht="19.5" customHeight="1">
      <c r="A49" s="209"/>
      <c r="B49" s="201" t="s">
        <v>280</v>
      </c>
      <c r="C49" s="200"/>
      <c r="D49" s="200"/>
      <c r="E49" s="200"/>
      <c r="F49" s="200"/>
      <c r="G49" s="200"/>
      <c r="H49" s="200"/>
    </row>
    <row r="50" spans="1:8" ht="19.5" customHeight="1">
      <c r="A50" s="209"/>
      <c r="B50" s="201" t="s">
        <v>281</v>
      </c>
      <c r="C50" s="200"/>
      <c r="D50" s="200"/>
      <c r="E50" s="200"/>
      <c r="F50" s="200"/>
      <c r="G50" s="200"/>
      <c r="H50" s="200"/>
    </row>
    <row r="51" spans="1:8" ht="19.5" customHeight="1">
      <c r="A51" s="209"/>
      <c r="B51" s="201" t="s">
        <v>282</v>
      </c>
      <c r="C51" s="200"/>
      <c r="D51" s="200"/>
      <c r="E51" s="200"/>
      <c r="F51" s="200"/>
      <c r="G51" s="200"/>
      <c r="H51" s="200"/>
    </row>
    <row r="52" spans="1:8" ht="33.75" customHeight="1">
      <c r="A52" s="32">
        <v>3</v>
      </c>
      <c r="B52" s="202" t="s">
        <v>283</v>
      </c>
      <c r="C52" s="214" t="s">
        <v>290</v>
      </c>
      <c r="D52" s="203" t="s">
        <v>285</v>
      </c>
      <c r="E52" s="213" t="s">
        <v>286</v>
      </c>
      <c r="F52" s="200"/>
      <c r="G52" s="200"/>
      <c r="H52" s="200"/>
    </row>
    <row r="53" spans="1:8" ht="19.5" customHeight="1">
      <c r="A53" s="200"/>
      <c r="B53" s="201" t="s">
        <v>284</v>
      </c>
      <c r="C53" s="209">
        <v>1</v>
      </c>
      <c r="D53" s="200">
        <v>7</v>
      </c>
      <c r="E53" s="200">
        <v>4</v>
      </c>
      <c r="F53" s="200"/>
      <c r="G53" s="200"/>
      <c r="H53" s="200"/>
    </row>
    <row r="54" spans="1:8" ht="19.5" customHeight="1">
      <c r="A54" s="200"/>
      <c r="B54" s="201" t="s">
        <v>291</v>
      </c>
      <c r="C54" s="209">
        <v>3</v>
      </c>
      <c r="D54" s="200">
        <v>6</v>
      </c>
      <c r="E54" s="200">
        <v>3</v>
      </c>
      <c r="F54" s="200"/>
      <c r="G54" s="200"/>
      <c r="H54" s="200"/>
    </row>
    <row r="55" spans="1:8" ht="19.5" customHeight="1">
      <c r="A55" s="200"/>
      <c r="B55" s="201"/>
      <c r="C55" s="209"/>
      <c r="D55" s="200">
        <v>6</v>
      </c>
      <c r="E55" s="200">
        <v>3</v>
      </c>
      <c r="F55" s="200"/>
      <c r="G55" s="200"/>
      <c r="H55" s="200"/>
    </row>
    <row r="56" spans="1:8" ht="19.5" customHeight="1">
      <c r="A56" s="200"/>
      <c r="B56" s="201"/>
      <c r="C56" s="209"/>
      <c r="D56" s="200">
        <v>7</v>
      </c>
      <c r="E56" s="200">
        <v>4</v>
      </c>
      <c r="F56" s="200"/>
      <c r="G56" s="200"/>
      <c r="H56" s="200"/>
    </row>
    <row r="57" spans="1:8" ht="19.5" customHeight="1">
      <c r="A57" s="200"/>
      <c r="B57" s="201" t="s">
        <v>287</v>
      </c>
      <c r="C57" s="209">
        <v>1</v>
      </c>
      <c r="D57" s="200">
        <v>6</v>
      </c>
      <c r="E57" s="200">
        <v>3</v>
      </c>
      <c r="F57" s="200"/>
      <c r="G57" s="200"/>
      <c r="H57" s="200"/>
    </row>
    <row r="58" spans="1:8" ht="19.5" customHeight="1">
      <c r="A58" s="200"/>
      <c r="B58" s="201" t="s">
        <v>152</v>
      </c>
      <c r="C58" s="209">
        <v>1</v>
      </c>
      <c r="D58" s="200">
        <v>5</v>
      </c>
      <c r="E58" s="200">
        <v>3</v>
      </c>
      <c r="F58" s="200"/>
      <c r="G58" s="200"/>
      <c r="H58" s="200"/>
    </row>
    <row r="59" spans="1:8" ht="19.5" customHeight="1">
      <c r="A59" s="200"/>
      <c r="B59" s="202"/>
      <c r="C59" s="32">
        <f>SUM(C53:C58)</f>
        <v>6</v>
      </c>
      <c r="D59" s="203"/>
      <c r="E59" s="200"/>
      <c r="F59" s="200"/>
      <c r="G59" s="200"/>
      <c r="H59" s="200"/>
    </row>
    <row r="60" spans="1:8" ht="19.5" customHeight="1">
      <c r="A60" s="200"/>
      <c r="B60" s="201"/>
      <c r="C60" s="200"/>
      <c r="D60" s="200"/>
      <c r="E60" s="200"/>
      <c r="F60" s="200"/>
      <c r="G60" s="200"/>
      <c r="H60" s="200"/>
    </row>
    <row r="61" spans="1:8" ht="19.5" customHeight="1">
      <c r="A61" s="200"/>
      <c r="B61" s="201"/>
      <c r="C61" s="200"/>
      <c r="D61" s="200"/>
      <c r="E61" s="200"/>
      <c r="F61" s="200"/>
      <c r="G61" s="200"/>
      <c r="H61" s="200"/>
    </row>
    <row r="62" spans="1:8" ht="19.5" customHeight="1">
      <c r="A62" s="200"/>
      <c r="B62" s="201"/>
      <c r="C62" s="200"/>
      <c r="D62" s="200"/>
      <c r="E62" s="200"/>
      <c r="F62" s="200"/>
      <c r="G62" s="200"/>
      <c r="H62" s="200"/>
    </row>
    <row r="63" spans="1:8" ht="19.5" customHeight="1">
      <c r="A63" s="200"/>
      <c r="B63" s="201"/>
      <c r="C63" s="200"/>
      <c r="D63" s="200"/>
      <c r="E63" s="200"/>
      <c r="F63" s="200"/>
      <c r="G63" s="200"/>
      <c r="H63" s="200"/>
    </row>
    <row r="64" spans="1:8" ht="19.5" customHeight="1">
      <c r="A64" s="200"/>
      <c r="B64" s="201"/>
      <c r="C64" s="200"/>
      <c r="D64" s="200"/>
      <c r="E64" s="200"/>
      <c r="F64" s="200"/>
      <c r="G64" s="200"/>
      <c r="H64" s="200"/>
    </row>
    <row r="65" spans="1:8" ht="19.5" customHeight="1">
      <c r="A65" s="200"/>
      <c r="B65" s="201"/>
      <c r="C65" s="200"/>
      <c r="D65" s="200"/>
      <c r="E65" s="200"/>
      <c r="F65" s="200"/>
      <c r="G65" s="200"/>
      <c r="H65" s="200"/>
    </row>
    <row r="66" ht="19.5" customHeight="1">
      <c r="B66" s="185"/>
    </row>
    <row r="67" ht="19.5" customHeight="1">
      <c r="B67" s="185"/>
    </row>
    <row r="68" ht="19.5" customHeight="1">
      <c r="B68" s="185"/>
    </row>
    <row r="69" spans="2:6" ht="19.5" customHeight="1">
      <c r="B69" s="188"/>
      <c r="C69" s="189"/>
      <c r="D69" s="189"/>
      <c r="E69" s="190"/>
      <c r="F69" s="118"/>
    </row>
    <row r="70" spans="2:6" ht="19.5" customHeight="1">
      <c r="B70" s="191"/>
      <c r="C70" s="192"/>
      <c r="D70" s="193"/>
      <c r="E70" s="194"/>
      <c r="F70" s="118"/>
    </row>
    <row r="71" spans="2:6" ht="19.5" customHeight="1">
      <c r="B71" s="191"/>
      <c r="C71" s="192"/>
      <c r="D71" s="193"/>
      <c r="E71" s="194"/>
      <c r="F71" s="118"/>
    </row>
    <row r="72" spans="2:6" ht="19.5" customHeight="1">
      <c r="B72" s="195"/>
      <c r="C72" s="192"/>
      <c r="D72" s="193"/>
      <c r="E72" s="194"/>
      <c r="F72" s="118"/>
    </row>
    <row r="73" spans="2:6" ht="19.5" customHeight="1">
      <c r="B73" s="191"/>
      <c r="C73" s="192"/>
      <c r="D73" s="193"/>
      <c r="E73" s="194"/>
      <c r="F73" s="118"/>
    </row>
    <row r="74" spans="2:6" ht="19.5" customHeight="1">
      <c r="B74" s="191"/>
      <c r="C74" s="192"/>
      <c r="D74" s="193"/>
      <c r="E74" s="194"/>
      <c r="F74" s="118"/>
    </row>
    <row r="75" spans="2:6" ht="19.5" customHeight="1">
      <c r="B75" s="195"/>
      <c r="C75" s="192"/>
      <c r="D75" s="193"/>
      <c r="E75" s="194"/>
      <c r="F75" s="118"/>
    </row>
    <row r="76" spans="2:6" ht="19.5" customHeight="1">
      <c r="B76" s="195"/>
      <c r="C76" s="192"/>
      <c r="D76" s="193"/>
      <c r="E76" s="194"/>
      <c r="F76" s="118"/>
    </row>
    <row r="77" spans="2:6" ht="19.5" customHeight="1">
      <c r="B77" s="196"/>
      <c r="C77" s="197"/>
      <c r="D77" s="198"/>
      <c r="E77" s="194"/>
      <c r="F77" s="118"/>
    </row>
    <row r="78" spans="2:6" ht="19.5" customHeight="1">
      <c r="B78" s="196"/>
      <c r="C78" s="197"/>
      <c r="D78" s="198"/>
      <c r="E78" s="194"/>
      <c r="F78" s="118"/>
    </row>
    <row r="79" spans="2:6" ht="19.5" customHeight="1">
      <c r="B79" s="196"/>
      <c r="C79" s="197"/>
      <c r="D79" s="198"/>
      <c r="E79" s="194"/>
      <c r="F79" s="118"/>
    </row>
    <row r="80" spans="2:6" ht="19.5" customHeight="1">
      <c r="B80" s="196"/>
      <c r="C80" s="197"/>
      <c r="D80" s="198"/>
      <c r="E80" s="194"/>
      <c r="F80" s="118"/>
    </row>
    <row r="81" spans="2:6" ht="19.5" customHeight="1">
      <c r="B81" s="199"/>
      <c r="C81" s="197"/>
      <c r="D81" s="198"/>
      <c r="E81" s="194"/>
      <c r="F81" s="118"/>
    </row>
    <row r="82" spans="2:6" ht="19.5" customHeight="1">
      <c r="B82" s="199"/>
      <c r="C82" s="197"/>
      <c r="D82" s="198"/>
      <c r="E82" s="194"/>
      <c r="F82" s="118"/>
    </row>
    <row r="83" spans="2:6" ht="19.5" customHeight="1">
      <c r="B83" s="199"/>
      <c r="C83" s="197"/>
      <c r="D83" s="198"/>
      <c r="E83" s="194"/>
      <c r="F83" s="118"/>
    </row>
  </sheetData>
  <autoFilter ref="A4:N39"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55"/>
  <sheetViews>
    <sheetView workbookViewId="0" topLeftCell="A1">
      <selection activeCell="A14" sqref="A14"/>
    </sheetView>
  </sheetViews>
  <sheetFormatPr defaultColWidth="9.00390625" defaultRowHeight="19.5" customHeight="1"/>
  <cols>
    <col min="1" max="1" width="5.75390625" style="1" customWidth="1"/>
    <col min="2" max="2" width="23.75390625" style="1" customWidth="1"/>
    <col min="3" max="3" width="6.375" style="1" customWidth="1"/>
    <col min="4" max="4" width="6.875" style="1" customWidth="1"/>
    <col min="5" max="5" width="6.75390625" style="1" customWidth="1"/>
    <col min="6" max="6" width="7.00390625" style="1" customWidth="1"/>
    <col min="7" max="7" width="6.375" style="1" customWidth="1"/>
    <col min="8" max="8" width="7.75390625" style="1" customWidth="1"/>
    <col min="9" max="9" width="7.875" style="1" customWidth="1"/>
    <col min="10" max="10" width="7.375" style="1" customWidth="1"/>
    <col min="11" max="11" width="7.875" style="1" customWidth="1"/>
    <col min="12" max="12" width="7.125" style="1" customWidth="1"/>
    <col min="13" max="13" width="14.125" style="1" customWidth="1"/>
    <col min="14" max="16384" width="9.125" style="1" customWidth="1"/>
  </cols>
  <sheetData>
    <row r="1" ht="19.5" customHeight="1">
      <c r="B1" s="181" t="s">
        <v>76</v>
      </c>
    </row>
    <row r="2" ht="27" customHeight="1" thickBot="1">
      <c r="B2" s="180" t="s">
        <v>273</v>
      </c>
    </row>
    <row r="3" spans="1:13" ht="51.75" customHeight="1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6" t="s">
        <v>9</v>
      </c>
      <c r="J3" s="6" t="s">
        <v>75</v>
      </c>
      <c r="K3" s="6" t="s">
        <v>74</v>
      </c>
      <c r="L3" s="6" t="s">
        <v>10</v>
      </c>
      <c r="M3" s="6" t="s">
        <v>11</v>
      </c>
    </row>
    <row r="4" spans="1:13" ht="19.5" customHeight="1">
      <c r="A4" s="24">
        <v>1</v>
      </c>
      <c r="B4" s="25" t="s">
        <v>14</v>
      </c>
      <c r="C4" s="26">
        <v>17</v>
      </c>
      <c r="D4" s="26"/>
      <c r="E4" s="26"/>
      <c r="F4" s="26">
        <v>1</v>
      </c>
      <c r="G4" s="26">
        <v>16</v>
      </c>
      <c r="H4" s="26">
        <v>40.1</v>
      </c>
      <c r="I4" s="26">
        <v>4.9</v>
      </c>
      <c r="J4" s="29">
        <v>1</v>
      </c>
      <c r="K4" s="26">
        <f>(F4+G4)/C4%</f>
        <v>99.99999999999999</v>
      </c>
      <c r="L4" s="26">
        <v>0</v>
      </c>
      <c r="M4" s="25" t="s">
        <v>93</v>
      </c>
    </row>
    <row r="5" spans="1:13" ht="19.5" customHeight="1">
      <c r="A5" s="24">
        <v>2</v>
      </c>
      <c r="B5" s="25" t="s">
        <v>19</v>
      </c>
      <c r="C5" s="26">
        <v>42</v>
      </c>
      <c r="D5" s="26"/>
      <c r="E5" s="26">
        <v>2</v>
      </c>
      <c r="F5" s="26">
        <v>6</v>
      </c>
      <c r="G5" s="26">
        <v>34</v>
      </c>
      <c r="H5" s="26">
        <v>38.6</v>
      </c>
      <c r="I5" s="26">
        <v>4.8</v>
      </c>
      <c r="J5" s="29">
        <v>1</v>
      </c>
      <c r="K5" s="31">
        <f aca="true" t="shared" si="0" ref="K5:K39">(F5+G5)/C5%</f>
        <v>95.23809523809524</v>
      </c>
      <c r="L5" s="26">
        <v>0</v>
      </c>
      <c r="M5" s="25" t="s">
        <v>274</v>
      </c>
    </row>
    <row r="6" spans="1:13" ht="32.25" customHeight="1">
      <c r="A6" s="24">
        <v>3</v>
      </c>
      <c r="B6" s="25" t="s">
        <v>37</v>
      </c>
      <c r="C6" s="26">
        <v>79</v>
      </c>
      <c r="D6" s="26"/>
      <c r="E6" s="26">
        <v>5</v>
      </c>
      <c r="F6" s="26">
        <v>19</v>
      </c>
      <c r="G6" s="26">
        <v>55</v>
      </c>
      <c r="H6" s="26">
        <v>37.9</v>
      </c>
      <c r="I6" s="26">
        <v>4.6</v>
      </c>
      <c r="J6" s="29">
        <v>1</v>
      </c>
      <c r="K6" s="31">
        <f t="shared" si="0"/>
        <v>93.67088607594937</v>
      </c>
      <c r="L6" s="26">
        <v>0</v>
      </c>
      <c r="M6" s="50" t="s">
        <v>92</v>
      </c>
    </row>
    <row r="7" spans="1:13" ht="19.5" customHeight="1">
      <c r="A7" s="24">
        <v>4</v>
      </c>
      <c r="B7" s="25" t="s">
        <v>17</v>
      </c>
      <c r="C7" s="26">
        <v>3</v>
      </c>
      <c r="D7" s="26"/>
      <c r="E7" s="26"/>
      <c r="F7" s="26">
        <v>1</v>
      </c>
      <c r="G7" s="26">
        <v>2</v>
      </c>
      <c r="H7" s="26">
        <v>37.3</v>
      </c>
      <c r="I7" s="26">
        <v>4.7</v>
      </c>
      <c r="J7" s="29">
        <v>1</v>
      </c>
      <c r="K7" s="31">
        <f t="shared" si="0"/>
        <v>100</v>
      </c>
      <c r="L7" s="26">
        <v>0</v>
      </c>
      <c r="M7" s="25" t="s">
        <v>98</v>
      </c>
    </row>
    <row r="8" spans="1:13" ht="19.5" customHeight="1">
      <c r="A8" s="24">
        <v>5</v>
      </c>
      <c r="B8" s="25" t="s">
        <v>12</v>
      </c>
      <c r="C8" s="26">
        <v>8</v>
      </c>
      <c r="D8" s="26"/>
      <c r="E8" s="26"/>
      <c r="F8" s="26">
        <v>3</v>
      </c>
      <c r="G8" s="26">
        <v>5</v>
      </c>
      <c r="H8" s="26">
        <v>37.1</v>
      </c>
      <c r="I8" s="26">
        <v>4.6</v>
      </c>
      <c r="J8" s="29">
        <v>1</v>
      </c>
      <c r="K8" s="31">
        <f t="shared" si="0"/>
        <v>100</v>
      </c>
      <c r="L8" s="26">
        <v>0</v>
      </c>
      <c r="M8" s="25" t="s">
        <v>63</v>
      </c>
    </row>
    <row r="9" spans="1:13" ht="19.5" customHeight="1">
      <c r="A9" s="24">
        <v>6</v>
      </c>
      <c r="B9" s="25" t="s">
        <v>55</v>
      </c>
      <c r="C9" s="26">
        <v>16</v>
      </c>
      <c r="D9" s="26"/>
      <c r="E9" s="26">
        <v>2</v>
      </c>
      <c r="F9" s="26">
        <v>2</v>
      </c>
      <c r="G9" s="26">
        <v>12</v>
      </c>
      <c r="H9" s="26">
        <v>36.8</v>
      </c>
      <c r="I9" s="26">
        <v>4.6</v>
      </c>
      <c r="J9" s="29">
        <v>1</v>
      </c>
      <c r="K9" s="31">
        <f t="shared" si="0"/>
        <v>87.5</v>
      </c>
      <c r="L9" s="26">
        <v>0</v>
      </c>
      <c r="M9" s="25" t="s">
        <v>87</v>
      </c>
    </row>
    <row r="10" spans="1:13" ht="19.5" customHeight="1">
      <c r="A10" s="24">
        <v>7</v>
      </c>
      <c r="B10" s="25" t="s">
        <v>34</v>
      </c>
      <c r="C10" s="26">
        <v>23</v>
      </c>
      <c r="D10" s="26"/>
      <c r="E10" s="26">
        <v>1</v>
      </c>
      <c r="F10" s="26">
        <v>11</v>
      </c>
      <c r="G10" s="26">
        <v>11</v>
      </c>
      <c r="H10" s="26">
        <v>36.5</v>
      </c>
      <c r="I10" s="26">
        <v>4.5</v>
      </c>
      <c r="J10" s="29">
        <v>1</v>
      </c>
      <c r="K10" s="31">
        <f t="shared" si="0"/>
        <v>95.65217391304347</v>
      </c>
      <c r="L10" s="26">
        <v>0</v>
      </c>
      <c r="M10" s="25" t="s">
        <v>86</v>
      </c>
    </row>
    <row r="11" spans="1:13" ht="19.5" customHeight="1">
      <c r="A11" s="24">
        <v>8</v>
      </c>
      <c r="B11" s="25" t="s">
        <v>21</v>
      </c>
      <c r="C11" s="26">
        <v>34</v>
      </c>
      <c r="D11" s="26"/>
      <c r="E11" s="26">
        <v>3</v>
      </c>
      <c r="F11" s="26">
        <v>11</v>
      </c>
      <c r="G11" s="26">
        <v>20</v>
      </c>
      <c r="H11" s="26">
        <v>36.3</v>
      </c>
      <c r="I11" s="26">
        <v>4.5</v>
      </c>
      <c r="J11" s="29">
        <v>1</v>
      </c>
      <c r="K11" s="31">
        <f t="shared" si="0"/>
        <v>91.17647058823529</v>
      </c>
      <c r="L11" s="26">
        <v>0</v>
      </c>
      <c r="M11" s="25" t="s">
        <v>97</v>
      </c>
    </row>
    <row r="12" spans="1:13" ht="19.5" customHeight="1">
      <c r="A12" s="24">
        <v>8</v>
      </c>
      <c r="B12" s="25" t="s">
        <v>49</v>
      </c>
      <c r="C12" s="26">
        <v>43</v>
      </c>
      <c r="D12" s="26"/>
      <c r="E12" s="26">
        <v>5</v>
      </c>
      <c r="F12" s="26">
        <v>13</v>
      </c>
      <c r="G12" s="26">
        <v>25</v>
      </c>
      <c r="H12" s="26">
        <v>36.3</v>
      </c>
      <c r="I12" s="26">
        <v>4.5</v>
      </c>
      <c r="J12" s="29">
        <v>1</v>
      </c>
      <c r="K12" s="31">
        <f t="shared" si="0"/>
        <v>88.37209302325581</v>
      </c>
      <c r="L12" s="26">
        <v>0</v>
      </c>
      <c r="M12" s="25" t="s">
        <v>91</v>
      </c>
    </row>
    <row r="13" spans="1:13" ht="19.5" customHeight="1">
      <c r="A13" s="24">
        <v>8</v>
      </c>
      <c r="B13" s="25" t="s">
        <v>31</v>
      </c>
      <c r="C13" s="26">
        <v>74</v>
      </c>
      <c r="D13" s="26"/>
      <c r="E13" s="26">
        <v>7</v>
      </c>
      <c r="F13" s="26">
        <v>30</v>
      </c>
      <c r="G13" s="26">
        <v>37</v>
      </c>
      <c r="H13" s="26">
        <v>36.3</v>
      </c>
      <c r="I13" s="26">
        <v>4.4</v>
      </c>
      <c r="J13" s="29">
        <v>1</v>
      </c>
      <c r="K13" s="31">
        <f t="shared" si="0"/>
        <v>90.54054054054055</v>
      </c>
      <c r="L13" s="26">
        <v>0</v>
      </c>
      <c r="M13" s="25" t="s">
        <v>95</v>
      </c>
    </row>
    <row r="14" spans="1:13" ht="19.5" customHeight="1">
      <c r="A14" s="24">
        <v>8</v>
      </c>
      <c r="B14" s="25" t="s">
        <v>51</v>
      </c>
      <c r="C14" s="26">
        <v>28</v>
      </c>
      <c r="D14" s="26"/>
      <c r="E14" s="26">
        <v>2</v>
      </c>
      <c r="F14" s="26">
        <v>10</v>
      </c>
      <c r="G14" s="26">
        <v>16</v>
      </c>
      <c r="H14" s="26">
        <v>36.3</v>
      </c>
      <c r="I14" s="26">
        <v>4.5</v>
      </c>
      <c r="J14" s="29">
        <v>1</v>
      </c>
      <c r="K14" s="31">
        <f t="shared" si="0"/>
        <v>92.85714285714285</v>
      </c>
      <c r="L14" s="26">
        <v>0</v>
      </c>
      <c r="M14" s="25" t="s">
        <v>90</v>
      </c>
    </row>
    <row r="15" spans="1:13" ht="19.5" customHeight="1">
      <c r="A15" s="24">
        <v>12</v>
      </c>
      <c r="B15" s="25" t="s">
        <v>32</v>
      </c>
      <c r="C15" s="26">
        <v>41</v>
      </c>
      <c r="D15" s="26"/>
      <c r="E15" s="26">
        <v>2</v>
      </c>
      <c r="F15" s="26">
        <v>16</v>
      </c>
      <c r="G15" s="26">
        <v>23</v>
      </c>
      <c r="H15" s="26">
        <v>36.2</v>
      </c>
      <c r="I15" s="26">
        <v>4.5</v>
      </c>
      <c r="J15" s="29">
        <v>1</v>
      </c>
      <c r="K15" s="31">
        <f t="shared" si="0"/>
        <v>95.1219512195122</v>
      </c>
      <c r="L15" s="26">
        <v>0</v>
      </c>
      <c r="M15" s="25" t="s">
        <v>88</v>
      </c>
    </row>
    <row r="16" spans="1:13" ht="19.5" customHeight="1">
      <c r="A16" s="24">
        <v>13</v>
      </c>
      <c r="B16" s="25" t="s">
        <v>43</v>
      </c>
      <c r="C16" s="26">
        <v>43</v>
      </c>
      <c r="D16" s="26"/>
      <c r="E16" s="26">
        <v>8</v>
      </c>
      <c r="F16" s="26">
        <v>14</v>
      </c>
      <c r="G16" s="26">
        <v>21</v>
      </c>
      <c r="H16" s="26">
        <v>36.1</v>
      </c>
      <c r="I16" s="26">
        <v>4.3</v>
      </c>
      <c r="J16" s="29">
        <v>1</v>
      </c>
      <c r="K16" s="31">
        <f t="shared" si="0"/>
        <v>81.3953488372093</v>
      </c>
      <c r="L16" s="26">
        <v>0</v>
      </c>
      <c r="M16" s="25" t="s">
        <v>85</v>
      </c>
    </row>
    <row r="17" spans="1:13" ht="19.5" customHeight="1">
      <c r="A17" s="24">
        <v>13</v>
      </c>
      <c r="B17" s="25" t="s">
        <v>20</v>
      </c>
      <c r="C17" s="26">
        <v>3</v>
      </c>
      <c r="D17" s="26"/>
      <c r="E17" s="26"/>
      <c r="F17" s="26">
        <v>2</v>
      </c>
      <c r="G17" s="26">
        <v>1</v>
      </c>
      <c r="H17" s="26">
        <v>36</v>
      </c>
      <c r="I17" s="26">
        <v>4.3</v>
      </c>
      <c r="J17" s="29">
        <v>1</v>
      </c>
      <c r="K17" s="31">
        <f t="shared" si="0"/>
        <v>100</v>
      </c>
      <c r="L17" s="26">
        <v>0</v>
      </c>
      <c r="M17" s="25" t="s">
        <v>84</v>
      </c>
    </row>
    <row r="18" spans="1:13" ht="19.5" customHeight="1">
      <c r="A18" s="24">
        <v>15</v>
      </c>
      <c r="B18" s="25" t="s">
        <v>18</v>
      </c>
      <c r="C18" s="26">
        <v>7</v>
      </c>
      <c r="D18" s="26"/>
      <c r="E18" s="26"/>
      <c r="F18" s="26">
        <v>3</v>
      </c>
      <c r="G18" s="26">
        <v>4</v>
      </c>
      <c r="H18" s="26">
        <v>36</v>
      </c>
      <c r="I18" s="26">
        <v>4.6</v>
      </c>
      <c r="J18" s="29">
        <v>1</v>
      </c>
      <c r="K18" s="31">
        <f t="shared" si="0"/>
        <v>99.99999999999999</v>
      </c>
      <c r="L18" s="26">
        <v>0</v>
      </c>
      <c r="M18" s="25" t="s">
        <v>99</v>
      </c>
    </row>
    <row r="19" spans="1:13" ht="19.5" customHeight="1">
      <c r="A19" s="24">
        <v>16</v>
      </c>
      <c r="B19" s="25" t="s">
        <v>16</v>
      </c>
      <c r="C19" s="26">
        <v>4</v>
      </c>
      <c r="D19" s="26"/>
      <c r="E19" s="26"/>
      <c r="F19" s="26">
        <v>2</v>
      </c>
      <c r="G19" s="26">
        <v>2</v>
      </c>
      <c r="H19" s="26">
        <v>36</v>
      </c>
      <c r="I19" s="26">
        <v>4.5</v>
      </c>
      <c r="J19" s="29">
        <v>1</v>
      </c>
      <c r="K19" s="31">
        <f t="shared" si="0"/>
        <v>100</v>
      </c>
      <c r="L19" s="26">
        <v>0</v>
      </c>
      <c r="M19" s="25" t="s">
        <v>89</v>
      </c>
    </row>
    <row r="20" spans="1:13" ht="19.5" customHeight="1">
      <c r="A20" s="24">
        <v>16</v>
      </c>
      <c r="B20" s="25" t="s">
        <v>57</v>
      </c>
      <c r="C20" s="26">
        <v>22</v>
      </c>
      <c r="D20" s="26"/>
      <c r="E20" s="26"/>
      <c r="F20" s="26">
        <v>17</v>
      </c>
      <c r="G20" s="26">
        <v>3</v>
      </c>
      <c r="H20" s="26">
        <v>36</v>
      </c>
      <c r="I20" s="26">
        <v>4.2</v>
      </c>
      <c r="J20" s="29">
        <v>1</v>
      </c>
      <c r="K20" s="31">
        <f t="shared" si="0"/>
        <v>90.9090909090909</v>
      </c>
      <c r="L20" s="26">
        <v>0</v>
      </c>
      <c r="M20" s="25" t="s">
        <v>96</v>
      </c>
    </row>
    <row r="21" spans="1:13" ht="19.5" customHeight="1">
      <c r="A21" s="24">
        <v>18</v>
      </c>
      <c r="B21" s="25" t="s">
        <v>60</v>
      </c>
      <c r="C21" s="26">
        <v>9</v>
      </c>
      <c r="D21" s="26"/>
      <c r="E21" s="26"/>
      <c r="F21" s="26">
        <v>6</v>
      </c>
      <c r="G21" s="26">
        <v>3</v>
      </c>
      <c r="H21" s="26">
        <v>35.9</v>
      </c>
      <c r="I21" s="26">
        <v>4.3</v>
      </c>
      <c r="J21" s="29">
        <v>1</v>
      </c>
      <c r="K21" s="31">
        <f t="shared" si="0"/>
        <v>100</v>
      </c>
      <c r="L21" s="26">
        <v>0</v>
      </c>
      <c r="M21" s="25" t="s">
        <v>101</v>
      </c>
    </row>
    <row r="22" spans="1:13" ht="19.5" customHeight="1">
      <c r="A22" s="24">
        <v>19</v>
      </c>
      <c r="B22" s="25" t="s">
        <v>28</v>
      </c>
      <c r="C22" s="26">
        <v>42</v>
      </c>
      <c r="D22" s="26"/>
      <c r="E22" s="26">
        <v>4</v>
      </c>
      <c r="F22" s="26">
        <v>16</v>
      </c>
      <c r="G22" s="26">
        <v>22</v>
      </c>
      <c r="H22" s="26">
        <v>35.6</v>
      </c>
      <c r="I22" s="26">
        <v>4.4</v>
      </c>
      <c r="J22" s="29">
        <v>1</v>
      </c>
      <c r="K22" s="31">
        <f t="shared" si="0"/>
        <v>90.47619047619048</v>
      </c>
      <c r="L22" s="26">
        <v>0</v>
      </c>
      <c r="M22" s="25" t="s">
        <v>94</v>
      </c>
    </row>
    <row r="23" spans="1:13" ht="19.5" customHeight="1">
      <c r="A23" s="24">
        <v>19</v>
      </c>
      <c r="B23" s="25" t="s">
        <v>52</v>
      </c>
      <c r="C23" s="26">
        <v>10</v>
      </c>
      <c r="D23" s="26"/>
      <c r="E23" s="26">
        <v>0</v>
      </c>
      <c r="F23" s="26">
        <v>5</v>
      </c>
      <c r="G23" s="26">
        <v>5</v>
      </c>
      <c r="H23" s="26">
        <v>35.6</v>
      </c>
      <c r="I23" s="26">
        <v>4.5</v>
      </c>
      <c r="J23" s="29">
        <v>1</v>
      </c>
      <c r="K23" s="31">
        <f t="shared" si="0"/>
        <v>100</v>
      </c>
      <c r="L23" s="26">
        <v>0</v>
      </c>
      <c r="M23" s="25" t="s">
        <v>100</v>
      </c>
    </row>
    <row r="24" spans="1:13" ht="19.5" customHeight="1">
      <c r="A24" s="23">
        <v>21</v>
      </c>
      <c r="B24" s="21" t="s">
        <v>53</v>
      </c>
      <c r="C24" s="22">
        <v>59</v>
      </c>
      <c r="D24" s="22"/>
      <c r="E24" s="22">
        <v>4</v>
      </c>
      <c r="F24" s="22">
        <v>32</v>
      </c>
      <c r="G24" s="22">
        <v>23</v>
      </c>
      <c r="H24" s="22">
        <v>35.4</v>
      </c>
      <c r="I24" s="22">
        <v>4.3</v>
      </c>
      <c r="J24" s="30">
        <v>1</v>
      </c>
      <c r="K24" s="33">
        <f t="shared" si="0"/>
        <v>93.22033898305085</v>
      </c>
      <c r="L24" s="22">
        <v>0</v>
      </c>
      <c r="M24" s="21"/>
    </row>
    <row r="25" spans="1:13" ht="19.5" customHeight="1">
      <c r="A25" s="23">
        <v>22</v>
      </c>
      <c r="B25" s="21" t="s">
        <v>27</v>
      </c>
      <c r="C25" s="22">
        <v>35</v>
      </c>
      <c r="D25" s="22"/>
      <c r="E25" s="22">
        <v>4</v>
      </c>
      <c r="F25" s="22">
        <v>17</v>
      </c>
      <c r="G25" s="22">
        <v>14</v>
      </c>
      <c r="H25" s="22">
        <v>35.2</v>
      </c>
      <c r="I25" s="22">
        <v>4.3</v>
      </c>
      <c r="J25" s="30">
        <v>1</v>
      </c>
      <c r="K25" s="33">
        <f t="shared" si="0"/>
        <v>88.57142857142858</v>
      </c>
      <c r="L25" s="22">
        <v>0</v>
      </c>
      <c r="M25" s="21"/>
    </row>
    <row r="26" spans="1:13" ht="19.5" customHeight="1">
      <c r="A26" s="23">
        <v>23</v>
      </c>
      <c r="B26" s="21" t="s">
        <v>23</v>
      </c>
      <c r="C26" s="22">
        <v>46</v>
      </c>
      <c r="D26" s="22"/>
      <c r="E26" s="22">
        <v>5</v>
      </c>
      <c r="F26" s="22">
        <v>19</v>
      </c>
      <c r="G26" s="22">
        <v>22</v>
      </c>
      <c r="H26" s="22">
        <v>35</v>
      </c>
      <c r="I26" s="22">
        <v>4.4</v>
      </c>
      <c r="J26" s="30">
        <v>1</v>
      </c>
      <c r="K26" s="33">
        <f t="shared" si="0"/>
        <v>89.13043478260869</v>
      </c>
      <c r="L26" s="22">
        <v>0</v>
      </c>
      <c r="M26" s="21"/>
    </row>
    <row r="27" spans="1:13" ht="19.5" customHeight="1">
      <c r="A27" s="23">
        <v>24</v>
      </c>
      <c r="B27" s="21" t="s">
        <v>29</v>
      </c>
      <c r="C27" s="22">
        <v>60</v>
      </c>
      <c r="D27" s="22">
        <v>1</v>
      </c>
      <c r="E27" s="22">
        <v>10</v>
      </c>
      <c r="F27" s="22">
        <v>15</v>
      </c>
      <c r="G27" s="22">
        <v>34</v>
      </c>
      <c r="H27" s="22">
        <v>34.8</v>
      </c>
      <c r="I27" s="22">
        <v>4.4</v>
      </c>
      <c r="J27" s="30">
        <v>0.98</v>
      </c>
      <c r="K27" s="33">
        <f t="shared" si="0"/>
        <v>81.66666666666667</v>
      </c>
      <c r="L27" s="22">
        <v>0</v>
      </c>
      <c r="M27" s="21"/>
    </row>
    <row r="28" spans="1:13" ht="19.5" customHeight="1">
      <c r="A28" s="23">
        <v>25</v>
      </c>
      <c r="B28" s="21" t="s">
        <v>54</v>
      </c>
      <c r="C28" s="22">
        <v>6</v>
      </c>
      <c r="D28" s="22"/>
      <c r="E28" s="22">
        <v>1</v>
      </c>
      <c r="F28" s="22">
        <v>2</v>
      </c>
      <c r="G28" s="22">
        <v>3</v>
      </c>
      <c r="H28" s="22">
        <v>34.3</v>
      </c>
      <c r="I28" s="22">
        <v>4.3</v>
      </c>
      <c r="J28" s="30">
        <v>1</v>
      </c>
      <c r="K28" s="33">
        <f t="shared" si="0"/>
        <v>83.33333333333334</v>
      </c>
      <c r="L28" s="22">
        <v>0</v>
      </c>
      <c r="M28" s="21"/>
    </row>
    <row r="29" spans="1:13" ht="19.5" customHeight="1">
      <c r="A29" s="23">
        <v>26</v>
      </c>
      <c r="B29" s="21" t="s">
        <v>36</v>
      </c>
      <c r="C29" s="22">
        <v>5</v>
      </c>
      <c r="D29" s="22"/>
      <c r="E29" s="22">
        <v>1</v>
      </c>
      <c r="F29" s="22">
        <v>3</v>
      </c>
      <c r="G29" s="22">
        <v>1</v>
      </c>
      <c r="H29" s="22">
        <v>33.6</v>
      </c>
      <c r="I29" s="22">
        <v>4</v>
      </c>
      <c r="J29" s="30">
        <v>1</v>
      </c>
      <c r="K29" s="33">
        <f t="shared" si="0"/>
        <v>80</v>
      </c>
      <c r="L29" s="22">
        <v>0</v>
      </c>
      <c r="M29" s="21"/>
    </row>
    <row r="30" spans="1:13" ht="19.5" customHeight="1">
      <c r="A30" s="23">
        <v>27</v>
      </c>
      <c r="B30" s="21" t="s">
        <v>44</v>
      </c>
      <c r="C30" s="22">
        <v>19</v>
      </c>
      <c r="D30" s="22"/>
      <c r="E30" s="22">
        <v>1</v>
      </c>
      <c r="F30" s="22">
        <v>15</v>
      </c>
      <c r="G30" s="22">
        <v>3</v>
      </c>
      <c r="H30" s="22">
        <v>33.6</v>
      </c>
      <c r="I30" s="22">
        <v>4.1</v>
      </c>
      <c r="J30" s="30">
        <v>1</v>
      </c>
      <c r="K30" s="33">
        <f t="shared" si="0"/>
        <v>94.73684210526315</v>
      </c>
      <c r="L30" s="22">
        <v>0</v>
      </c>
      <c r="M30" s="21"/>
    </row>
    <row r="31" spans="1:13" ht="19.5" customHeight="1">
      <c r="A31" s="23">
        <v>28</v>
      </c>
      <c r="B31" s="11" t="s">
        <v>39</v>
      </c>
      <c r="C31" s="13">
        <v>16</v>
      </c>
      <c r="D31" s="13"/>
      <c r="E31" s="13">
        <v>2</v>
      </c>
      <c r="F31" s="13">
        <v>8</v>
      </c>
      <c r="G31" s="13">
        <v>6</v>
      </c>
      <c r="H31" s="13">
        <v>33.4</v>
      </c>
      <c r="I31" s="13">
        <v>4.3</v>
      </c>
      <c r="J31" s="30">
        <v>1</v>
      </c>
      <c r="K31" s="33">
        <f t="shared" si="0"/>
        <v>87.5</v>
      </c>
      <c r="L31" s="22">
        <v>0</v>
      </c>
      <c r="M31" s="11"/>
    </row>
    <row r="32" spans="1:13" ht="19.5" customHeight="1">
      <c r="A32" s="23">
        <v>29</v>
      </c>
      <c r="B32" s="21" t="s">
        <v>30</v>
      </c>
      <c r="C32" s="22">
        <v>40</v>
      </c>
      <c r="D32" s="22"/>
      <c r="E32" s="22">
        <v>13</v>
      </c>
      <c r="F32" s="22">
        <v>11</v>
      </c>
      <c r="G32" s="22">
        <v>16</v>
      </c>
      <c r="H32" s="22">
        <v>32.5</v>
      </c>
      <c r="I32" s="22">
        <v>4.1</v>
      </c>
      <c r="J32" s="30">
        <v>1</v>
      </c>
      <c r="K32" s="33">
        <f t="shared" si="0"/>
        <v>67.5</v>
      </c>
      <c r="L32" s="22">
        <v>0</v>
      </c>
      <c r="M32" s="21"/>
    </row>
    <row r="33" spans="1:13" ht="19.5" customHeight="1">
      <c r="A33" s="23">
        <v>30</v>
      </c>
      <c r="B33" s="21" t="s">
        <v>26</v>
      </c>
      <c r="C33" s="22">
        <v>17</v>
      </c>
      <c r="D33" s="22"/>
      <c r="E33" s="22">
        <v>6</v>
      </c>
      <c r="F33" s="22">
        <v>6</v>
      </c>
      <c r="G33" s="22">
        <v>5</v>
      </c>
      <c r="H33" s="22">
        <v>32.5</v>
      </c>
      <c r="I33" s="22">
        <v>3.9</v>
      </c>
      <c r="J33" s="30">
        <v>1</v>
      </c>
      <c r="K33" s="33">
        <f t="shared" si="0"/>
        <v>64.70588235294117</v>
      </c>
      <c r="L33" s="22">
        <v>0</v>
      </c>
      <c r="M33" s="21"/>
    </row>
    <row r="34" spans="1:13" ht="19.5" customHeight="1">
      <c r="A34" s="23">
        <v>31</v>
      </c>
      <c r="B34" s="21" t="s">
        <v>22</v>
      </c>
      <c r="C34" s="22">
        <v>14</v>
      </c>
      <c r="D34" s="22"/>
      <c r="E34" s="22">
        <v>3</v>
      </c>
      <c r="F34" s="22">
        <v>6</v>
      </c>
      <c r="G34" s="22">
        <v>5</v>
      </c>
      <c r="H34" s="22">
        <v>32.3</v>
      </c>
      <c r="I34" s="22">
        <v>4.1</v>
      </c>
      <c r="J34" s="30">
        <v>1</v>
      </c>
      <c r="K34" s="33">
        <f t="shared" si="0"/>
        <v>78.57142857142857</v>
      </c>
      <c r="L34" s="22">
        <v>0</v>
      </c>
      <c r="M34" s="21"/>
    </row>
    <row r="35" spans="1:13" ht="19.5" customHeight="1">
      <c r="A35" s="23">
        <v>32</v>
      </c>
      <c r="B35" s="21" t="s">
        <v>46</v>
      </c>
      <c r="C35" s="22">
        <v>15</v>
      </c>
      <c r="D35" s="22"/>
      <c r="E35" s="22">
        <v>3</v>
      </c>
      <c r="F35" s="22">
        <v>9</v>
      </c>
      <c r="G35" s="22">
        <v>3</v>
      </c>
      <c r="H35" s="22">
        <v>32.3</v>
      </c>
      <c r="I35" s="22">
        <v>4</v>
      </c>
      <c r="J35" s="30">
        <v>1</v>
      </c>
      <c r="K35" s="33">
        <f t="shared" si="0"/>
        <v>80</v>
      </c>
      <c r="L35" s="22">
        <v>0</v>
      </c>
      <c r="M35" s="21"/>
    </row>
    <row r="36" spans="1:13" ht="19.5" customHeight="1">
      <c r="A36" s="23">
        <v>33</v>
      </c>
      <c r="B36" s="11" t="s">
        <v>56</v>
      </c>
      <c r="C36" s="13">
        <v>11</v>
      </c>
      <c r="D36" s="13"/>
      <c r="E36" s="13">
        <v>4</v>
      </c>
      <c r="F36" s="13">
        <v>5</v>
      </c>
      <c r="G36" s="13">
        <v>2</v>
      </c>
      <c r="H36" s="13">
        <v>30.9</v>
      </c>
      <c r="I36" s="13">
        <v>3.8</v>
      </c>
      <c r="J36" s="30">
        <v>1</v>
      </c>
      <c r="K36" s="33">
        <f t="shared" si="0"/>
        <v>63.63636363636363</v>
      </c>
      <c r="L36" s="22">
        <v>0</v>
      </c>
      <c r="M36" s="11"/>
    </row>
    <row r="37" spans="1:13" ht="19.5" customHeight="1">
      <c r="A37" s="23">
        <v>34</v>
      </c>
      <c r="B37" s="21" t="s">
        <v>41</v>
      </c>
      <c r="C37" s="22">
        <v>4</v>
      </c>
      <c r="D37" s="22"/>
      <c r="E37" s="22">
        <v>2</v>
      </c>
      <c r="F37" s="22">
        <v>1</v>
      </c>
      <c r="G37" s="22">
        <v>1</v>
      </c>
      <c r="H37" s="22">
        <v>30.75</v>
      </c>
      <c r="I37" s="22">
        <v>3.75</v>
      </c>
      <c r="J37" s="30">
        <v>1</v>
      </c>
      <c r="K37" s="33">
        <f t="shared" si="0"/>
        <v>50</v>
      </c>
      <c r="L37" s="22">
        <v>0</v>
      </c>
      <c r="M37" s="21"/>
    </row>
    <row r="38" spans="1:13" ht="19.5" customHeight="1">
      <c r="A38" s="23">
        <v>35</v>
      </c>
      <c r="B38" s="21" t="s">
        <v>48</v>
      </c>
      <c r="C38" s="22">
        <v>31</v>
      </c>
      <c r="D38" s="22"/>
      <c r="E38" s="22">
        <v>14</v>
      </c>
      <c r="F38" s="22">
        <v>13</v>
      </c>
      <c r="G38" s="22">
        <v>4</v>
      </c>
      <c r="H38" s="22">
        <v>29.8</v>
      </c>
      <c r="I38" s="22">
        <v>3.7</v>
      </c>
      <c r="J38" s="30">
        <v>1</v>
      </c>
      <c r="K38" s="33">
        <f t="shared" si="0"/>
        <v>54.83870967741935</v>
      </c>
      <c r="L38" s="22">
        <v>0</v>
      </c>
      <c r="M38" s="21"/>
    </row>
    <row r="39" spans="1:13" ht="19.5" customHeight="1">
      <c r="A39" s="160"/>
      <c r="B39" s="161" t="s">
        <v>78</v>
      </c>
      <c r="C39" s="162">
        <f>SUM(C4:C38)</f>
        <v>926</v>
      </c>
      <c r="D39" s="162">
        <f>SUM(D4:D38)</f>
        <v>1</v>
      </c>
      <c r="E39" s="162">
        <f>SUM(E4:E38)</f>
        <v>114</v>
      </c>
      <c r="F39" s="162">
        <f>SUM(F4:F38)</f>
        <v>350</v>
      </c>
      <c r="G39" s="162">
        <f>SUM(G4:G38)</f>
        <v>459</v>
      </c>
      <c r="H39" s="163">
        <v>35.46</v>
      </c>
      <c r="I39" s="163">
        <v>4.3</v>
      </c>
      <c r="J39" s="164">
        <v>0.999</v>
      </c>
      <c r="K39" s="165">
        <f t="shared" si="0"/>
        <v>87.36501079913607</v>
      </c>
      <c r="L39" s="162">
        <v>0</v>
      </c>
      <c r="M39" s="166"/>
    </row>
    <row r="40" spans="1:13" ht="19.5" customHeight="1">
      <c r="A40" s="41"/>
      <c r="B40" s="42"/>
      <c r="C40" s="43"/>
      <c r="D40" s="174">
        <v>0.001</v>
      </c>
      <c r="E40" s="175">
        <v>0.12</v>
      </c>
      <c r="F40" s="175">
        <v>0.38</v>
      </c>
      <c r="G40" s="175">
        <v>0.5</v>
      </c>
      <c r="H40" s="44"/>
      <c r="I40" s="44"/>
      <c r="J40" s="45"/>
      <c r="K40" s="35"/>
      <c r="L40" s="36"/>
      <c r="M40" s="37"/>
    </row>
    <row r="41" spans="1:13" ht="19.5" customHeight="1">
      <c r="A41" s="167"/>
      <c r="B41" s="168" t="s">
        <v>79</v>
      </c>
      <c r="C41" s="169">
        <v>858</v>
      </c>
      <c r="D41" s="169">
        <v>0</v>
      </c>
      <c r="E41" s="169">
        <v>217</v>
      </c>
      <c r="F41" s="169">
        <v>335</v>
      </c>
      <c r="G41" s="169">
        <v>306</v>
      </c>
      <c r="H41" s="169">
        <v>32.7</v>
      </c>
      <c r="I41" s="169">
        <v>4</v>
      </c>
      <c r="J41" s="170">
        <v>1</v>
      </c>
      <c r="K41" s="171">
        <v>0.747</v>
      </c>
      <c r="L41" s="172"/>
      <c r="M41" s="172"/>
    </row>
    <row r="42" spans="4:7" ht="19.5" customHeight="1">
      <c r="D42" s="173">
        <v>0</v>
      </c>
      <c r="E42" s="173">
        <v>0.26</v>
      </c>
      <c r="F42" s="173">
        <v>0.39</v>
      </c>
      <c r="G42" s="173">
        <v>0.36</v>
      </c>
    </row>
    <row r="44" spans="2:23" ht="19.5" customHeight="1">
      <c r="B44" s="206" t="s">
        <v>275</v>
      </c>
      <c r="O44" s="39"/>
      <c r="P44" s="39"/>
      <c r="Q44" s="39"/>
      <c r="R44" s="39"/>
      <c r="S44" s="39"/>
      <c r="T44" s="39"/>
      <c r="U44" s="39"/>
      <c r="V44" s="40"/>
      <c r="W44" s="40"/>
    </row>
    <row r="45" spans="1:23" ht="19.5" customHeight="1">
      <c r="A45" s="1">
        <v>1</v>
      </c>
      <c r="B45" s="206" t="s">
        <v>288</v>
      </c>
      <c r="O45" s="208"/>
      <c r="P45" s="208"/>
      <c r="Q45" s="208"/>
      <c r="R45" s="208"/>
      <c r="S45" s="208"/>
      <c r="T45" s="208"/>
      <c r="U45" s="208"/>
      <c r="V45" s="40"/>
      <c r="W45" s="40"/>
    </row>
    <row r="46" spans="1:2" ht="19.5" customHeight="1">
      <c r="A46" s="207"/>
      <c r="B46" s="1" t="s">
        <v>276</v>
      </c>
    </row>
    <row r="47" spans="1:8" ht="19.5" customHeight="1">
      <c r="A47" s="215">
        <v>2</v>
      </c>
      <c r="B47" s="186" t="s">
        <v>283</v>
      </c>
      <c r="C47" s="187"/>
      <c r="D47" s="187"/>
      <c r="E47" s="187"/>
      <c r="F47" s="187"/>
      <c r="G47" s="187"/>
      <c r="H47" s="187"/>
    </row>
    <row r="48" spans="1:8" ht="33.75" customHeight="1">
      <c r="A48" s="200"/>
      <c r="B48" s="202" t="s">
        <v>62</v>
      </c>
      <c r="C48" s="214" t="s">
        <v>290</v>
      </c>
      <c r="D48" s="203" t="s">
        <v>285</v>
      </c>
      <c r="E48" s="203" t="s">
        <v>286</v>
      </c>
      <c r="F48" s="200"/>
      <c r="G48" s="200"/>
      <c r="H48" s="200"/>
    </row>
    <row r="49" spans="1:8" ht="19.5" customHeight="1">
      <c r="A49" s="200"/>
      <c r="B49" s="201" t="s">
        <v>284</v>
      </c>
      <c r="C49" s="209">
        <v>1</v>
      </c>
      <c r="D49" s="200">
        <v>12</v>
      </c>
      <c r="E49" s="200">
        <v>4</v>
      </c>
      <c r="F49" s="200"/>
      <c r="G49" s="200"/>
      <c r="H49" s="200"/>
    </row>
    <row r="50" spans="1:8" ht="19.5" customHeight="1">
      <c r="A50" s="200"/>
      <c r="B50" s="201" t="s">
        <v>291</v>
      </c>
      <c r="C50" s="209">
        <v>3</v>
      </c>
      <c r="D50" s="200">
        <v>16</v>
      </c>
      <c r="E50" s="200">
        <v>5</v>
      </c>
      <c r="F50" s="200"/>
      <c r="G50" s="200"/>
      <c r="H50" s="200"/>
    </row>
    <row r="51" spans="1:8" ht="19.5" customHeight="1">
      <c r="A51" s="200"/>
      <c r="B51" s="201"/>
      <c r="C51" s="209"/>
      <c r="D51" s="200">
        <v>11</v>
      </c>
      <c r="E51" s="200">
        <v>3</v>
      </c>
      <c r="F51" s="200"/>
      <c r="G51" s="200"/>
      <c r="H51" s="200"/>
    </row>
    <row r="52" spans="1:8" ht="19.5" customHeight="1">
      <c r="A52" s="200"/>
      <c r="B52" s="201"/>
      <c r="C52" s="209"/>
      <c r="D52" s="200">
        <v>8</v>
      </c>
      <c r="E52" s="200">
        <v>3</v>
      </c>
      <c r="F52" s="200"/>
      <c r="G52" s="200"/>
      <c r="H52" s="200"/>
    </row>
    <row r="53" spans="1:9" ht="19.5" customHeight="1">
      <c r="A53" s="200"/>
      <c r="B53" s="201" t="s">
        <v>292</v>
      </c>
      <c r="C53" s="209">
        <v>1</v>
      </c>
      <c r="D53" s="200">
        <v>11</v>
      </c>
      <c r="E53" s="200">
        <v>3</v>
      </c>
      <c r="F53" s="200"/>
      <c r="G53" s="200"/>
      <c r="H53" s="200"/>
      <c r="I53" s="39"/>
    </row>
    <row r="54" spans="1:8" ht="19.5" customHeight="1">
      <c r="A54" s="200"/>
      <c r="B54" s="201" t="s">
        <v>152</v>
      </c>
      <c r="C54" s="209">
        <v>1</v>
      </c>
      <c r="D54" s="200">
        <v>13</v>
      </c>
      <c r="E54" s="200">
        <v>4</v>
      </c>
      <c r="F54" s="200"/>
      <c r="G54" s="200"/>
      <c r="H54" s="200"/>
    </row>
    <row r="55" ht="19.5" customHeight="1">
      <c r="C55" s="32">
        <f>SUM(C49:C54)</f>
        <v>6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O41"/>
  <sheetViews>
    <sheetView workbookViewId="0" topLeftCell="A26">
      <selection activeCell="J40" sqref="J40"/>
    </sheetView>
  </sheetViews>
  <sheetFormatPr defaultColWidth="9.00390625" defaultRowHeight="19.5" customHeight="1"/>
  <cols>
    <col min="1" max="1" width="5.75390625" style="1" customWidth="1"/>
    <col min="2" max="2" width="23.75390625" style="1" customWidth="1"/>
    <col min="3" max="3" width="6.375" style="1" customWidth="1"/>
    <col min="4" max="4" width="6.875" style="1" customWidth="1"/>
    <col min="5" max="5" width="6.75390625" style="1" customWidth="1"/>
    <col min="6" max="6" width="7.00390625" style="1" customWidth="1"/>
    <col min="7" max="7" width="6.375" style="1" customWidth="1"/>
    <col min="8" max="8" width="7.75390625" style="1" customWidth="1"/>
    <col min="9" max="10" width="7.875" style="1" customWidth="1"/>
    <col min="11" max="11" width="5.625" style="1" customWidth="1"/>
    <col min="12" max="12" width="14.125" style="1" customWidth="1"/>
    <col min="13" max="13" width="10.125" style="1" customWidth="1"/>
    <col min="14" max="14" width="10.25390625" style="1" customWidth="1"/>
    <col min="15" max="15" width="33.125" style="1" customWidth="1"/>
    <col min="16" max="16384" width="9.125" style="1" customWidth="1"/>
  </cols>
  <sheetData>
    <row r="1" ht="19.5" customHeight="1">
      <c r="B1" s="2" t="s">
        <v>0</v>
      </c>
    </row>
    <row r="2" ht="3.75" customHeight="1" thickBot="1"/>
    <row r="3" spans="1:15" ht="51.75" customHeight="1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6" t="s">
        <v>9</v>
      </c>
      <c r="J3" s="6" t="s">
        <v>80</v>
      </c>
      <c r="K3" s="6" t="s">
        <v>10</v>
      </c>
      <c r="L3" s="6" t="s">
        <v>11</v>
      </c>
      <c r="M3" s="6"/>
      <c r="N3" s="6"/>
      <c r="O3" s="7"/>
    </row>
    <row r="4" spans="1:15" ht="19.5" customHeight="1">
      <c r="A4" s="8">
        <v>1</v>
      </c>
      <c r="B4" s="9" t="s">
        <v>12</v>
      </c>
      <c r="C4" s="10">
        <v>3</v>
      </c>
      <c r="D4" s="10">
        <v>0</v>
      </c>
      <c r="E4" s="10">
        <v>0</v>
      </c>
      <c r="F4" s="10">
        <v>0</v>
      </c>
      <c r="G4" s="10">
        <v>3</v>
      </c>
      <c r="H4" s="10">
        <v>25.66</v>
      </c>
      <c r="I4" s="10">
        <v>5</v>
      </c>
      <c r="J4" s="10">
        <f>(F4+G4)/C4*100</f>
        <v>100</v>
      </c>
      <c r="K4" s="9"/>
      <c r="L4" s="11" t="s">
        <v>13</v>
      </c>
      <c r="M4" s="11"/>
      <c r="N4" s="11"/>
      <c r="O4" s="11"/>
    </row>
    <row r="5" spans="1:15" ht="19.5" customHeight="1">
      <c r="A5" s="8">
        <v>2</v>
      </c>
      <c r="B5" s="9" t="s">
        <v>14</v>
      </c>
      <c r="C5" s="10">
        <v>20</v>
      </c>
      <c r="D5" s="10">
        <v>0</v>
      </c>
      <c r="E5" s="10">
        <v>0</v>
      </c>
      <c r="F5" s="10">
        <v>7</v>
      </c>
      <c r="G5" s="10">
        <v>13</v>
      </c>
      <c r="H5" s="10">
        <v>24.8</v>
      </c>
      <c r="I5" s="10">
        <v>4.65</v>
      </c>
      <c r="J5" s="10">
        <f aca="true" t="shared" si="0" ref="J5:J41">(F5+G5)/C5*100</f>
        <v>100</v>
      </c>
      <c r="K5" s="9"/>
      <c r="L5" s="11" t="s">
        <v>15</v>
      </c>
      <c r="M5" s="11"/>
      <c r="N5" s="11"/>
      <c r="O5" s="11"/>
    </row>
    <row r="6" spans="1:15" ht="19.5" customHeight="1">
      <c r="A6" s="8">
        <v>3</v>
      </c>
      <c r="B6" s="9" t="s">
        <v>16</v>
      </c>
      <c r="C6" s="10">
        <v>1</v>
      </c>
      <c r="D6" s="10">
        <v>0</v>
      </c>
      <c r="E6" s="10">
        <v>0</v>
      </c>
      <c r="F6" s="10">
        <v>0</v>
      </c>
      <c r="G6" s="10">
        <v>1</v>
      </c>
      <c r="H6" s="10">
        <v>23</v>
      </c>
      <c r="I6" s="10">
        <v>5</v>
      </c>
      <c r="J6" s="10">
        <f t="shared" si="0"/>
        <v>100</v>
      </c>
      <c r="K6" s="9"/>
      <c r="L6" s="11"/>
      <c r="M6" s="11"/>
      <c r="N6" s="11"/>
      <c r="O6" s="11"/>
    </row>
    <row r="7" spans="1:15" ht="19.5" customHeight="1">
      <c r="A7" s="8">
        <v>4</v>
      </c>
      <c r="B7" s="9" t="s">
        <v>17</v>
      </c>
      <c r="C7" s="10">
        <v>4</v>
      </c>
      <c r="D7" s="10">
        <v>0</v>
      </c>
      <c r="E7" s="10">
        <v>0</v>
      </c>
      <c r="F7" s="10">
        <v>2</v>
      </c>
      <c r="G7" s="10">
        <v>2</v>
      </c>
      <c r="H7" s="10">
        <v>23</v>
      </c>
      <c r="I7" s="10">
        <v>4.5</v>
      </c>
      <c r="J7" s="10">
        <f t="shared" si="0"/>
        <v>100</v>
      </c>
      <c r="K7" s="9"/>
      <c r="L7" s="11"/>
      <c r="M7" s="11"/>
      <c r="N7" s="11"/>
      <c r="O7" s="11"/>
    </row>
    <row r="8" spans="1:15" ht="19.5" customHeight="1">
      <c r="A8" s="8">
        <v>5</v>
      </c>
      <c r="B8" s="9" t="s">
        <v>18</v>
      </c>
      <c r="C8" s="10">
        <v>5</v>
      </c>
      <c r="D8" s="10">
        <v>0</v>
      </c>
      <c r="E8" s="10">
        <v>1</v>
      </c>
      <c r="F8" s="10">
        <v>1</v>
      </c>
      <c r="G8" s="10">
        <v>3</v>
      </c>
      <c r="H8" s="10">
        <v>22.8</v>
      </c>
      <c r="I8" s="10">
        <v>4.4</v>
      </c>
      <c r="J8" s="10">
        <f t="shared" si="0"/>
        <v>80</v>
      </c>
      <c r="K8" s="9"/>
      <c r="L8" s="11"/>
      <c r="M8" s="11"/>
      <c r="N8" s="11"/>
      <c r="O8" s="11"/>
    </row>
    <row r="9" spans="1:15" ht="19.5" customHeight="1">
      <c r="A9" s="8">
        <v>6</v>
      </c>
      <c r="B9" s="9" t="s">
        <v>19</v>
      </c>
      <c r="C9" s="10">
        <v>29</v>
      </c>
      <c r="D9" s="10">
        <v>0</v>
      </c>
      <c r="E9" s="10">
        <v>5</v>
      </c>
      <c r="F9" s="10">
        <v>13</v>
      </c>
      <c r="G9" s="10">
        <v>11</v>
      </c>
      <c r="H9" s="10">
        <v>21.83</v>
      </c>
      <c r="I9" s="10">
        <v>4.21</v>
      </c>
      <c r="J9" s="48">
        <f t="shared" si="0"/>
        <v>82.75862068965517</v>
      </c>
      <c r="K9" s="9"/>
      <c r="L9" s="11"/>
      <c r="M9" s="11"/>
      <c r="N9" s="11"/>
      <c r="O9" s="11"/>
    </row>
    <row r="10" spans="1:15" ht="19.5" customHeight="1">
      <c r="A10" s="8">
        <v>7</v>
      </c>
      <c r="B10" s="9" t="s">
        <v>20</v>
      </c>
      <c r="C10" s="10">
        <v>4</v>
      </c>
      <c r="D10" s="10">
        <v>0</v>
      </c>
      <c r="E10" s="10">
        <v>0</v>
      </c>
      <c r="F10" s="10">
        <v>3</v>
      </c>
      <c r="G10" s="10">
        <v>1</v>
      </c>
      <c r="H10" s="10">
        <v>21.5</v>
      </c>
      <c r="I10" s="10">
        <v>4.25</v>
      </c>
      <c r="J10" s="48">
        <f t="shared" si="0"/>
        <v>100</v>
      </c>
      <c r="K10" s="9"/>
      <c r="L10" s="11"/>
      <c r="M10" s="11"/>
      <c r="N10" s="11"/>
      <c r="O10" s="11"/>
    </row>
    <row r="11" spans="1:15" ht="19.5" customHeight="1">
      <c r="A11" s="8">
        <v>8</v>
      </c>
      <c r="B11" s="9" t="s">
        <v>21</v>
      </c>
      <c r="C11" s="10">
        <v>52</v>
      </c>
      <c r="D11" s="10">
        <v>0</v>
      </c>
      <c r="E11" s="10">
        <v>10</v>
      </c>
      <c r="F11" s="10">
        <v>23</v>
      </c>
      <c r="G11" s="10">
        <v>19</v>
      </c>
      <c r="H11" s="10">
        <v>20.76</v>
      </c>
      <c r="I11" s="10">
        <v>4.17</v>
      </c>
      <c r="J11" s="48">
        <f t="shared" si="0"/>
        <v>80.76923076923077</v>
      </c>
      <c r="K11" s="9"/>
      <c r="L11" s="11"/>
      <c r="M11" s="11"/>
      <c r="N11" s="11"/>
      <c r="O11" s="11"/>
    </row>
    <row r="12" spans="1:15" ht="19.5" customHeight="1">
      <c r="A12" s="8">
        <v>9</v>
      </c>
      <c r="B12" s="9" t="s">
        <v>22</v>
      </c>
      <c r="C12" s="10">
        <v>13</v>
      </c>
      <c r="D12" s="10">
        <v>0</v>
      </c>
      <c r="E12" s="10">
        <v>3</v>
      </c>
      <c r="F12" s="10">
        <v>5</v>
      </c>
      <c r="G12" s="10">
        <v>5</v>
      </c>
      <c r="H12" s="10">
        <v>20.6</v>
      </c>
      <c r="I12" s="10">
        <v>4.15</v>
      </c>
      <c r="J12" s="48">
        <f t="shared" si="0"/>
        <v>76.92307692307693</v>
      </c>
      <c r="K12" s="9"/>
      <c r="L12" s="11"/>
      <c r="M12" s="11"/>
      <c r="N12" s="11"/>
      <c r="O12" s="11"/>
    </row>
    <row r="13" spans="1:15" ht="19.5" customHeight="1">
      <c r="A13" s="8">
        <v>10</v>
      </c>
      <c r="B13" s="9" t="s">
        <v>23</v>
      </c>
      <c r="C13" s="10">
        <v>51</v>
      </c>
      <c r="D13" s="10">
        <v>0</v>
      </c>
      <c r="E13" s="10">
        <v>6</v>
      </c>
      <c r="F13" s="10">
        <v>31</v>
      </c>
      <c r="G13" s="10">
        <v>14</v>
      </c>
      <c r="H13" s="10">
        <v>20.6</v>
      </c>
      <c r="I13" s="10">
        <v>4.15</v>
      </c>
      <c r="J13" s="48">
        <f t="shared" si="0"/>
        <v>88.23529411764706</v>
      </c>
      <c r="K13" s="9"/>
      <c r="L13" s="11" t="s">
        <v>24</v>
      </c>
      <c r="M13" s="11"/>
      <c r="N13" s="11"/>
      <c r="O13" s="11"/>
    </row>
    <row r="14" spans="1:15" ht="19.5" customHeight="1">
      <c r="A14" s="8"/>
      <c r="B14" s="9"/>
      <c r="C14" s="10"/>
      <c r="D14" s="10"/>
      <c r="E14" s="10"/>
      <c r="F14" s="10"/>
      <c r="G14" s="10"/>
      <c r="H14" s="10"/>
      <c r="I14" s="10"/>
      <c r="J14" s="48"/>
      <c r="K14" s="9"/>
      <c r="L14" s="11" t="s">
        <v>25</v>
      </c>
      <c r="M14" s="11"/>
      <c r="N14" s="11"/>
      <c r="O14" s="11"/>
    </row>
    <row r="15" spans="1:15" ht="19.5" customHeight="1">
      <c r="A15" s="8">
        <v>11</v>
      </c>
      <c r="B15" s="9" t="s">
        <v>26</v>
      </c>
      <c r="C15" s="10">
        <v>14</v>
      </c>
      <c r="D15" s="10">
        <v>0</v>
      </c>
      <c r="E15" s="10">
        <v>2</v>
      </c>
      <c r="F15" s="10">
        <v>10</v>
      </c>
      <c r="G15" s="10">
        <v>2</v>
      </c>
      <c r="H15" s="10">
        <v>20.57</v>
      </c>
      <c r="I15" s="10">
        <v>4</v>
      </c>
      <c r="J15" s="48">
        <f t="shared" si="0"/>
        <v>85.71428571428571</v>
      </c>
      <c r="K15" s="9"/>
      <c r="L15" s="11"/>
      <c r="M15" s="11"/>
      <c r="N15" s="11"/>
      <c r="O15" s="11"/>
    </row>
    <row r="16" spans="1:15" ht="19.5" customHeight="1">
      <c r="A16" s="8">
        <v>12</v>
      </c>
      <c r="B16" s="9" t="s">
        <v>27</v>
      </c>
      <c r="C16" s="10">
        <v>37</v>
      </c>
      <c r="D16" s="10">
        <v>0</v>
      </c>
      <c r="E16" s="10">
        <v>9</v>
      </c>
      <c r="F16" s="10">
        <v>18</v>
      </c>
      <c r="G16" s="10">
        <v>10</v>
      </c>
      <c r="H16" s="10">
        <v>19.64</v>
      </c>
      <c r="I16" s="10">
        <v>4.02</v>
      </c>
      <c r="J16" s="48">
        <f t="shared" si="0"/>
        <v>75.67567567567568</v>
      </c>
      <c r="K16" s="9"/>
      <c r="L16" s="11"/>
      <c r="M16" s="11"/>
      <c r="N16" s="11"/>
      <c r="O16" s="11"/>
    </row>
    <row r="17" spans="1:15" ht="19.5" customHeight="1">
      <c r="A17" s="8">
        <v>13</v>
      </c>
      <c r="B17" s="9" t="s">
        <v>28</v>
      </c>
      <c r="C17" s="10">
        <v>36</v>
      </c>
      <c r="D17" s="10">
        <v>0</v>
      </c>
      <c r="E17" s="10">
        <v>7</v>
      </c>
      <c r="F17" s="10">
        <v>23</v>
      </c>
      <c r="G17" s="10">
        <v>6</v>
      </c>
      <c r="H17" s="10">
        <v>19.3</v>
      </c>
      <c r="I17" s="10">
        <v>3.97</v>
      </c>
      <c r="J17" s="48">
        <f t="shared" si="0"/>
        <v>80.55555555555556</v>
      </c>
      <c r="K17" s="9"/>
      <c r="L17" s="11"/>
      <c r="M17" s="11"/>
      <c r="N17" s="11"/>
      <c r="O17" s="11"/>
    </row>
    <row r="18" spans="1:15" ht="19.5" customHeight="1">
      <c r="A18" s="8">
        <v>14</v>
      </c>
      <c r="B18" s="9" t="s">
        <v>29</v>
      </c>
      <c r="C18" s="10">
        <v>64</v>
      </c>
      <c r="D18" s="10">
        <v>0</v>
      </c>
      <c r="E18" s="10">
        <v>20</v>
      </c>
      <c r="F18" s="10">
        <v>31</v>
      </c>
      <c r="G18" s="10">
        <v>13</v>
      </c>
      <c r="H18" s="10">
        <v>19.15</v>
      </c>
      <c r="I18" s="10">
        <v>3.89</v>
      </c>
      <c r="J18" s="48">
        <f t="shared" si="0"/>
        <v>68.75</v>
      </c>
      <c r="K18" s="9"/>
      <c r="L18" s="11"/>
      <c r="M18" s="11"/>
      <c r="N18" s="11"/>
      <c r="O18" s="11"/>
    </row>
    <row r="19" spans="1:15" ht="19.5" customHeight="1">
      <c r="A19" s="8">
        <v>15</v>
      </c>
      <c r="B19" s="9" t="s">
        <v>30</v>
      </c>
      <c r="C19" s="10">
        <v>40</v>
      </c>
      <c r="D19" s="10">
        <v>0</v>
      </c>
      <c r="E19" s="10">
        <v>13</v>
      </c>
      <c r="F19" s="10">
        <v>15</v>
      </c>
      <c r="G19" s="10">
        <v>12</v>
      </c>
      <c r="H19" s="10">
        <v>19.1</v>
      </c>
      <c r="I19" s="10">
        <v>3.97</v>
      </c>
      <c r="J19" s="48">
        <f t="shared" si="0"/>
        <v>67.5</v>
      </c>
      <c r="K19" s="9"/>
      <c r="L19" s="11"/>
      <c r="M19" s="11"/>
      <c r="N19" s="11"/>
      <c r="O19" s="11"/>
    </row>
    <row r="20" spans="1:15" ht="19.5" customHeight="1">
      <c r="A20" s="8">
        <v>16</v>
      </c>
      <c r="B20" s="9" t="s">
        <v>31</v>
      </c>
      <c r="C20" s="10">
        <v>59</v>
      </c>
      <c r="D20" s="10">
        <v>0</v>
      </c>
      <c r="E20" s="10">
        <v>20</v>
      </c>
      <c r="F20" s="10">
        <v>24</v>
      </c>
      <c r="G20" s="10">
        <v>15</v>
      </c>
      <c r="H20" s="10">
        <v>19.1</v>
      </c>
      <c r="I20" s="10">
        <v>3.91</v>
      </c>
      <c r="J20" s="48">
        <f t="shared" si="0"/>
        <v>66.10169491525424</v>
      </c>
      <c r="K20" s="9"/>
      <c r="L20" s="11"/>
      <c r="M20" s="11"/>
      <c r="N20" s="11"/>
      <c r="O20" s="11"/>
    </row>
    <row r="21" spans="1:15" ht="19.5" customHeight="1">
      <c r="A21" s="8">
        <v>17</v>
      </c>
      <c r="B21" s="9" t="s">
        <v>32</v>
      </c>
      <c r="C21" s="10">
        <v>50</v>
      </c>
      <c r="D21" s="10">
        <v>0</v>
      </c>
      <c r="E21" s="10">
        <v>11</v>
      </c>
      <c r="F21" s="10">
        <v>29</v>
      </c>
      <c r="G21" s="10">
        <v>10</v>
      </c>
      <c r="H21" s="10">
        <v>18.74</v>
      </c>
      <c r="I21" s="10">
        <v>3.98</v>
      </c>
      <c r="J21" s="48">
        <f t="shared" si="0"/>
        <v>78</v>
      </c>
      <c r="K21" s="9"/>
      <c r="L21" s="11" t="s">
        <v>33</v>
      </c>
      <c r="M21" s="11"/>
      <c r="N21" s="11"/>
      <c r="O21" s="11"/>
    </row>
    <row r="22" spans="1:15" ht="19.5" customHeight="1">
      <c r="A22" s="12">
        <v>18</v>
      </c>
      <c r="B22" s="11" t="s">
        <v>34</v>
      </c>
      <c r="C22" s="13">
        <v>12</v>
      </c>
      <c r="D22" s="13">
        <v>0</v>
      </c>
      <c r="E22" s="13">
        <v>8</v>
      </c>
      <c r="F22" s="13">
        <v>0</v>
      </c>
      <c r="G22" s="13">
        <v>4</v>
      </c>
      <c r="H22" s="13">
        <v>18.1</v>
      </c>
      <c r="I22" s="13">
        <v>3.6</v>
      </c>
      <c r="J22" s="48">
        <f t="shared" si="0"/>
        <v>33.33333333333333</v>
      </c>
      <c r="K22" s="11"/>
      <c r="L22" s="11" t="s">
        <v>35</v>
      </c>
      <c r="M22" s="11"/>
      <c r="N22" s="11"/>
      <c r="O22" s="11"/>
    </row>
    <row r="23" spans="1:15" ht="19.5" customHeight="1">
      <c r="A23" s="12">
        <v>19</v>
      </c>
      <c r="B23" s="11" t="s">
        <v>36</v>
      </c>
      <c r="C23" s="13">
        <v>3</v>
      </c>
      <c r="D23" s="13">
        <v>0</v>
      </c>
      <c r="E23" s="13">
        <v>1</v>
      </c>
      <c r="F23" s="13">
        <v>2</v>
      </c>
      <c r="G23" s="13">
        <v>0</v>
      </c>
      <c r="H23" s="13">
        <v>18</v>
      </c>
      <c r="I23" s="13">
        <v>3.6</v>
      </c>
      <c r="J23" s="48">
        <f t="shared" si="0"/>
        <v>66.66666666666666</v>
      </c>
      <c r="K23" s="11"/>
      <c r="L23" s="11"/>
      <c r="M23" s="11"/>
      <c r="N23" s="11"/>
      <c r="O23" s="11"/>
    </row>
    <row r="24" spans="1:15" ht="19.5" customHeight="1">
      <c r="A24" s="12">
        <v>20</v>
      </c>
      <c r="B24" s="11" t="s">
        <v>37</v>
      </c>
      <c r="C24" s="13">
        <v>69</v>
      </c>
      <c r="D24" s="13">
        <v>2</v>
      </c>
      <c r="E24" s="13">
        <v>28</v>
      </c>
      <c r="F24" s="13">
        <v>22</v>
      </c>
      <c r="G24" s="13">
        <v>17</v>
      </c>
      <c r="H24" s="13">
        <v>17.86</v>
      </c>
      <c r="I24" s="13">
        <v>3.7</v>
      </c>
      <c r="J24" s="48">
        <f t="shared" si="0"/>
        <v>56.52173913043478</v>
      </c>
      <c r="K24" s="11" t="s">
        <v>38</v>
      </c>
      <c r="L24" s="11"/>
      <c r="M24" s="11"/>
      <c r="N24" s="11"/>
      <c r="O24" s="11"/>
    </row>
    <row r="25" spans="1:15" ht="19.5" customHeight="1">
      <c r="A25" s="12">
        <v>21</v>
      </c>
      <c r="B25" s="11" t="s">
        <v>39</v>
      </c>
      <c r="C25" s="13">
        <v>15</v>
      </c>
      <c r="D25" s="13">
        <v>0</v>
      </c>
      <c r="E25" s="13">
        <v>7</v>
      </c>
      <c r="F25" s="13">
        <v>4</v>
      </c>
      <c r="G25" s="13">
        <v>4</v>
      </c>
      <c r="H25" s="13">
        <v>17.8</v>
      </c>
      <c r="I25" s="13">
        <v>3.8</v>
      </c>
      <c r="J25" s="48">
        <f t="shared" si="0"/>
        <v>53.333333333333336</v>
      </c>
      <c r="K25" s="11"/>
      <c r="L25" s="11" t="s">
        <v>40</v>
      </c>
      <c r="M25" s="11"/>
      <c r="N25" s="11"/>
      <c r="O25" s="11"/>
    </row>
    <row r="26" spans="1:15" ht="19.5" customHeight="1">
      <c r="A26" s="12">
        <v>22</v>
      </c>
      <c r="B26" s="11" t="s">
        <v>41</v>
      </c>
      <c r="C26" s="13">
        <v>2</v>
      </c>
      <c r="D26" s="13">
        <v>0</v>
      </c>
      <c r="E26" s="13">
        <v>0</v>
      </c>
      <c r="F26" s="13">
        <v>2</v>
      </c>
      <c r="G26" s="13">
        <v>0</v>
      </c>
      <c r="H26" s="13">
        <v>17.5</v>
      </c>
      <c r="I26" s="13">
        <v>4</v>
      </c>
      <c r="J26" s="48">
        <f t="shared" si="0"/>
        <v>100</v>
      </c>
      <c r="K26" s="11"/>
      <c r="L26" s="11" t="s">
        <v>42</v>
      </c>
      <c r="M26" s="11"/>
      <c r="N26" s="11"/>
      <c r="O26" s="11"/>
    </row>
    <row r="27" spans="1:15" ht="19.5" customHeight="1">
      <c r="A27" s="12">
        <v>23</v>
      </c>
      <c r="B27" s="11" t="s">
        <v>43</v>
      </c>
      <c r="C27" s="13">
        <v>49</v>
      </c>
      <c r="D27" s="13">
        <v>3</v>
      </c>
      <c r="E27" s="13">
        <v>17</v>
      </c>
      <c r="F27" s="13">
        <v>20</v>
      </c>
      <c r="G27" s="13">
        <v>9</v>
      </c>
      <c r="H27" s="13">
        <v>17.4</v>
      </c>
      <c r="I27" s="13">
        <v>3.71</v>
      </c>
      <c r="J27" s="48">
        <f t="shared" si="0"/>
        <v>59.183673469387756</v>
      </c>
      <c r="K27" s="11"/>
      <c r="L27" s="11"/>
      <c r="M27" s="11"/>
      <c r="N27" s="11"/>
      <c r="O27" s="11"/>
    </row>
    <row r="28" spans="1:15" ht="19.5" customHeight="1">
      <c r="A28" s="12">
        <v>24</v>
      </c>
      <c r="B28" s="11" t="s">
        <v>44</v>
      </c>
      <c r="C28" s="13">
        <v>20</v>
      </c>
      <c r="D28" s="13">
        <v>0</v>
      </c>
      <c r="E28" s="13">
        <v>9</v>
      </c>
      <c r="F28" s="13">
        <v>8</v>
      </c>
      <c r="G28" s="13">
        <v>3</v>
      </c>
      <c r="H28" s="13">
        <v>17.4</v>
      </c>
      <c r="I28" s="13">
        <v>3.7</v>
      </c>
      <c r="J28" s="48">
        <f t="shared" si="0"/>
        <v>55.00000000000001</v>
      </c>
      <c r="K28" s="11"/>
      <c r="L28" s="11" t="s">
        <v>45</v>
      </c>
      <c r="M28" s="11"/>
      <c r="N28" s="11"/>
      <c r="O28" s="11"/>
    </row>
    <row r="29" spans="1:15" ht="19.5" customHeight="1">
      <c r="A29" s="12">
        <v>25</v>
      </c>
      <c r="B29" s="11" t="s">
        <v>46</v>
      </c>
      <c r="C29" s="13">
        <v>15</v>
      </c>
      <c r="D29" s="13">
        <v>0</v>
      </c>
      <c r="E29" s="13">
        <v>4</v>
      </c>
      <c r="F29" s="13">
        <v>10</v>
      </c>
      <c r="G29" s="13">
        <v>1</v>
      </c>
      <c r="H29" s="13">
        <v>17.4</v>
      </c>
      <c r="I29" s="13">
        <v>3.8</v>
      </c>
      <c r="J29" s="48">
        <f t="shared" si="0"/>
        <v>73.33333333333333</v>
      </c>
      <c r="K29" s="11"/>
      <c r="L29" s="11" t="s">
        <v>47</v>
      </c>
      <c r="M29" s="11"/>
      <c r="N29" s="11"/>
      <c r="O29" s="11"/>
    </row>
    <row r="30" spans="1:15" ht="19.5" customHeight="1">
      <c r="A30" s="12">
        <v>26</v>
      </c>
      <c r="B30" s="11" t="s">
        <v>48</v>
      </c>
      <c r="C30" s="13">
        <v>23</v>
      </c>
      <c r="D30" s="13">
        <v>0</v>
      </c>
      <c r="E30" s="13">
        <v>11</v>
      </c>
      <c r="F30" s="13">
        <v>11</v>
      </c>
      <c r="G30" s="13">
        <v>1</v>
      </c>
      <c r="H30" s="13">
        <v>16.69</v>
      </c>
      <c r="I30" s="13">
        <v>3.56</v>
      </c>
      <c r="J30" s="48">
        <f t="shared" si="0"/>
        <v>52.17391304347826</v>
      </c>
      <c r="K30" s="11"/>
      <c r="L30" s="11"/>
      <c r="M30" s="11"/>
      <c r="N30" s="11"/>
      <c r="O30" s="11"/>
    </row>
    <row r="31" spans="1:15" ht="19.5" customHeight="1">
      <c r="A31" s="12">
        <v>27</v>
      </c>
      <c r="B31" s="11" t="s">
        <v>49</v>
      </c>
      <c r="C31" s="13">
        <v>40</v>
      </c>
      <c r="D31" s="13">
        <v>0</v>
      </c>
      <c r="E31" s="13">
        <v>21</v>
      </c>
      <c r="F31" s="13">
        <v>16</v>
      </c>
      <c r="G31" s="13">
        <v>3</v>
      </c>
      <c r="H31" s="13">
        <v>16.58</v>
      </c>
      <c r="I31" s="13">
        <v>3.55</v>
      </c>
      <c r="J31" s="48">
        <f t="shared" si="0"/>
        <v>47.5</v>
      </c>
      <c r="K31" s="11"/>
      <c r="L31" s="11" t="s">
        <v>50</v>
      </c>
      <c r="M31" s="11"/>
      <c r="N31" s="11"/>
      <c r="O31" s="11"/>
    </row>
    <row r="32" spans="1:15" ht="19.5" customHeight="1">
      <c r="A32" s="12">
        <v>28</v>
      </c>
      <c r="B32" s="11" t="s">
        <v>51</v>
      </c>
      <c r="C32" s="13">
        <v>31</v>
      </c>
      <c r="D32" s="13">
        <v>0</v>
      </c>
      <c r="E32" s="13">
        <v>15</v>
      </c>
      <c r="F32" s="13">
        <v>14</v>
      </c>
      <c r="G32" s="13">
        <v>2</v>
      </c>
      <c r="H32" s="13">
        <v>16.41</v>
      </c>
      <c r="I32" s="13">
        <v>3.6</v>
      </c>
      <c r="J32" s="48">
        <f t="shared" si="0"/>
        <v>51.61290322580645</v>
      </c>
      <c r="K32" s="11"/>
      <c r="L32" s="11"/>
      <c r="M32" s="11"/>
      <c r="N32" s="11"/>
      <c r="O32" s="11"/>
    </row>
    <row r="33" spans="1:15" ht="19.5" customHeight="1">
      <c r="A33" s="12">
        <v>29</v>
      </c>
      <c r="B33" s="11" t="s">
        <v>52</v>
      </c>
      <c r="C33" s="13">
        <v>8</v>
      </c>
      <c r="D33" s="13">
        <v>0</v>
      </c>
      <c r="E33" s="13">
        <v>3</v>
      </c>
      <c r="F33" s="13">
        <v>5</v>
      </c>
      <c r="G33" s="13">
        <v>0</v>
      </c>
      <c r="H33" s="13">
        <v>16</v>
      </c>
      <c r="I33" s="13">
        <v>3.6</v>
      </c>
      <c r="J33" s="48">
        <f t="shared" si="0"/>
        <v>62.5</v>
      </c>
      <c r="K33" s="11"/>
      <c r="L33" s="11"/>
      <c r="M33" s="11"/>
      <c r="N33" s="11"/>
      <c r="O33" s="11"/>
    </row>
    <row r="34" spans="1:15" ht="19.5" customHeight="1">
      <c r="A34" s="12">
        <v>30</v>
      </c>
      <c r="B34" s="11" t="s">
        <v>53</v>
      </c>
      <c r="C34" s="13">
        <v>33</v>
      </c>
      <c r="D34" s="13">
        <v>1</v>
      </c>
      <c r="E34" s="13">
        <v>17</v>
      </c>
      <c r="F34" s="13">
        <v>13</v>
      </c>
      <c r="G34" s="13">
        <v>2</v>
      </c>
      <c r="H34" s="13">
        <v>15.94</v>
      </c>
      <c r="I34" s="13">
        <v>3.48</v>
      </c>
      <c r="J34" s="48">
        <f t="shared" si="0"/>
        <v>45.45454545454545</v>
      </c>
      <c r="K34" s="11"/>
      <c r="L34" s="11"/>
      <c r="M34" s="11"/>
      <c r="N34" s="11"/>
      <c r="O34" s="11"/>
    </row>
    <row r="35" spans="1:15" ht="19.5" customHeight="1">
      <c r="A35" s="12">
        <v>31</v>
      </c>
      <c r="B35" s="11" t="s">
        <v>54</v>
      </c>
      <c r="C35" s="13">
        <v>5</v>
      </c>
      <c r="D35" s="13">
        <v>0</v>
      </c>
      <c r="E35" s="13">
        <v>2</v>
      </c>
      <c r="F35" s="13">
        <v>3</v>
      </c>
      <c r="G35" s="13">
        <v>0</v>
      </c>
      <c r="H35" s="13">
        <v>15.6</v>
      </c>
      <c r="I35" s="13">
        <v>3.6</v>
      </c>
      <c r="J35" s="48">
        <f t="shared" si="0"/>
        <v>60</v>
      </c>
      <c r="K35" s="11"/>
      <c r="L35" s="11"/>
      <c r="M35" s="11"/>
      <c r="N35" s="11"/>
      <c r="O35" s="11"/>
    </row>
    <row r="36" spans="1:15" ht="19.5" customHeight="1">
      <c r="A36" s="12">
        <v>32</v>
      </c>
      <c r="B36" s="11" t="s">
        <v>55</v>
      </c>
      <c r="C36" s="13">
        <v>11</v>
      </c>
      <c r="D36" s="13">
        <v>0</v>
      </c>
      <c r="E36" s="13">
        <v>9</v>
      </c>
      <c r="F36" s="13">
        <v>2</v>
      </c>
      <c r="G36" s="13">
        <v>0</v>
      </c>
      <c r="H36" s="13">
        <v>14.6</v>
      </c>
      <c r="I36" s="13">
        <v>3.2</v>
      </c>
      <c r="J36" s="48">
        <f t="shared" si="0"/>
        <v>18.181818181818183</v>
      </c>
      <c r="K36" s="11"/>
      <c r="L36" s="11"/>
      <c r="M36" s="11"/>
      <c r="N36" s="11"/>
      <c r="O36" s="11"/>
    </row>
    <row r="37" spans="1:15" ht="19.5" customHeight="1">
      <c r="A37" s="12">
        <v>33</v>
      </c>
      <c r="B37" s="11" t="s">
        <v>56</v>
      </c>
      <c r="C37" s="13">
        <v>9</v>
      </c>
      <c r="D37" s="13">
        <v>0</v>
      </c>
      <c r="E37" s="13">
        <v>6</v>
      </c>
      <c r="F37" s="13">
        <v>3</v>
      </c>
      <c r="G37" s="13">
        <v>0</v>
      </c>
      <c r="H37" s="13">
        <v>14.55</v>
      </c>
      <c r="I37" s="13">
        <v>3.33</v>
      </c>
      <c r="J37" s="48">
        <f t="shared" si="0"/>
        <v>33.33333333333333</v>
      </c>
      <c r="K37" s="11"/>
      <c r="L37" s="11"/>
      <c r="M37" s="11"/>
      <c r="N37" s="11"/>
      <c r="O37" s="11"/>
    </row>
    <row r="38" spans="1:15" ht="19.5" customHeight="1">
      <c r="A38" s="12">
        <v>34</v>
      </c>
      <c r="B38" s="11" t="s">
        <v>57</v>
      </c>
      <c r="C38" s="13">
        <v>24</v>
      </c>
      <c r="D38" s="13">
        <v>0</v>
      </c>
      <c r="E38" s="13">
        <v>17</v>
      </c>
      <c r="F38" s="13">
        <v>6</v>
      </c>
      <c r="G38" s="13">
        <v>1</v>
      </c>
      <c r="H38" s="13">
        <v>14.16</v>
      </c>
      <c r="I38" s="13">
        <v>3.16</v>
      </c>
      <c r="J38" s="48">
        <f t="shared" si="0"/>
        <v>29.166666666666668</v>
      </c>
      <c r="K38" s="11" t="s">
        <v>38</v>
      </c>
      <c r="L38" s="11"/>
      <c r="M38" s="11"/>
      <c r="N38" s="11"/>
      <c r="O38" s="11"/>
    </row>
    <row r="39" spans="1:15" ht="19.5" customHeight="1">
      <c r="A39" s="12">
        <v>35</v>
      </c>
      <c r="B39" s="11" t="s">
        <v>58</v>
      </c>
      <c r="C39" s="13">
        <v>6</v>
      </c>
      <c r="D39" s="13">
        <v>0</v>
      </c>
      <c r="E39" s="13">
        <v>5</v>
      </c>
      <c r="F39" s="13">
        <v>1</v>
      </c>
      <c r="G39" s="13">
        <v>0</v>
      </c>
      <c r="H39" s="13">
        <v>12.16</v>
      </c>
      <c r="I39" s="13">
        <v>3.16</v>
      </c>
      <c r="J39" s="48">
        <f t="shared" si="0"/>
        <v>16.666666666666664</v>
      </c>
      <c r="K39" s="11"/>
      <c r="L39" s="11" t="s">
        <v>59</v>
      </c>
      <c r="M39" s="11"/>
      <c r="N39" s="11"/>
      <c r="O39" s="11"/>
    </row>
    <row r="40" spans="1:15" ht="19.5" customHeight="1">
      <c r="A40" s="12">
        <v>36</v>
      </c>
      <c r="B40" s="11" t="s">
        <v>60</v>
      </c>
      <c r="C40" s="13"/>
      <c r="D40" s="13"/>
      <c r="E40" s="13"/>
      <c r="F40" s="13"/>
      <c r="G40" s="13"/>
      <c r="H40" s="13"/>
      <c r="I40" s="13"/>
      <c r="J40" s="48"/>
      <c r="K40" s="11"/>
      <c r="L40" s="11"/>
      <c r="M40" s="11"/>
      <c r="N40" s="11"/>
      <c r="O40" s="11"/>
    </row>
    <row r="41" spans="1:12" ht="19.5" customHeight="1">
      <c r="A41" s="14"/>
      <c r="B41" s="15" t="s">
        <v>61</v>
      </c>
      <c r="C41" s="16">
        <v>857</v>
      </c>
      <c r="D41" s="16">
        <v>6</v>
      </c>
      <c r="E41" s="16">
        <v>287</v>
      </c>
      <c r="F41" s="16">
        <v>377</v>
      </c>
      <c r="G41" s="16">
        <v>187</v>
      </c>
      <c r="H41" s="16">
        <v>18.61</v>
      </c>
      <c r="I41" s="16">
        <v>3.9</v>
      </c>
      <c r="J41" s="10">
        <f t="shared" si="0"/>
        <v>65.81096849474912</v>
      </c>
      <c r="K41" s="17"/>
      <c r="L41" s="17"/>
    </row>
  </sheetData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L40"/>
  <sheetViews>
    <sheetView workbookViewId="0" topLeftCell="A25">
      <selection activeCell="J39" sqref="J39"/>
    </sheetView>
  </sheetViews>
  <sheetFormatPr defaultColWidth="9.00390625" defaultRowHeight="19.5" customHeight="1"/>
  <cols>
    <col min="1" max="1" width="5.75390625" style="1" customWidth="1"/>
    <col min="2" max="2" width="23.75390625" style="1" customWidth="1"/>
    <col min="3" max="3" width="6.375" style="1" customWidth="1"/>
    <col min="4" max="4" width="6.875" style="1" customWidth="1"/>
    <col min="5" max="5" width="6.75390625" style="1" customWidth="1"/>
    <col min="6" max="6" width="7.00390625" style="1" customWidth="1"/>
    <col min="7" max="7" width="6.375" style="1" customWidth="1"/>
    <col min="8" max="8" width="7.75390625" style="1" customWidth="1"/>
    <col min="9" max="10" width="7.875" style="1" customWidth="1"/>
    <col min="11" max="11" width="5.625" style="1" customWidth="1"/>
    <col min="12" max="12" width="14.125" style="1" customWidth="1"/>
    <col min="13" max="16384" width="9.125" style="1" customWidth="1"/>
  </cols>
  <sheetData>
    <row r="1" ht="19.5" customHeight="1">
      <c r="B1" s="2" t="s">
        <v>62</v>
      </c>
    </row>
    <row r="2" ht="3.75" customHeight="1" thickBot="1"/>
    <row r="3" spans="1:12" ht="51.75" customHeight="1">
      <c r="A3" s="3" t="s">
        <v>1</v>
      </c>
      <c r="B3" s="4" t="s">
        <v>2</v>
      </c>
      <c r="C3" s="5" t="s">
        <v>3</v>
      </c>
      <c r="D3" s="4" t="s">
        <v>4</v>
      </c>
      <c r="E3" s="4" t="s">
        <v>5</v>
      </c>
      <c r="F3" s="4" t="s">
        <v>6</v>
      </c>
      <c r="G3" s="4" t="s">
        <v>7</v>
      </c>
      <c r="H3" s="6" t="s">
        <v>8</v>
      </c>
      <c r="I3" s="6" t="s">
        <v>9</v>
      </c>
      <c r="J3" s="6" t="s">
        <v>74</v>
      </c>
      <c r="K3" s="6" t="s">
        <v>10</v>
      </c>
      <c r="L3" s="6" t="s">
        <v>11</v>
      </c>
    </row>
    <row r="4" spans="1:12" ht="19.5" customHeight="1">
      <c r="A4" s="18">
        <v>1</v>
      </c>
      <c r="B4" s="19" t="s">
        <v>20</v>
      </c>
      <c r="C4" s="20">
        <v>4</v>
      </c>
      <c r="D4" s="20">
        <v>0</v>
      </c>
      <c r="E4" s="20">
        <v>0</v>
      </c>
      <c r="F4" s="20">
        <v>0</v>
      </c>
      <c r="G4" s="20">
        <v>4</v>
      </c>
      <c r="H4" s="20">
        <v>39.5</v>
      </c>
      <c r="I4" s="20">
        <v>5</v>
      </c>
      <c r="J4" s="20">
        <f>(F4+G4)/C4%</f>
        <v>100</v>
      </c>
      <c r="K4" s="19"/>
      <c r="L4" s="19"/>
    </row>
    <row r="5" spans="1:12" ht="19.5" customHeight="1">
      <c r="A5" s="18">
        <v>2</v>
      </c>
      <c r="B5" s="19" t="s">
        <v>54</v>
      </c>
      <c r="C5" s="20">
        <v>5</v>
      </c>
      <c r="D5" s="20">
        <v>0</v>
      </c>
      <c r="E5" s="20">
        <v>0</v>
      </c>
      <c r="F5" s="20">
        <v>1</v>
      </c>
      <c r="G5" s="20">
        <v>4</v>
      </c>
      <c r="H5" s="20">
        <v>38.8</v>
      </c>
      <c r="I5" s="20">
        <v>4.8</v>
      </c>
      <c r="J5" s="20">
        <f aca="true" t="shared" si="0" ref="J5:J40">(F5+G5)/C5%</f>
        <v>100</v>
      </c>
      <c r="K5" s="19"/>
      <c r="L5" s="19"/>
    </row>
    <row r="6" spans="1:12" ht="19.5" customHeight="1">
      <c r="A6" s="18">
        <v>3</v>
      </c>
      <c r="B6" s="19" t="s">
        <v>12</v>
      </c>
      <c r="C6" s="20">
        <v>3</v>
      </c>
      <c r="D6" s="20">
        <v>0</v>
      </c>
      <c r="E6" s="20">
        <v>0</v>
      </c>
      <c r="F6" s="20">
        <v>1</v>
      </c>
      <c r="G6" s="20">
        <v>2</v>
      </c>
      <c r="H6" s="20">
        <v>38.33</v>
      </c>
      <c r="I6" s="20">
        <v>4.67</v>
      </c>
      <c r="J6" s="20">
        <f t="shared" si="0"/>
        <v>100</v>
      </c>
      <c r="K6" s="19"/>
      <c r="L6" s="19" t="s">
        <v>63</v>
      </c>
    </row>
    <row r="7" spans="1:12" ht="19.5" customHeight="1">
      <c r="A7" s="18">
        <v>4</v>
      </c>
      <c r="B7" s="19" t="s">
        <v>14</v>
      </c>
      <c r="C7" s="20">
        <v>20</v>
      </c>
      <c r="D7" s="20">
        <v>0</v>
      </c>
      <c r="E7" s="20">
        <v>1</v>
      </c>
      <c r="F7" s="20">
        <v>8</v>
      </c>
      <c r="G7" s="20">
        <v>11</v>
      </c>
      <c r="H7" s="20">
        <v>37.7</v>
      </c>
      <c r="I7" s="20">
        <v>4.5</v>
      </c>
      <c r="J7" s="20">
        <f t="shared" si="0"/>
        <v>95</v>
      </c>
      <c r="K7" s="19"/>
      <c r="L7" s="19"/>
    </row>
    <row r="8" spans="1:12" ht="19.5" customHeight="1">
      <c r="A8" s="18">
        <v>5</v>
      </c>
      <c r="B8" s="19" t="s">
        <v>22</v>
      </c>
      <c r="C8" s="20">
        <v>13</v>
      </c>
      <c r="D8" s="20">
        <v>0</v>
      </c>
      <c r="E8" s="20">
        <v>1</v>
      </c>
      <c r="F8" s="20">
        <v>4</v>
      </c>
      <c r="G8" s="20">
        <v>8</v>
      </c>
      <c r="H8" s="20">
        <v>37.31</v>
      </c>
      <c r="I8" s="20">
        <v>4.54</v>
      </c>
      <c r="J8" s="38">
        <f t="shared" si="0"/>
        <v>92.3076923076923</v>
      </c>
      <c r="K8" s="19"/>
      <c r="L8" s="19"/>
    </row>
    <row r="9" spans="1:12" ht="19.5" customHeight="1">
      <c r="A9" s="18">
        <v>6</v>
      </c>
      <c r="B9" s="19" t="s">
        <v>41</v>
      </c>
      <c r="C9" s="20">
        <v>2</v>
      </c>
      <c r="D9" s="20">
        <v>0</v>
      </c>
      <c r="E9" s="20">
        <v>0</v>
      </c>
      <c r="F9" s="20">
        <v>1</v>
      </c>
      <c r="G9" s="20">
        <v>1</v>
      </c>
      <c r="H9" s="20">
        <v>37</v>
      </c>
      <c r="I9" s="20">
        <v>4.5</v>
      </c>
      <c r="J9" s="38">
        <f t="shared" si="0"/>
        <v>100</v>
      </c>
      <c r="K9" s="19"/>
      <c r="L9" s="19" t="s">
        <v>64</v>
      </c>
    </row>
    <row r="10" spans="1:12" ht="19.5" customHeight="1">
      <c r="A10" s="18">
        <v>7</v>
      </c>
      <c r="B10" s="19" t="s">
        <v>19</v>
      </c>
      <c r="C10" s="20">
        <v>29</v>
      </c>
      <c r="D10" s="20">
        <v>0</v>
      </c>
      <c r="E10" s="20">
        <v>2</v>
      </c>
      <c r="F10" s="20">
        <v>10</v>
      </c>
      <c r="G10" s="20">
        <v>17</v>
      </c>
      <c r="H10" s="20">
        <v>36.76</v>
      </c>
      <c r="I10" s="20">
        <v>4.52</v>
      </c>
      <c r="J10" s="38">
        <f t="shared" si="0"/>
        <v>93.10344827586208</v>
      </c>
      <c r="K10" s="19"/>
      <c r="L10" s="19"/>
    </row>
    <row r="11" spans="1:12" ht="19.5" customHeight="1">
      <c r="A11" s="18">
        <v>8</v>
      </c>
      <c r="B11" s="19" t="s">
        <v>27</v>
      </c>
      <c r="C11" s="20">
        <v>37</v>
      </c>
      <c r="D11" s="20">
        <v>0</v>
      </c>
      <c r="E11" s="20">
        <v>7</v>
      </c>
      <c r="F11" s="20">
        <v>11</v>
      </c>
      <c r="G11" s="20">
        <v>19</v>
      </c>
      <c r="H11" s="20">
        <v>35.73</v>
      </c>
      <c r="I11" s="20">
        <v>4.32</v>
      </c>
      <c r="J11" s="38">
        <f t="shared" si="0"/>
        <v>81.08108108108108</v>
      </c>
      <c r="K11" s="19"/>
      <c r="L11" s="19"/>
    </row>
    <row r="12" spans="1:12" ht="19.5" customHeight="1">
      <c r="A12" s="18">
        <v>9</v>
      </c>
      <c r="B12" s="19" t="s">
        <v>36</v>
      </c>
      <c r="C12" s="20">
        <v>3</v>
      </c>
      <c r="D12" s="20">
        <v>0</v>
      </c>
      <c r="E12" s="20">
        <v>1</v>
      </c>
      <c r="F12" s="20">
        <v>1</v>
      </c>
      <c r="G12" s="20">
        <v>1</v>
      </c>
      <c r="H12" s="20">
        <v>35.67</v>
      </c>
      <c r="I12" s="20">
        <v>4</v>
      </c>
      <c r="J12" s="38">
        <f t="shared" si="0"/>
        <v>66.66666666666667</v>
      </c>
      <c r="K12" s="19"/>
      <c r="L12" s="19"/>
    </row>
    <row r="13" spans="1:12" ht="19.5" customHeight="1">
      <c r="A13" s="18">
        <v>10</v>
      </c>
      <c r="B13" s="19" t="s">
        <v>17</v>
      </c>
      <c r="C13" s="20">
        <v>4</v>
      </c>
      <c r="D13" s="20">
        <v>0</v>
      </c>
      <c r="E13" s="20">
        <v>1</v>
      </c>
      <c r="F13" s="20">
        <v>0</v>
      </c>
      <c r="G13" s="20">
        <v>3</v>
      </c>
      <c r="H13" s="20">
        <v>35.5</v>
      </c>
      <c r="I13" s="20">
        <v>4.5</v>
      </c>
      <c r="J13" s="38">
        <f t="shared" si="0"/>
        <v>75</v>
      </c>
      <c r="K13" s="19"/>
      <c r="L13" s="19"/>
    </row>
    <row r="14" spans="1:12" ht="19.5" customHeight="1">
      <c r="A14" s="18">
        <v>11</v>
      </c>
      <c r="B14" s="19" t="s">
        <v>32</v>
      </c>
      <c r="C14" s="20">
        <v>50</v>
      </c>
      <c r="D14" s="20">
        <v>0</v>
      </c>
      <c r="E14" s="20">
        <v>8</v>
      </c>
      <c r="F14" s="20">
        <v>14</v>
      </c>
      <c r="G14" s="20">
        <v>28</v>
      </c>
      <c r="H14" s="20">
        <v>35.4</v>
      </c>
      <c r="I14" s="20">
        <v>4.4</v>
      </c>
      <c r="J14" s="38">
        <f t="shared" si="0"/>
        <v>84</v>
      </c>
      <c r="K14" s="19"/>
      <c r="L14" s="19"/>
    </row>
    <row r="15" spans="1:12" ht="19.5" customHeight="1">
      <c r="A15" s="18">
        <v>12</v>
      </c>
      <c r="B15" s="19" t="s">
        <v>37</v>
      </c>
      <c r="C15" s="20">
        <v>69</v>
      </c>
      <c r="D15" s="20">
        <v>0</v>
      </c>
      <c r="E15" s="20">
        <v>14</v>
      </c>
      <c r="F15" s="20">
        <v>28</v>
      </c>
      <c r="G15" s="20">
        <v>27</v>
      </c>
      <c r="H15" s="20">
        <v>35.07</v>
      </c>
      <c r="I15" s="20">
        <v>4.11</v>
      </c>
      <c r="J15" s="38">
        <f t="shared" si="0"/>
        <v>79.71014492753623</v>
      </c>
      <c r="K15" s="19" t="s">
        <v>65</v>
      </c>
      <c r="L15" s="19"/>
    </row>
    <row r="16" spans="1:12" ht="19.5" customHeight="1">
      <c r="A16" s="18">
        <v>13</v>
      </c>
      <c r="B16" s="19" t="s">
        <v>29</v>
      </c>
      <c r="C16" s="20">
        <v>64</v>
      </c>
      <c r="D16" s="20">
        <v>0</v>
      </c>
      <c r="E16" s="20">
        <v>12</v>
      </c>
      <c r="F16" s="20">
        <v>18</v>
      </c>
      <c r="G16" s="20">
        <v>34</v>
      </c>
      <c r="H16" s="20">
        <v>35.02</v>
      </c>
      <c r="I16" s="20">
        <v>4.34</v>
      </c>
      <c r="J16" s="38">
        <f t="shared" si="0"/>
        <v>81.25</v>
      </c>
      <c r="K16" s="19"/>
      <c r="L16" s="19"/>
    </row>
    <row r="17" spans="1:12" ht="19.5" customHeight="1">
      <c r="A17" s="18">
        <v>14</v>
      </c>
      <c r="B17" s="19" t="s">
        <v>66</v>
      </c>
      <c r="C17" s="20">
        <v>12</v>
      </c>
      <c r="D17" s="20">
        <v>0</v>
      </c>
      <c r="E17" s="20">
        <v>4</v>
      </c>
      <c r="F17" s="20">
        <v>3</v>
      </c>
      <c r="G17" s="20">
        <v>5</v>
      </c>
      <c r="H17" s="20">
        <v>34.92</v>
      </c>
      <c r="I17" s="20">
        <v>4.08</v>
      </c>
      <c r="J17" s="38">
        <f t="shared" si="0"/>
        <v>66.66666666666667</v>
      </c>
      <c r="K17" s="19"/>
      <c r="L17" s="19" t="s">
        <v>67</v>
      </c>
    </row>
    <row r="18" spans="1:12" ht="19.5" customHeight="1">
      <c r="A18" s="18">
        <v>15</v>
      </c>
      <c r="B18" s="19" t="s">
        <v>30</v>
      </c>
      <c r="C18" s="20">
        <v>40</v>
      </c>
      <c r="D18" s="20">
        <v>0</v>
      </c>
      <c r="E18" s="20">
        <v>7</v>
      </c>
      <c r="F18" s="20">
        <v>16</v>
      </c>
      <c r="G18" s="20">
        <v>17</v>
      </c>
      <c r="H18" s="20">
        <v>34.8</v>
      </c>
      <c r="I18" s="20">
        <v>4.25</v>
      </c>
      <c r="J18" s="38">
        <f t="shared" si="0"/>
        <v>82.5</v>
      </c>
      <c r="K18" s="19"/>
      <c r="L18" s="19"/>
    </row>
    <row r="19" spans="1:12" ht="19.5" customHeight="1">
      <c r="A19" s="18">
        <v>16</v>
      </c>
      <c r="B19" s="19" t="s">
        <v>46</v>
      </c>
      <c r="C19" s="20">
        <v>15</v>
      </c>
      <c r="D19" s="20">
        <v>0</v>
      </c>
      <c r="E19" s="20">
        <v>2</v>
      </c>
      <c r="F19" s="20">
        <v>8</v>
      </c>
      <c r="G19" s="20">
        <v>5</v>
      </c>
      <c r="H19" s="20">
        <v>34.33</v>
      </c>
      <c r="I19" s="20">
        <v>4.2</v>
      </c>
      <c r="J19" s="38">
        <f t="shared" si="0"/>
        <v>86.66666666666667</v>
      </c>
      <c r="K19" s="19"/>
      <c r="L19" s="19" t="s">
        <v>68</v>
      </c>
    </row>
    <row r="20" spans="1:12" ht="19.5" customHeight="1">
      <c r="A20" s="18">
        <v>17</v>
      </c>
      <c r="B20" s="19" t="s">
        <v>26</v>
      </c>
      <c r="C20" s="20">
        <v>14</v>
      </c>
      <c r="D20" s="20">
        <v>0</v>
      </c>
      <c r="E20" s="20">
        <v>4</v>
      </c>
      <c r="F20" s="20">
        <v>5</v>
      </c>
      <c r="G20" s="20">
        <v>5</v>
      </c>
      <c r="H20" s="20">
        <v>34.14</v>
      </c>
      <c r="I20" s="20">
        <v>4.07</v>
      </c>
      <c r="J20" s="38">
        <f t="shared" si="0"/>
        <v>71.42857142857142</v>
      </c>
      <c r="K20" s="19"/>
      <c r="L20" s="19"/>
    </row>
    <row r="21" spans="1:12" ht="19.5" customHeight="1">
      <c r="A21" s="18">
        <v>18</v>
      </c>
      <c r="B21" s="19" t="s">
        <v>21</v>
      </c>
      <c r="C21" s="20">
        <v>52</v>
      </c>
      <c r="D21" s="20">
        <v>0</v>
      </c>
      <c r="E21" s="20">
        <v>18</v>
      </c>
      <c r="F21" s="20">
        <v>17</v>
      </c>
      <c r="G21" s="20">
        <v>17</v>
      </c>
      <c r="H21" s="20">
        <v>34.02</v>
      </c>
      <c r="I21" s="20">
        <v>3.89</v>
      </c>
      <c r="J21" s="38">
        <f t="shared" si="0"/>
        <v>65.38461538461539</v>
      </c>
      <c r="K21" s="19" t="s">
        <v>65</v>
      </c>
      <c r="L21" s="19"/>
    </row>
    <row r="22" spans="1:12" ht="19.5" customHeight="1">
      <c r="A22" s="18">
        <v>19</v>
      </c>
      <c r="B22" s="19" t="s">
        <v>23</v>
      </c>
      <c r="C22" s="20">
        <v>51</v>
      </c>
      <c r="D22" s="20">
        <v>0</v>
      </c>
      <c r="E22" s="20">
        <v>12</v>
      </c>
      <c r="F22" s="20">
        <v>19</v>
      </c>
      <c r="G22" s="20">
        <v>20</v>
      </c>
      <c r="H22" s="20">
        <v>34</v>
      </c>
      <c r="I22" s="20">
        <v>4.16</v>
      </c>
      <c r="J22" s="38">
        <f t="shared" si="0"/>
        <v>76.47058823529412</v>
      </c>
      <c r="K22" s="19"/>
      <c r="L22" s="19" t="s">
        <v>69</v>
      </c>
    </row>
    <row r="23" spans="1:12" ht="19.5" customHeight="1">
      <c r="A23" s="18">
        <v>20</v>
      </c>
      <c r="B23" s="19" t="s">
        <v>44</v>
      </c>
      <c r="C23" s="20">
        <v>20</v>
      </c>
      <c r="D23" s="20">
        <v>0</v>
      </c>
      <c r="E23" s="20">
        <v>3</v>
      </c>
      <c r="F23" s="20">
        <v>12</v>
      </c>
      <c r="G23" s="20">
        <v>5</v>
      </c>
      <c r="H23" s="20">
        <v>33.85</v>
      </c>
      <c r="I23" s="20">
        <v>4.1</v>
      </c>
      <c r="J23" s="38">
        <f t="shared" si="0"/>
        <v>85</v>
      </c>
      <c r="K23" s="19"/>
      <c r="L23" s="19" t="s">
        <v>70</v>
      </c>
    </row>
    <row r="24" spans="1:12" ht="19.5" customHeight="1">
      <c r="A24" s="18">
        <v>21</v>
      </c>
      <c r="B24" s="19" t="s">
        <v>48</v>
      </c>
      <c r="C24" s="20">
        <v>23</v>
      </c>
      <c r="D24" s="20">
        <v>0</v>
      </c>
      <c r="E24" s="20">
        <v>6</v>
      </c>
      <c r="F24" s="20">
        <v>10</v>
      </c>
      <c r="G24" s="20">
        <v>7</v>
      </c>
      <c r="H24" s="20">
        <v>33.7</v>
      </c>
      <c r="I24" s="20">
        <v>4.04</v>
      </c>
      <c r="J24" s="38">
        <f t="shared" si="0"/>
        <v>73.91304347826086</v>
      </c>
      <c r="K24" s="19"/>
      <c r="L24" s="19"/>
    </row>
    <row r="25" spans="1:12" ht="19.5" customHeight="1">
      <c r="A25" s="18">
        <v>22</v>
      </c>
      <c r="B25" s="19" t="s">
        <v>18</v>
      </c>
      <c r="C25" s="20">
        <v>5</v>
      </c>
      <c r="D25" s="20">
        <v>0</v>
      </c>
      <c r="E25" s="20">
        <v>1</v>
      </c>
      <c r="F25" s="20">
        <v>2</v>
      </c>
      <c r="G25" s="20">
        <v>2</v>
      </c>
      <c r="H25" s="20">
        <v>33.6</v>
      </c>
      <c r="I25" s="20">
        <v>4.2</v>
      </c>
      <c r="J25" s="38">
        <f t="shared" si="0"/>
        <v>80</v>
      </c>
      <c r="K25" s="19"/>
      <c r="L25" s="19"/>
    </row>
    <row r="26" spans="1:12" ht="19.5" customHeight="1">
      <c r="A26" s="18">
        <v>23</v>
      </c>
      <c r="B26" s="19" t="s">
        <v>49</v>
      </c>
      <c r="C26" s="20">
        <v>40</v>
      </c>
      <c r="D26" s="20">
        <v>0</v>
      </c>
      <c r="E26" s="20">
        <v>14</v>
      </c>
      <c r="F26" s="20">
        <v>12</v>
      </c>
      <c r="G26" s="20">
        <v>14</v>
      </c>
      <c r="H26" s="20">
        <v>32.7</v>
      </c>
      <c r="I26" s="20">
        <v>4</v>
      </c>
      <c r="J26" s="38">
        <f t="shared" si="0"/>
        <v>65</v>
      </c>
      <c r="K26" s="19"/>
      <c r="L26" s="19" t="s">
        <v>71</v>
      </c>
    </row>
    <row r="27" spans="1:12" ht="19.5" customHeight="1">
      <c r="A27" s="12">
        <v>24</v>
      </c>
      <c r="B27" s="21" t="s">
        <v>31</v>
      </c>
      <c r="C27" s="22">
        <v>59</v>
      </c>
      <c r="D27" s="22">
        <v>0</v>
      </c>
      <c r="E27" s="22">
        <v>19</v>
      </c>
      <c r="F27" s="22">
        <v>22</v>
      </c>
      <c r="G27" s="22">
        <v>18</v>
      </c>
      <c r="H27" s="22">
        <v>32.56</v>
      </c>
      <c r="I27" s="22">
        <v>3.98</v>
      </c>
      <c r="J27" s="38">
        <f t="shared" si="0"/>
        <v>67.79661016949153</v>
      </c>
      <c r="K27" s="21"/>
      <c r="L27" s="21"/>
    </row>
    <row r="28" spans="1:12" ht="19.5" customHeight="1">
      <c r="A28" s="23">
        <v>25</v>
      </c>
      <c r="B28" s="21" t="s">
        <v>28</v>
      </c>
      <c r="C28" s="22">
        <v>36</v>
      </c>
      <c r="D28" s="22">
        <v>0</v>
      </c>
      <c r="E28" s="22">
        <v>8</v>
      </c>
      <c r="F28" s="22">
        <v>24</v>
      </c>
      <c r="G28" s="22">
        <v>4</v>
      </c>
      <c r="H28" s="22">
        <v>31.86</v>
      </c>
      <c r="I28" s="22">
        <v>3.89</v>
      </c>
      <c r="J28" s="38">
        <f t="shared" si="0"/>
        <v>77.77777777777779</v>
      </c>
      <c r="K28" s="21"/>
      <c r="L28" s="21"/>
    </row>
    <row r="29" spans="1:12" ht="19.5" customHeight="1">
      <c r="A29" s="12">
        <v>26</v>
      </c>
      <c r="B29" s="11" t="s">
        <v>58</v>
      </c>
      <c r="C29" s="13">
        <v>6</v>
      </c>
      <c r="D29" s="13">
        <v>0</v>
      </c>
      <c r="E29" s="13">
        <v>2</v>
      </c>
      <c r="F29" s="13">
        <v>3</v>
      </c>
      <c r="G29" s="13">
        <v>1</v>
      </c>
      <c r="H29" s="13">
        <v>30.83</v>
      </c>
      <c r="I29" s="13">
        <v>3.83</v>
      </c>
      <c r="J29" s="38">
        <f t="shared" si="0"/>
        <v>66.66666666666667</v>
      </c>
      <c r="K29" s="11"/>
      <c r="L29" s="11" t="s">
        <v>72</v>
      </c>
    </row>
    <row r="30" spans="1:12" ht="19.5" customHeight="1">
      <c r="A30" s="23">
        <v>27</v>
      </c>
      <c r="B30" s="11" t="s">
        <v>53</v>
      </c>
      <c r="C30" s="13">
        <v>33</v>
      </c>
      <c r="D30" s="13">
        <v>0</v>
      </c>
      <c r="E30" s="13">
        <v>11</v>
      </c>
      <c r="F30" s="13">
        <v>14</v>
      </c>
      <c r="G30" s="13">
        <v>8</v>
      </c>
      <c r="H30" s="13">
        <v>30.7</v>
      </c>
      <c r="I30" s="13">
        <v>3.9</v>
      </c>
      <c r="J30" s="38">
        <f t="shared" si="0"/>
        <v>66.66666666666666</v>
      </c>
      <c r="K30" s="11"/>
      <c r="L30" s="11"/>
    </row>
    <row r="31" spans="1:12" ht="19.5" customHeight="1">
      <c r="A31" s="12">
        <v>28</v>
      </c>
      <c r="B31" s="11" t="s">
        <v>43</v>
      </c>
      <c r="C31" s="13">
        <v>49</v>
      </c>
      <c r="D31" s="13">
        <v>0</v>
      </c>
      <c r="E31" s="13">
        <v>19</v>
      </c>
      <c r="F31" s="13">
        <v>22</v>
      </c>
      <c r="G31" s="13">
        <v>8</v>
      </c>
      <c r="H31" s="13">
        <v>30.65</v>
      </c>
      <c r="I31" s="13">
        <v>3.78</v>
      </c>
      <c r="J31" s="38">
        <f t="shared" si="0"/>
        <v>61.224489795918366</v>
      </c>
      <c r="K31" s="11"/>
      <c r="L31" s="11"/>
    </row>
    <row r="32" spans="1:12" ht="19.5" customHeight="1">
      <c r="A32" s="23">
        <v>29</v>
      </c>
      <c r="B32" s="11" t="s">
        <v>51</v>
      </c>
      <c r="C32" s="13">
        <v>31</v>
      </c>
      <c r="D32" s="13">
        <v>0</v>
      </c>
      <c r="E32" s="13">
        <v>12</v>
      </c>
      <c r="F32" s="13">
        <v>17</v>
      </c>
      <c r="G32" s="13">
        <v>2</v>
      </c>
      <c r="H32" s="13">
        <v>30.58</v>
      </c>
      <c r="I32" s="13">
        <v>3.68</v>
      </c>
      <c r="J32" s="38">
        <f t="shared" si="0"/>
        <v>61.29032258064516</v>
      </c>
      <c r="K32" s="11"/>
      <c r="L32" s="11"/>
    </row>
    <row r="33" spans="1:12" ht="19.5" customHeight="1">
      <c r="A33" s="12">
        <v>30</v>
      </c>
      <c r="B33" s="11" t="s">
        <v>39</v>
      </c>
      <c r="C33" s="13">
        <v>15</v>
      </c>
      <c r="D33" s="13">
        <v>0</v>
      </c>
      <c r="E33" s="13">
        <v>6</v>
      </c>
      <c r="F33" s="13">
        <v>6</v>
      </c>
      <c r="G33" s="13">
        <v>3</v>
      </c>
      <c r="H33" s="13">
        <v>30.2</v>
      </c>
      <c r="I33" s="13">
        <v>3.8</v>
      </c>
      <c r="J33" s="38">
        <f t="shared" si="0"/>
        <v>60</v>
      </c>
      <c r="K33" s="11"/>
      <c r="L33" s="11" t="s">
        <v>73</v>
      </c>
    </row>
    <row r="34" spans="1:12" ht="19.5" customHeight="1">
      <c r="A34" s="23">
        <v>31</v>
      </c>
      <c r="B34" s="11" t="s">
        <v>55</v>
      </c>
      <c r="C34" s="13">
        <v>11</v>
      </c>
      <c r="D34" s="13">
        <v>0</v>
      </c>
      <c r="E34" s="13">
        <v>4</v>
      </c>
      <c r="F34" s="13">
        <v>5</v>
      </c>
      <c r="G34" s="13">
        <v>2</v>
      </c>
      <c r="H34" s="13">
        <v>30.18</v>
      </c>
      <c r="I34" s="13">
        <v>3.82</v>
      </c>
      <c r="J34" s="38">
        <f t="shared" si="0"/>
        <v>63.63636363636363</v>
      </c>
      <c r="K34" s="11"/>
      <c r="L34" s="11"/>
    </row>
    <row r="35" spans="1:12" ht="19.5" customHeight="1">
      <c r="A35" s="12">
        <v>32</v>
      </c>
      <c r="B35" s="21" t="s">
        <v>16</v>
      </c>
      <c r="C35" s="22">
        <v>1</v>
      </c>
      <c r="D35" s="22">
        <v>0</v>
      </c>
      <c r="E35" s="22">
        <v>0</v>
      </c>
      <c r="F35" s="22">
        <v>1</v>
      </c>
      <c r="G35" s="22">
        <v>0</v>
      </c>
      <c r="H35" s="22">
        <v>29</v>
      </c>
      <c r="I35" s="22">
        <v>4</v>
      </c>
      <c r="J35" s="38">
        <f t="shared" si="0"/>
        <v>100</v>
      </c>
      <c r="K35" s="21"/>
      <c r="L35" s="21"/>
    </row>
    <row r="36" spans="1:12" ht="19.5" customHeight="1">
      <c r="A36" s="23">
        <v>33</v>
      </c>
      <c r="B36" s="11" t="s">
        <v>56</v>
      </c>
      <c r="C36" s="13">
        <v>9</v>
      </c>
      <c r="D36" s="13">
        <v>0</v>
      </c>
      <c r="E36" s="13">
        <v>2</v>
      </c>
      <c r="F36" s="13">
        <v>7</v>
      </c>
      <c r="G36" s="13">
        <v>0</v>
      </c>
      <c r="H36" s="13">
        <v>28.67</v>
      </c>
      <c r="I36" s="13">
        <v>3.78</v>
      </c>
      <c r="J36" s="38">
        <f t="shared" si="0"/>
        <v>77.77777777777779</v>
      </c>
      <c r="K36" s="11"/>
      <c r="L36" s="11"/>
    </row>
    <row r="37" spans="1:12" ht="19.5" customHeight="1">
      <c r="A37" s="12">
        <v>34</v>
      </c>
      <c r="B37" s="11" t="s">
        <v>57</v>
      </c>
      <c r="C37" s="13">
        <v>25</v>
      </c>
      <c r="D37" s="13">
        <v>0</v>
      </c>
      <c r="E37" s="13">
        <v>11</v>
      </c>
      <c r="F37" s="13">
        <v>11</v>
      </c>
      <c r="G37" s="13">
        <v>3</v>
      </c>
      <c r="H37" s="13">
        <v>28.46</v>
      </c>
      <c r="I37" s="13">
        <v>3.44</v>
      </c>
      <c r="J37" s="38">
        <f t="shared" si="0"/>
        <v>56</v>
      </c>
      <c r="K37" s="11" t="s">
        <v>65</v>
      </c>
      <c r="L37" s="11"/>
    </row>
    <row r="38" spans="1:12" ht="19.5" customHeight="1">
      <c r="A38" s="23">
        <v>35</v>
      </c>
      <c r="B38" s="11" t="s">
        <v>52</v>
      </c>
      <c r="C38" s="13">
        <v>8</v>
      </c>
      <c r="D38" s="13">
        <v>0</v>
      </c>
      <c r="E38" s="13">
        <v>5</v>
      </c>
      <c r="F38" s="13">
        <v>2</v>
      </c>
      <c r="G38" s="13">
        <v>1</v>
      </c>
      <c r="H38" s="13">
        <v>25.63</v>
      </c>
      <c r="I38" s="13">
        <v>3.38</v>
      </c>
      <c r="J38" s="38">
        <f t="shared" si="0"/>
        <v>37.5</v>
      </c>
      <c r="K38" s="11"/>
      <c r="L38" s="11"/>
    </row>
    <row r="39" spans="1:12" ht="19.5" customHeight="1">
      <c r="A39" s="12">
        <v>36</v>
      </c>
      <c r="B39" s="11" t="s">
        <v>60</v>
      </c>
      <c r="C39" s="13">
        <v>0</v>
      </c>
      <c r="D39" s="13">
        <v>0</v>
      </c>
      <c r="E39" s="13">
        <v>0</v>
      </c>
      <c r="F39" s="13">
        <v>0</v>
      </c>
      <c r="G39" s="13">
        <v>0</v>
      </c>
      <c r="H39" s="13">
        <v>0</v>
      </c>
      <c r="I39" s="13">
        <v>0</v>
      </c>
      <c r="J39" s="38"/>
      <c r="K39" s="11"/>
      <c r="L39" s="11"/>
    </row>
    <row r="40" spans="1:12" ht="19.5" customHeight="1">
      <c r="A40" s="14"/>
      <c r="B40" s="15" t="s">
        <v>77</v>
      </c>
      <c r="C40" s="16">
        <f>SUM(C4:C39)</f>
        <v>858</v>
      </c>
      <c r="D40" s="16">
        <f>SUM(D4:D39)</f>
        <v>0</v>
      </c>
      <c r="E40" s="16">
        <f>SUM(E4:E39)</f>
        <v>217</v>
      </c>
      <c r="F40" s="16">
        <f>SUM(F4:F39)</f>
        <v>335</v>
      </c>
      <c r="G40" s="16">
        <f>SUM(G4:G39)</f>
        <v>306</v>
      </c>
      <c r="H40" s="16">
        <v>32.7</v>
      </c>
      <c r="I40" s="16">
        <v>4</v>
      </c>
      <c r="J40" s="38">
        <f t="shared" si="0"/>
        <v>74.70862470862471</v>
      </c>
      <c r="K40" s="17">
        <v>3</v>
      </c>
      <c r="L40" s="17"/>
    </row>
  </sheetData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S51"/>
  <sheetViews>
    <sheetView workbookViewId="0" topLeftCell="A1">
      <selection activeCell="A1" sqref="A1:IV16384"/>
    </sheetView>
  </sheetViews>
  <sheetFormatPr defaultColWidth="9.00390625" defaultRowHeight="12.75"/>
  <cols>
    <col min="1" max="1" width="6.875" style="0" customWidth="1"/>
    <col min="2" max="2" width="8.75390625" style="0" customWidth="1"/>
    <col min="3" max="3" width="18.25390625" style="0" customWidth="1"/>
    <col min="4" max="4" width="7.75390625" style="0" customWidth="1"/>
    <col min="5" max="5" width="7.125" style="0" customWidth="1"/>
    <col min="6" max="6" width="7.00390625" style="0" customWidth="1"/>
    <col min="7" max="7" width="7.375" style="0" customWidth="1"/>
    <col min="8" max="8" width="5.75390625" style="0" customWidth="1"/>
    <col min="9" max="9" width="7.375" style="0" customWidth="1"/>
    <col min="10" max="10" width="5.75390625" style="0" customWidth="1"/>
    <col min="11" max="11" width="7.875" style="0" customWidth="1"/>
    <col min="12" max="12" width="5.75390625" style="0" customWidth="1"/>
    <col min="13" max="13" width="7.375" style="0" customWidth="1"/>
    <col min="14" max="14" width="7.625" style="0" customWidth="1"/>
    <col min="15" max="15" width="7.25390625" style="0" customWidth="1"/>
    <col min="16" max="16" width="8.125" style="0" customWidth="1"/>
    <col min="17" max="17" width="9.25390625" style="0" customWidth="1"/>
    <col min="18" max="18" width="11.125" style="0" customWidth="1"/>
    <col min="19" max="19" width="19.25390625" style="0" customWidth="1"/>
  </cols>
  <sheetData>
    <row r="1" spans="1:14" ht="25.5" customHeight="1" thickBot="1">
      <c r="A1" s="216" t="s">
        <v>219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</row>
    <row r="2" spans="1:19" ht="44.25" customHeight="1">
      <c r="A2" s="55" t="s">
        <v>119</v>
      </c>
      <c r="B2" s="56" t="s">
        <v>120</v>
      </c>
      <c r="C2" s="56" t="s">
        <v>121</v>
      </c>
      <c r="D2" s="57" t="s">
        <v>220</v>
      </c>
      <c r="E2" s="58" t="s">
        <v>10</v>
      </c>
      <c r="F2" s="59">
        <v>5</v>
      </c>
      <c r="G2" s="60" t="s">
        <v>123</v>
      </c>
      <c r="H2" s="59">
        <v>4</v>
      </c>
      <c r="I2" s="60" t="s">
        <v>123</v>
      </c>
      <c r="J2" s="59">
        <v>3</v>
      </c>
      <c r="K2" s="60" t="s">
        <v>123</v>
      </c>
      <c r="L2" s="59">
        <v>2</v>
      </c>
      <c r="M2" s="60" t="s">
        <v>123</v>
      </c>
      <c r="N2" s="61" t="s">
        <v>124</v>
      </c>
      <c r="O2" s="63" t="s">
        <v>126</v>
      </c>
      <c r="P2" s="64" t="s">
        <v>127</v>
      </c>
      <c r="Q2" s="65" t="s">
        <v>128</v>
      </c>
      <c r="R2" s="66" t="s">
        <v>129</v>
      </c>
      <c r="S2" t="s">
        <v>11</v>
      </c>
    </row>
    <row r="3" spans="1:19" ht="13.5" customHeight="1">
      <c r="A3" s="102">
        <v>1</v>
      </c>
      <c r="B3" s="130">
        <v>4138</v>
      </c>
      <c r="C3" s="130" t="s">
        <v>41</v>
      </c>
      <c r="D3" s="131">
        <v>2</v>
      </c>
      <c r="E3" s="131">
        <v>0</v>
      </c>
      <c r="F3" s="132">
        <v>2</v>
      </c>
      <c r="G3" s="131">
        <f aca="true" t="shared" si="0" ref="G3:G9">F3/D3*100</f>
        <v>100</v>
      </c>
      <c r="H3" s="132">
        <v>0</v>
      </c>
      <c r="I3" s="133">
        <f aca="true" t="shared" si="1" ref="I3:I38">H3/D3*100</f>
        <v>0</v>
      </c>
      <c r="J3" s="132">
        <v>0</v>
      </c>
      <c r="K3" s="131">
        <f aca="true" t="shared" si="2" ref="K3:K38">J3/D3*100</f>
        <v>0</v>
      </c>
      <c r="L3" s="132">
        <v>0</v>
      </c>
      <c r="M3" s="131">
        <f aca="true" t="shared" si="3" ref="M3:M38">L3/D3*100</f>
        <v>0</v>
      </c>
      <c r="N3" s="134">
        <v>21</v>
      </c>
      <c r="O3" s="102">
        <v>21</v>
      </c>
      <c r="P3" s="102">
        <v>21</v>
      </c>
      <c r="Q3" s="102">
        <v>100</v>
      </c>
      <c r="R3" s="135">
        <f aca="true" t="shared" si="4" ref="R3:R37">G3+I3</f>
        <v>100</v>
      </c>
      <c r="S3" t="s">
        <v>221</v>
      </c>
    </row>
    <row r="4" spans="1:19" ht="13.5" customHeight="1">
      <c r="A4" s="102">
        <v>1</v>
      </c>
      <c r="B4" s="130">
        <v>4106</v>
      </c>
      <c r="C4" s="136" t="s">
        <v>14</v>
      </c>
      <c r="D4" s="131">
        <v>29</v>
      </c>
      <c r="E4" s="131">
        <v>0</v>
      </c>
      <c r="F4" s="132">
        <v>16</v>
      </c>
      <c r="G4" s="137">
        <f t="shared" si="0"/>
        <v>55.172413793103445</v>
      </c>
      <c r="H4" s="132">
        <v>11</v>
      </c>
      <c r="I4" s="133">
        <f t="shared" si="1"/>
        <v>37.93103448275862</v>
      </c>
      <c r="J4" s="132">
        <v>2</v>
      </c>
      <c r="K4" s="137">
        <f t="shared" si="2"/>
        <v>6.896551724137931</v>
      </c>
      <c r="L4" s="132">
        <v>0</v>
      </c>
      <c r="M4" s="131">
        <f t="shared" si="3"/>
        <v>0</v>
      </c>
      <c r="N4" s="134">
        <v>21</v>
      </c>
      <c r="O4" s="102">
        <v>29</v>
      </c>
      <c r="P4" s="102">
        <v>15</v>
      </c>
      <c r="Q4" s="102">
        <v>100</v>
      </c>
      <c r="R4" s="135">
        <f t="shared" si="4"/>
        <v>93.10344827586206</v>
      </c>
      <c r="S4" t="s">
        <v>109</v>
      </c>
    </row>
    <row r="5" spans="1:19" ht="13.5" customHeight="1">
      <c r="A5" s="102">
        <v>3</v>
      </c>
      <c r="B5" s="130">
        <v>4111</v>
      </c>
      <c r="C5" s="130" t="s">
        <v>52</v>
      </c>
      <c r="D5" s="131">
        <v>15</v>
      </c>
      <c r="E5" s="131">
        <v>0</v>
      </c>
      <c r="F5" s="132">
        <v>10</v>
      </c>
      <c r="G5" s="133">
        <f t="shared" si="0"/>
        <v>66.66666666666666</v>
      </c>
      <c r="H5" s="132">
        <v>3</v>
      </c>
      <c r="I5" s="133">
        <f t="shared" si="1"/>
        <v>20</v>
      </c>
      <c r="J5" s="132">
        <v>2</v>
      </c>
      <c r="K5" s="133">
        <f t="shared" si="2"/>
        <v>13.333333333333334</v>
      </c>
      <c r="L5" s="132">
        <v>0</v>
      </c>
      <c r="M5" s="131">
        <f t="shared" si="3"/>
        <v>0</v>
      </c>
      <c r="N5" s="134">
        <v>20.6</v>
      </c>
      <c r="O5" s="102">
        <v>27</v>
      </c>
      <c r="P5" s="102">
        <v>14</v>
      </c>
      <c r="Q5" s="102">
        <v>100</v>
      </c>
      <c r="R5" s="135">
        <f t="shared" si="4"/>
        <v>86.66666666666666</v>
      </c>
      <c r="S5" t="s">
        <v>112</v>
      </c>
    </row>
    <row r="6" spans="1:19" ht="13.5" customHeight="1">
      <c r="A6" s="102">
        <v>4</v>
      </c>
      <c r="B6" s="130">
        <v>4135</v>
      </c>
      <c r="C6" s="130" t="s">
        <v>20</v>
      </c>
      <c r="D6" s="131">
        <v>8</v>
      </c>
      <c r="E6" s="131">
        <v>0</v>
      </c>
      <c r="F6" s="132">
        <v>4</v>
      </c>
      <c r="G6" s="131">
        <f t="shared" si="0"/>
        <v>50</v>
      </c>
      <c r="H6" s="132">
        <v>2</v>
      </c>
      <c r="I6" s="133">
        <f t="shared" si="1"/>
        <v>25</v>
      </c>
      <c r="J6" s="132">
        <v>2</v>
      </c>
      <c r="K6" s="131">
        <f t="shared" si="2"/>
        <v>25</v>
      </c>
      <c r="L6" s="132">
        <v>0</v>
      </c>
      <c r="M6" s="131">
        <f t="shared" si="3"/>
        <v>0</v>
      </c>
      <c r="N6" s="134">
        <v>20.4</v>
      </c>
      <c r="O6" s="102">
        <v>30</v>
      </c>
      <c r="P6" s="102">
        <v>13</v>
      </c>
      <c r="Q6" s="102">
        <v>100</v>
      </c>
      <c r="R6" s="135">
        <f t="shared" si="4"/>
        <v>75</v>
      </c>
      <c r="S6" t="s">
        <v>102</v>
      </c>
    </row>
    <row r="7" spans="1:19" ht="13.5" customHeight="1">
      <c r="A7" s="102">
        <v>5</v>
      </c>
      <c r="B7" s="130">
        <v>4141</v>
      </c>
      <c r="C7" s="130" t="s">
        <v>131</v>
      </c>
      <c r="D7" s="131">
        <v>7</v>
      </c>
      <c r="E7" s="131">
        <v>0</v>
      </c>
      <c r="F7" s="132">
        <v>3</v>
      </c>
      <c r="G7" s="133">
        <f t="shared" si="0"/>
        <v>42.857142857142854</v>
      </c>
      <c r="H7" s="132">
        <v>1</v>
      </c>
      <c r="I7" s="133">
        <f t="shared" si="1"/>
        <v>14.285714285714285</v>
      </c>
      <c r="J7" s="132">
        <v>3</v>
      </c>
      <c r="K7" s="133">
        <f t="shared" si="2"/>
        <v>42.857142857142854</v>
      </c>
      <c r="L7" s="132">
        <v>0</v>
      </c>
      <c r="M7" s="131">
        <f t="shared" si="3"/>
        <v>0</v>
      </c>
      <c r="N7" s="134">
        <v>18.3</v>
      </c>
      <c r="O7" s="102">
        <v>25</v>
      </c>
      <c r="P7" s="102">
        <v>13</v>
      </c>
      <c r="Q7" s="102">
        <v>100</v>
      </c>
      <c r="R7" s="135">
        <f t="shared" si="4"/>
        <v>57.14285714285714</v>
      </c>
      <c r="S7" t="s">
        <v>13</v>
      </c>
    </row>
    <row r="8" spans="1:19" ht="13.5" customHeight="1">
      <c r="A8" s="102">
        <v>6</v>
      </c>
      <c r="B8" s="130">
        <v>4102</v>
      </c>
      <c r="C8" s="130" t="s">
        <v>134</v>
      </c>
      <c r="D8" s="131">
        <v>27</v>
      </c>
      <c r="E8" s="131">
        <v>0</v>
      </c>
      <c r="F8" s="132">
        <v>10</v>
      </c>
      <c r="G8" s="133">
        <f t="shared" si="0"/>
        <v>37.03703703703704</v>
      </c>
      <c r="H8" s="132">
        <v>3</v>
      </c>
      <c r="I8" s="133">
        <f t="shared" si="1"/>
        <v>11.11111111111111</v>
      </c>
      <c r="J8" s="132">
        <v>14</v>
      </c>
      <c r="K8" s="133">
        <f t="shared" si="2"/>
        <v>51.85185185185185</v>
      </c>
      <c r="L8" s="132">
        <v>0</v>
      </c>
      <c r="M8" s="131">
        <f t="shared" si="3"/>
        <v>0</v>
      </c>
      <c r="N8" s="134">
        <v>17.9</v>
      </c>
      <c r="O8" s="102">
        <v>30</v>
      </c>
      <c r="P8" s="102">
        <v>10</v>
      </c>
      <c r="Q8" s="102">
        <v>100</v>
      </c>
      <c r="R8" s="135">
        <f t="shared" si="4"/>
        <v>48.14814814814815</v>
      </c>
      <c r="S8" t="s">
        <v>222</v>
      </c>
    </row>
    <row r="9" spans="1:18" ht="13.5" customHeight="1">
      <c r="A9" s="102">
        <v>6</v>
      </c>
      <c r="B9" s="130">
        <v>4117</v>
      </c>
      <c r="C9" s="130" t="s">
        <v>137</v>
      </c>
      <c r="D9" s="131">
        <v>39</v>
      </c>
      <c r="E9" s="131">
        <v>0</v>
      </c>
      <c r="F9" s="132">
        <v>15</v>
      </c>
      <c r="G9" s="133">
        <f t="shared" si="0"/>
        <v>38.46153846153847</v>
      </c>
      <c r="H9" s="132">
        <v>6</v>
      </c>
      <c r="I9" s="133">
        <f t="shared" si="1"/>
        <v>15.384615384615385</v>
      </c>
      <c r="J9" s="132">
        <v>18</v>
      </c>
      <c r="K9" s="133">
        <f t="shared" si="2"/>
        <v>46.15384615384615</v>
      </c>
      <c r="L9" s="132">
        <v>0</v>
      </c>
      <c r="M9" s="131">
        <f t="shared" si="3"/>
        <v>0</v>
      </c>
      <c r="N9" s="134">
        <v>17.9</v>
      </c>
      <c r="O9" s="102">
        <v>32</v>
      </c>
      <c r="P9" s="102">
        <v>10</v>
      </c>
      <c r="Q9" s="102">
        <v>100</v>
      </c>
      <c r="R9" s="135">
        <f t="shared" si="4"/>
        <v>53.846153846153854</v>
      </c>
    </row>
    <row r="10" spans="1:19" ht="13.5" customHeight="1">
      <c r="A10" s="102">
        <v>8</v>
      </c>
      <c r="B10" s="130">
        <v>4128</v>
      </c>
      <c r="C10" s="130" t="s">
        <v>139</v>
      </c>
      <c r="D10" s="131">
        <v>40</v>
      </c>
      <c r="E10" s="131">
        <v>0</v>
      </c>
      <c r="F10" s="132">
        <v>12</v>
      </c>
      <c r="G10" s="131">
        <v>30</v>
      </c>
      <c r="H10" s="132">
        <v>18</v>
      </c>
      <c r="I10" s="133">
        <f t="shared" si="1"/>
        <v>45</v>
      </c>
      <c r="J10" s="132">
        <v>10</v>
      </c>
      <c r="K10" s="131">
        <f t="shared" si="2"/>
        <v>25</v>
      </c>
      <c r="L10" s="132">
        <v>0</v>
      </c>
      <c r="M10" s="131">
        <f t="shared" si="3"/>
        <v>0</v>
      </c>
      <c r="N10" s="134">
        <v>17.8</v>
      </c>
      <c r="O10" s="102">
        <v>29</v>
      </c>
      <c r="P10" s="102">
        <v>9</v>
      </c>
      <c r="Q10" s="102">
        <v>100</v>
      </c>
      <c r="R10" s="135">
        <f t="shared" si="4"/>
        <v>75</v>
      </c>
      <c r="S10" t="s">
        <v>223</v>
      </c>
    </row>
    <row r="11" spans="1:19" ht="13.5" customHeight="1">
      <c r="A11" s="102">
        <v>8</v>
      </c>
      <c r="B11" s="130">
        <v>4120</v>
      </c>
      <c r="C11" s="130" t="s">
        <v>135</v>
      </c>
      <c r="D11" s="131">
        <v>51</v>
      </c>
      <c r="E11" s="131">
        <v>0</v>
      </c>
      <c r="F11" s="132">
        <v>18</v>
      </c>
      <c r="G11" s="133">
        <f aca="true" t="shared" si="5" ref="G11:G29">F11/D11*100</f>
        <v>35.294117647058826</v>
      </c>
      <c r="H11" s="132">
        <v>11</v>
      </c>
      <c r="I11" s="133">
        <f t="shared" si="1"/>
        <v>21.568627450980394</v>
      </c>
      <c r="J11" s="132">
        <v>22</v>
      </c>
      <c r="K11" s="133">
        <f t="shared" si="2"/>
        <v>43.13725490196079</v>
      </c>
      <c r="L11" s="132">
        <v>0</v>
      </c>
      <c r="M11" s="131">
        <f t="shared" si="3"/>
        <v>0</v>
      </c>
      <c r="N11" s="134">
        <v>17.8</v>
      </c>
      <c r="O11" s="102">
        <v>32</v>
      </c>
      <c r="P11" s="102">
        <v>11</v>
      </c>
      <c r="Q11" s="102">
        <v>100</v>
      </c>
      <c r="R11" s="135">
        <f t="shared" si="4"/>
        <v>56.86274509803922</v>
      </c>
      <c r="S11" t="s">
        <v>224</v>
      </c>
    </row>
    <row r="12" spans="1:19" ht="13.5" customHeight="1">
      <c r="A12" s="102">
        <v>8</v>
      </c>
      <c r="B12" s="130">
        <v>4110</v>
      </c>
      <c r="C12" s="130" t="s">
        <v>132</v>
      </c>
      <c r="D12" s="131">
        <v>5</v>
      </c>
      <c r="E12" s="131">
        <v>0</v>
      </c>
      <c r="F12" s="132">
        <v>1</v>
      </c>
      <c r="G12" s="131">
        <f t="shared" si="5"/>
        <v>20</v>
      </c>
      <c r="H12" s="132">
        <v>3</v>
      </c>
      <c r="I12" s="133">
        <f t="shared" si="1"/>
        <v>60</v>
      </c>
      <c r="J12" s="132">
        <v>1</v>
      </c>
      <c r="K12" s="131">
        <f t="shared" si="2"/>
        <v>20</v>
      </c>
      <c r="L12" s="132">
        <v>0</v>
      </c>
      <c r="M12" s="131">
        <f t="shared" si="3"/>
        <v>0</v>
      </c>
      <c r="N12" s="134">
        <v>17.8</v>
      </c>
      <c r="O12" s="102">
        <v>20</v>
      </c>
      <c r="P12" s="102">
        <v>15</v>
      </c>
      <c r="Q12" s="102">
        <v>100</v>
      </c>
      <c r="R12" s="135">
        <f t="shared" si="4"/>
        <v>80</v>
      </c>
      <c r="S12" t="s">
        <v>225</v>
      </c>
    </row>
    <row r="13" spans="1:18" ht="13.5" customHeight="1">
      <c r="A13" s="102">
        <v>11</v>
      </c>
      <c r="B13" s="130">
        <v>4101</v>
      </c>
      <c r="C13" s="130" t="s">
        <v>140</v>
      </c>
      <c r="D13" s="131">
        <v>53</v>
      </c>
      <c r="E13" s="131">
        <v>0</v>
      </c>
      <c r="F13" s="132">
        <v>17</v>
      </c>
      <c r="G13" s="133">
        <f t="shared" si="5"/>
        <v>32.075471698113205</v>
      </c>
      <c r="H13" s="132">
        <v>15</v>
      </c>
      <c r="I13" s="133">
        <f t="shared" si="1"/>
        <v>28.30188679245283</v>
      </c>
      <c r="J13" s="132">
        <v>21</v>
      </c>
      <c r="K13" s="133">
        <f t="shared" si="2"/>
        <v>39.62264150943396</v>
      </c>
      <c r="L13" s="132">
        <v>0</v>
      </c>
      <c r="M13" s="131">
        <f t="shared" si="3"/>
        <v>0</v>
      </c>
      <c r="N13" s="134">
        <v>17.7</v>
      </c>
      <c r="O13" s="102">
        <v>33</v>
      </c>
      <c r="P13" s="102">
        <v>9</v>
      </c>
      <c r="Q13" s="102">
        <v>100</v>
      </c>
      <c r="R13" s="135">
        <f t="shared" si="4"/>
        <v>60.37735849056604</v>
      </c>
    </row>
    <row r="14" spans="1:19" ht="13.5" customHeight="1">
      <c r="A14" s="102">
        <v>11</v>
      </c>
      <c r="B14" s="130">
        <v>4118</v>
      </c>
      <c r="C14" s="130" t="s">
        <v>133</v>
      </c>
      <c r="D14" s="131">
        <v>12</v>
      </c>
      <c r="E14" s="131">
        <v>0</v>
      </c>
      <c r="F14" s="132">
        <v>3</v>
      </c>
      <c r="G14" s="131">
        <f t="shared" si="5"/>
        <v>25</v>
      </c>
      <c r="H14" s="132">
        <v>6</v>
      </c>
      <c r="I14" s="133">
        <f t="shared" si="1"/>
        <v>50</v>
      </c>
      <c r="J14" s="132">
        <v>3</v>
      </c>
      <c r="K14" s="131">
        <f t="shared" si="2"/>
        <v>25</v>
      </c>
      <c r="L14" s="132">
        <v>0</v>
      </c>
      <c r="M14" s="131">
        <f t="shared" si="3"/>
        <v>0</v>
      </c>
      <c r="N14" s="134">
        <v>17.7</v>
      </c>
      <c r="O14" s="102">
        <v>26</v>
      </c>
      <c r="P14" s="102">
        <v>12</v>
      </c>
      <c r="Q14" s="102">
        <v>100</v>
      </c>
      <c r="R14" s="135">
        <f t="shared" si="4"/>
        <v>75</v>
      </c>
      <c r="S14" t="s">
        <v>226</v>
      </c>
    </row>
    <row r="15" spans="1:19" ht="13.5" customHeight="1">
      <c r="A15" s="102">
        <v>13</v>
      </c>
      <c r="B15" s="130">
        <v>4137</v>
      </c>
      <c r="C15" s="130" t="s">
        <v>141</v>
      </c>
      <c r="D15" s="131">
        <v>8</v>
      </c>
      <c r="E15" s="131">
        <v>0</v>
      </c>
      <c r="F15" s="132">
        <v>0</v>
      </c>
      <c r="G15" s="131">
        <f t="shared" si="5"/>
        <v>0</v>
      </c>
      <c r="H15" s="132">
        <v>7</v>
      </c>
      <c r="I15" s="133">
        <f t="shared" si="1"/>
        <v>87.5</v>
      </c>
      <c r="J15" s="132">
        <v>1</v>
      </c>
      <c r="K15" s="133">
        <f t="shared" si="2"/>
        <v>12.5</v>
      </c>
      <c r="L15" s="132">
        <v>0</v>
      </c>
      <c r="M15" s="131">
        <f t="shared" si="3"/>
        <v>0</v>
      </c>
      <c r="N15" s="134">
        <v>17.4</v>
      </c>
      <c r="O15" s="102">
        <v>19</v>
      </c>
      <c r="P15" s="102">
        <v>15</v>
      </c>
      <c r="Q15" s="102">
        <v>100</v>
      </c>
      <c r="R15" s="135">
        <f t="shared" si="4"/>
        <v>87.5</v>
      </c>
      <c r="S15" t="s">
        <v>227</v>
      </c>
    </row>
    <row r="16" spans="1:19" ht="13.5" customHeight="1">
      <c r="A16" s="102">
        <v>14</v>
      </c>
      <c r="B16" s="130">
        <v>4116</v>
      </c>
      <c r="C16" s="130" t="s">
        <v>148</v>
      </c>
      <c r="D16" s="131">
        <v>50</v>
      </c>
      <c r="E16" s="131">
        <v>0</v>
      </c>
      <c r="F16" s="132">
        <v>10</v>
      </c>
      <c r="G16" s="131">
        <f t="shared" si="5"/>
        <v>20</v>
      </c>
      <c r="H16" s="132">
        <v>21</v>
      </c>
      <c r="I16" s="133">
        <f t="shared" si="1"/>
        <v>42</v>
      </c>
      <c r="J16" s="132">
        <v>19</v>
      </c>
      <c r="K16" s="131">
        <f t="shared" si="2"/>
        <v>38</v>
      </c>
      <c r="L16" s="132">
        <v>0</v>
      </c>
      <c r="M16" s="131">
        <f t="shared" si="3"/>
        <v>0</v>
      </c>
      <c r="N16" s="134">
        <v>17.1</v>
      </c>
      <c r="O16" s="102">
        <v>26</v>
      </c>
      <c r="P16" s="102">
        <v>10</v>
      </c>
      <c r="Q16" s="102">
        <v>100</v>
      </c>
      <c r="R16" s="135">
        <f t="shared" si="4"/>
        <v>62</v>
      </c>
      <c r="S16" t="s">
        <v>228</v>
      </c>
    </row>
    <row r="17" spans="1:18" ht="13.5" customHeight="1">
      <c r="A17" s="120">
        <v>15</v>
      </c>
      <c r="B17" s="138">
        <v>4105</v>
      </c>
      <c r="C17" s="138" t="s">
        <v>145</v>
      </c>
      <c r="D17" s="139">
        <v>52</v>
      </c>
      <c r="E17" s="139">
        <v>0</v>
      </c>
      <c r="F17" s="140">
        <v>15</v>
      </c>
      <c r="G17" s="141">
        <f t="shared" si="5"/>
        <v>28.846153846153843</v>
      </c>
      <c r="H17" s="140">
        <v>8</v>
      </c>
      <c r="I17" s="141">
        <f t="shared" si="1"/>
        <v>15.384615384615385</v>
      </c>
      <c r="J17" s="140">
        <v>29</v>
      </c>
      <c r="K17" s="141">
        <f t="shared" si="2"/>
        <v>55.769230769230774</v>
      </c>
      <c r="L17" s="140">
        <v>0</v>
      </c>
      <c r="M17" s="139">
        <f t="shared" si="3"/>
        <v>0</v>
      </c>
      <c r="N17" s="142">
        <v>16.7</v>
      </c>
      <c r="O17" s="120">
        <v>33</v>
      </c>
      <c r="P17" s="120">
        <v>9</v>
      </c>
      <c r="Q17" s="80">
        <v>100</v>
      </c>
      <c r="R17" s="143">
        <f t="shared" si="4"/>
        <v>44.230769230769226</v>
      </c>
    </row>
    <row r="18" spans="1:18" ht="13.5" customHeight="1">
      <c r="A18" s="120">
        <v>16</v>
      </c>
      <c r="B18" s="138">
        <v>4115</v>
      </c>
      <c r="C18" s="138" t="s">
        <v>26</v>
      </c>
      <c r="D18" s="139">
        <v>15</v>
      </c>
      <c r="E18" s="139">
        <v>0</v>
      </c>
      <c r="F18" s="140">
        <v>1</v>
      </c>
      <c r="G18" s="141">
        <f t="shared" si="5"/>
        <v>6.666666666666667</v>
      </c>
      <c r="H18" s="140">
        <v>9</v>
      </c>
      <c r="I18" s="141">
        <f t="shared" si="1"/>
        <v>60</v>
      </c>
      <c r="J18" s="140">
        <v>5</v>
      </c>
      <c r="K18" s="141">
        <f t="shared" si="2"/>
        <v>33.33333333333333</v>
      </c>
      <c r="L18" s="140">
        <v>0</v>
      </c>
      <c r="M18" s="139">
        <f t="shared" si="3"/>
        <v>0</v>
      </c>
      <c r="N18" s="142">
        <v>16.1</v>
      </c>
      <c r="O18" s="120">
        <v>26</v>
      </c>
      <c r="P18" s="120">
        <v>9</v>
      </c>
      <c r="Q18" s="80">
        <v>100</v>
      </c>
      <c r="R18" s="143">
        <f t="shared" si="4"/>
        <v>66.66666666666667</v>
      </c>
    </row>
    <row r="19" spans="1:18" ht="13.5" customHeight="1">
      <c r="A19" s="120">
        <v>17</v>
      </c>
      <c r="B19" s="138">
        <v>4107</v>
      </c>
      <c r="C19" s="138" t="s">
        <v>147</v>
      </c>
      <c r="D19" s="139">
        <v>61</v>
      </c>
      <c r="E19" s="139">
        <v>0</v>
      </c>
      <c r="F19" s="140">
        <v>15</v>
      </c>
      <c r="G19" s="141">
        <f t="shared" si="5"/>
        <v>24.59016393442623</v>
      </c>
      <c r="H19" s="140">
        <v>13</v>
      </c>
      <c r="I19" s="141">
        <f t="shared" si="1"/>
        <v>21.311475409836063</v>
      </c>
      <c r="J19" s="140">
        <v>31</v>
      </c>
      <c r="K19" s="141">
        <f t="shared" si="2"/>
        <v>50.81967213114754</v>
      </c>
      <c r="L19" s="140">
        <v>2</v>
      </c>
      <c r="M19" s="141">
        <f t="shared" si="3"/>
        <v>3.278688524590164</v>
      </c>
      <c r="N19" s="142">
        <v>15.5</v>
      </c>
      <c r="O19" s="120">
        <v>25</v>
      </c>
      <c r="P19" s="120">
        <v>7</v>
      </c>
      <c r="Q19" s="80">
        <v>97</v>
      </c>
      <c r="R19" s="143">
        <f t="shared" si="4"/>
        <v>45.90163934426229</v>
      </c>
    </row>
    <row r="20" spans="1:18" ht="13.5" customHeight="1">
      <c r="A20" s="120">
        <v>18</v>
      </c>
      <c r="B20" s="138">
        <v>4114</v>
      </c>
      <c r="C20" s="138" t="s">
        <v>146</v>
      </c>
      <c r="D20" s="139">
        <v>69</v>
      </c>
      <c r="E20" s="139">
        <v>2</v>
      </c>
      <c r="F20" s="140">
        <v>14</v>
      </c>
      <c r="G20" s="141">
        <f t="shared" si="5"/>
        <v>20.28985507246377</v>
      </c>
      <c r="H20" s="140">
        <v>8</v>
      </c>
      <c r="I20" s="141">
        <f t="shared" si="1"/>
        <v>11.594202898550725</v>
      </c>
      <c r="J20" s="140">
        <v>45</v>
      </c>
      <c r="K20" s="141">
        <f t="shared" si="2"/>
        <v>65.21739130434783</v>
      </c>
      <c r="L20" s="140">
        <v>0</v>
      </c>
      <c r="M20" s="139">
        <f t="shared" si="3"/>
        <v>0</v>
      </c>
      <c r="N20" s="142">
        <v>15.3</v>
      </c>
      <c r="O20" s="120">
        <v>30</v>
      </c>
      <c r="P20" s="120">
        <v>9</v>
      </c>
      <c r="Q20" s="80">
        <v>100</v>
      </c>
      <c r="R20" s="143">
        <f t="shared" si="4"/>
        <v>31.884057971014492</v>
      </c>
    </row>
    <row r="21" spans="1:18" ht="13.5" customHeight="1">
      <c r="A21" s="120">
        <v>19</v>
      </c>
      <c r="B21" s="138">
        <v>4104</v>
      </c>
      <c r="C21" s="138" t="s">
        <v>153</v>
      </c>
      <c r="D21" s="139">
        <v>26</v>
      </c>
      <c r="E21" s="139">
        <v>0</v>
      </c>
      <c r="F21" s="140">
        <v>2</v>
      </c>
      <c r="G21" s="141">
        <f t="shared" si="5"/>
        <v>7.6923076923076925</v>
      </c>
      <c r="H21" s="140">
        <v>7</v>
      </c>
      <c r="I21" s="141">
        <f t="shared" si="1"/>
        <v>26.923076923076923</v>
      </c>
      <c r="J21" s="140">
        <v>17</v>
      </c>
      <c r="K21" s="141">
        <f t="shared" si="2"/>
        <v>65.38461538461539</v>
      </c>
      <c r="L21" s="140">
        <v>0</v>
      </c>
      <c r="M21" s="139">
        <f t="shared" si="3"/>
        <v>0</v>
      </c>
      <c r="N21" s="142">
        <v>15.2</v>
      </c>
      <c r="O21" s="120">
        <v>23</v>
      </c>
      <c r="P21" s="120">
        <v>12</v>
      </c>
      <c r="Q21" s="80">
        <v>100</v>
      </c>
      <c r="R21" s="143">
        <f t="shared" si="4"/>
        <v>34.61538461538461</v>
      </c>
    </row>
    <row r="22" spans="1:18" ht="13.5" customHeight="1">
      <c r="A22" s="120">
        <v>20</v>
      </c>
      <c r="B22" s="138">
        <v>4140</v>
      </c>
      <c r="C22" s="138" t="s">
        <v>136</v>
      </c>
      <c r="D22" s="139">
        <v>22</v>
      </c>
      <c r="E22" s="139">
        <v>0</v>
      </c>
      <c r="F22" s="140">
        <v>2</v>
      </c>
      <c r="G22" s="141">
        <f t="shared" si="5"/>
        <v>9.090909090909092</v>
      </c>
      <c r="H22" s="140">
        <v>7</v>
      </c>
      <c r="I22" s="141">
        <f t="shared" si="1"/>
        <v>31.818181818181817</v>
      </c>
      <c r="J22" s="140">
        <v>13</v>
      </c>
      <c r="K22" s="141">
        <f t="shared" si="2"/>
        <v>59.09090909090909</v>
      </c>
      <c r="L22" s="140">
        <v>0</v>
      </c>
      <c r="M22" s="139">
        <f t="shared" si="3"/>
        <v>0</v>
      </c>
      <c r="N22" s="142">
        <v>15.2</v>
      </c>
      <c r="O22" s="120">
        <v>26</v>
      </c>
      <c r="P22" s="120">
        <v>10</v>
      </c>
      <c r="Q22" s="80">
        <v>100</v>
      </c>
      <c r="R22" s="143">
        <f t="shared" si="4"/>
        <v>40.90909090909091</v>
      </c>
    </row>
    <row r="23" spans="1:18" ht="13.5" customHeight="1">
      <c r="A23" s="120">
        <v>21</v>
      </c>
      <c r="B23" s="138">
        <v>4125</v>
      </c>
      <c r="C23" s="138" t="s">
        <v>43</v>
      </c>
      <c r="D23" s="139">
        <v>46</v>
      </c>
      <c r="E23" s="139">
        <v>0</v>
      </c>
      <c r="F23" s="140">
        <v>5</v>
      </c>
      <c r="G23" s="141">
        <f t="shared" si="5"/>
        <v>10.869565217391305</v>
      </c>
      <c r="H23" s="140">
        <v>13</v>
      </c>
      <c r="I23" s="141">
        <f t="shared" si="1"/>
        <v>28.26086956521739</v>
      </c>
      <c r="J23" s="140">
        <v>28</v>
      </c>
      <c r="K23" s="141">
        <f t="shared" si="2"/>
        <v>60.86956521739131</v>
      </c>
      <c r="L23" s="140">
        <v>0</v>
      </c>
      <c r="M23" s="139">
        <f t="shared" si="3"/>
        <v>0</v>
      </c>
      <c r="N23" s="142">
        <v>15</v>
      </c>
      <c r="O23" s="120">
        <v>25</v>
      </c>
      <c r="P23" s="120">
        <v>9</v>
      </c>
      <c r="Q23" s="80">
        <v>100</v>
      </c>
      <c r="R23" s="143">
        <f t="shared" si="4"/>
        <v>39.130434782608695</v>
      </c>
    </row>
    <row r="24" spans="1:18" ht="13.5" customHeight="1">
      <c r="A24" s="120">
        <v>23</v>
      </c>
      <c r="B24" s="138">
        <v>4136</v>
      </c>
      <c r="C24" s="138" t="s">
        <v>143</v>
      </c>
      <c r="D24" s="139">
        <v>5</v>
      </c>
      <c r="E24" s="139">
        <v>0</v>
      </c>
      <c r="F24" s="140">
        <v>0</v>
      </c>
      <c r="G24" s="139">
        <f t="shared" si="5"/>
        <v>0</v>
      </c>
      <c r="H24" s="140">
        <v>2</v>
      </c>
      <c r="I24" s="141">
        <f t="shared" si="1"/>
        <v>40</v>
      </c>
      <c r="J24" s="140">
        <v>3</v>
      </c>
      <c r="K24" s="139">
        <f t="shared" si="2"/>
        <v>60</v>
      </c>
      <c r="L24" s="140">
        <v>0</v>
      </c>
      <c r="M24" s="139">
        <f t="shared" si="3"/>
        <v>0</v>
      </c>
      <c r="N24" s="142">
        <v>14.8</v>
      </c>
      <c r="O24" s="120">
        <v>17</v>
      </c>
      <c r="P24" s="120">
        <v>13</v>
      </c>
      <c r="Q24" s="80">
        <v>100</v>
      </c>
      <c r="R24" s="143">
        <f t="shared" si="4"/>
        <v>40</v>
      </c>
    </row>
    <row r="25" spans="1:18" ht="13.5" customHeight="1">
      <c r="A25" s="120">
        <v>22</v>
      </c>
      <c r="B25" s="138">
        <v>4122</v>
      </c>
      <c r="C25" s="138" t="s">
        <v>55</v>
      </c>
      <c r="D25" s="139">
        <v>14</v>
      </c>
      <c r="E25" s="139">
        <v>0</v>
      </c>
      <c r="F25" s="140">
        <v>1</v>
      </c>
      <c r="G25" s="141">
        <f t="shared" si="5"/>
        <v>7.142857142857142</v>
      </c>
      <c r="H25" s="140">
        <v>5</v>
      </c>
      <c r="I25" s="141">
        <f t="shared" si="1"/>
        <v>35.714285714285715</v>
      </c>
      <c r="J25" s="140">
        <v>8</v>
      </c>
      <c r="K25" s="141">
        <f t="shared" si="2"/>
        <v>57.14285714285714</v>
      </c>
      <c r="L25" s="140">
        <v>0</v>
      </c>
      <c r="M25" s="139">
        <f t="shared" si="3"/>
        <v>0</v>
      </c>
      <c r="N25" s="142">
        <v>14.8</v>
      </c>
      <c r="O25" s="120">
        <v>18</v>
      </c>
      <c r="P25" s="120">
        <v>9</v>
      </c>
      <c r="Q25" s="80">
        <v>100</v>
      </c>
      <c r="R25" s="143">
        <f t="shared" si="4"/>
        <v>42.85714285714286</v>
      </c>
    </row>
    <row r="26" spans="1:18" ht="13.5" customHeight="1">
      <c r="A26" s="120">
        <v>24</v>
      </c>
      <c r="B26" s="138">
        <v>4119</v>
      </c>
      <c r="C26" s="138" t="s">
        <v>51</v>
      </c>
      <c r="D26" s="139">
        <v>26</v>
      </c>
      <c r="E26" s="139">
        <v>0</v>
      </c>
      <c r="F26" s="140">
        <v>5</v>
      </c>
      <c r="G26" s="141">
        <f t="shared" si="5"/>
        <v>19.230769230769234</v>
      </c>
      <c r="H26" s="140">
        <v>4</v>
      </c>
      <c r="I26" s="141">
        <f t="shared" si="1"/>
        <v>15.384615384615385</v>
      </c>
      <c r="J26" s="140">
        <v>17</v>
      </c>
      <c r="K26" s="141">
        <f t="shared" si="2"/>
        <v>65.38461538461539</v>
      </c>
      <c r="L26" s="140">
        <v>0</v>
      </c>
      <c r="M26" s="139">
        <f t="shared" si="3"/>
        <v>0</v>
      </c>
      <c r="N26" s="142">
        <v>14.4</v>
      </c>
      <c r="O26" s="120">
        <v>26</v>
      </c>
      <c r="P26" s="120">
        <v>9</v>
      </c>
      <c r="Q26" s="80">
        <v>100</v>
      </c>
      <c r="R26" s="143">
        <f t="shared" si="4"/>
        <v>34.61538461538462</v>
      </c>
    </row>
    <row r="27" spans="1:18" ht="13.5" customHeight="1">
      <c r="A27" s="120">
        <v>25</v>
      </c>
      <c r="B27" s="138">
        <v>4103</v>
      </c>
      <c r="C27" s="138" t="s">
        <v>152</v>
      </c>
      <c r="D27" s="139">
        <v>41</v>
      </c>
      <c r="E27" s="139">
        <v>1</v>
      </c>
      <c r="F27" s="140">
        <v>6</v>
      </c>
      <c r="G27" s="141">
        <f t="shared" si="5"/>
        <v>14.634146341463413</v>
      </c>
      <c r="H27" s="140">
        <v>7</v>
      </c>
      <c r="I27" s="141">
        <f t="shared" si="1"/>
        <v>17.073170731707318</v>
      </c>
      <c r="J27" s="140">
        <v>26</v>
      </c>
      <c r="K27" s="141">
        <f t="shared" si="2"/>
        <v>63.41463414634146</v>
      </c>
      <c r="L27" s="140">
        <v>1</v>
      </c>
      <c r="M27" s="141">
        <f t="shared" si="3"/>
        <v>2.4390243902439024</v>
      </c>
      <c r="N27" s="142">
        <v>14.2</v>
      </c>
      <c r="O27" s="120">
        <v>29</v>
      </c>
      <c r="P27" s="120">
        <v>1</v>
      </c>
      <c r="Q27" s="80">
        <v>98</v>
      </c>
      <c r="R27" s="143">
        <f t="shared" si="4"/>
        <v>31.70731707317073</v>
      </c>
    </row>
    <row r="28" spans="1:18" ht="13.5" customHeight="1">
      <c r="A28" s="120">
        <v>26</v>
      </c>
      <c r="B28" s="138">
        <v>4143</v>
      </c>
      <c r="C28" s="138" t="s">
        <v>17</v>
      </c>
      <c r="D28" s="139">
        <v>10</v>
      </c>
      <c r="E28" s="139">
        <v>0</v>
      </c>
      <c r="F28" s="140">
        <v>0</v>
      </c>
      <c r="G28" s="139">
        <f t="shared" si="5"/>
        <v>0</v>
      </c>
      <c r="H28" s="140">
        <v>2</v>
      </c>
      <c r="I28" s="141">
        <f t="shared" si="1"/>
        <v>20</v>
      </c>
      <c r="J28" s="140">
        <v>8</v>
      </c>
      <c r="K28" s="139">
        <f t="shared" si="2"/>
        <v>80</v>
      </c>
      <c r="L28" s="140">
        <v>0</v>
      </c>
      <c r="M28" s="139">
        <f t="shared" si="3"/>
        <v>0</v>
      </c>
      <c r="N28" s="142">
        <v>14.1</v>
      </c>
      <c r="O28" s="120">
        <v>18</v>
      </c>
      <c r="P28" s="120">
        <v>10</v>
      </c>
      <c r="Q28" s="80">
        <v>100</v>
      </c>
      <c r="R28" s="143">
        <f t="shared" si="4"/>
        <v>20</v>
      </c>
    </row>
    <row r="29" spans="1:18" ht="13.5" customHeight="1">
      <c r="A29" s="120">
        <v>27</v>
      </c>
      <c r="B29" s="138">
        <v>4112</v>
      </c>
      <c r="C29" s="138" t="s">
        <v>138</v>
      </c>
      <c r="D29" s="139">
        <v>12</v>
      </c>
      <c r="E29" s="139">
        <v>0</v>
      </c>
      <c r="F29" s="140">
        <v>2</v>
      </c>
      <c r="G29" s="141">
        <f t="shared" si="5"/>
        <v>16.666666666666664</v>
      </c>
      <c r="H29" s="140">
        <v>2</v>
      </c>
      <c r="I29" s="141">
        <f t="shared" si="1"/>
        <v>16.666666666666664</v>
      </c>
      <c r="J29" s="140">
        <v>8</v>
      </c>
      <c r="K29" s="141">
        <f t="shared" si="2"/>
        <v>66.66666666666666</v>
      </c>
      <c r="L29" s="140">
        <v>0</v>
      </c>
      <c r="M29" s="139">
        <f t="shared" si="3"/>
        <v>0</v>
      </c>
      <c r="N29" s="142">
        <v>13.9</v>
      </c>
      <c r="O29" s="120">
        <v>25</v>
      </c>
      <c r="P29" s="120">
        <v>10</v>
      </c>
      <c r="Q29" s="80">
        <v>100</v>
      </c>
      <c r="R29" s="143">
        <f t="shared" si="4"/>
        <v>33.33333333333333</v>
      </c>
    </row>
    <row r="30" spans="1:18" ht="13.5" customHeight="1">
      <c r="A30" s="120">
        <v>28</v>
      </c>
      <c r="B30" s="138">
        <v>4142</v>
      </c>
      <c r="C30" s="138" t="s">
        <v>150</v>
      </c>
      <c r="D30" s="139">
        <v>4</v>
      </c>
      <c r="E30" s="139">
        <v>0</v>
      </c>
      <c r="F30" s="140">
        <v>0</v>
      </c>
      <c r="G30" s="139"/>
      <c r="H30" s="140">
        <v>1</v>
      </c>
      <c r="I30" s="141">
        <f t="shared" si="1"/>
        <v>25</v>
      </c>
      <c r="J30" s="140">
        <v>3</v>
      </c>
      <c r="K30" s="139">
        <f t="shared" si="2"/>
        <v>75</v>
      </c>
      <c r="L30" s="140">
        <v>0</v>
      </c>
      <c r="M30" s="139">
        <f t="shared" si="3"/>
        <v>0</v>
      </c>
      <c r="N30" s="142">
        <v>13.8</v>
      </c>
      <c r="O30" s="120">
        <v>18</v>
      </c>
      <c r="P30" s="120">
        <v>11</v>
      </c>
      <c r="Q30" s="80">
        <v>100</v>
      </c>
      <c r="R30" s="143">
        <f t="shared" si="4"/>
        <v>25</v>
      </c>
    </row>
    <row r="31" spans="1:18" ht="13.5" customHeight="1">
      <c r="A31" s="120">
        <v>30</v>
      </c>
      <c r="B31" s="138">
        <v>4139</v>
      </c>
      <c r="C31" s="138" t="s">
        <v>142</v>
      </c>
      <c r="D31" s="139">
        <v>5</v>
      </c>
      <c r="E31" s="139">
        <v>0</v>
      </c>
      <c r="F31" s="140">
        <v>0</v>
      </c>
      <c r="G31" s="139">
        <f aca="true" t="shared" si="6" ref="G31:G38">F31/D31*100</f>
        <v>0</v>
      </c>
      <c r="H31" s="140">
        <v>0</v>
      </c>
      <c r="I31" s="141">
        <f t="shared" si="1"/>
        <v>0</v>
      </c>
      <c r="J31" s="140">
        <v>5</v>
      </c>
      <c r="K31" s="139">
        <f t="shared" si="2"/>
        <v>100</v>
      </c>
      <c r="L31" s="140">
        <v>0</v>
      </c>
      <c r="M31" s="139">
        <f t="shared" si="3"/>
        <v>0</v>
      </c>
      <c r="N31" s="142">
        <v>13.2</v>
      </c>
      <c r="O31" s="120">
        <v>15</v>
      </c>
      <c r="P31" s="120">
        <v>13</v>
      </c>
      <c r="Q31" s="80">
        <v>100</v>
      </c>
      <c r="R31" s="143">
        <f t="shared" si="4"/>
        <v>0</v>
      </c>
    </row>
    <row r="32" spans="1:18" ht="13.5" customHeight="1">
      <c r="A32" s="120">
        <v>29</v>
      </c>
      <c r="B32" s="138">
        <v>4123</v>
      </c>
      <c r="C32" s="138" t="s">
        <v>149</v>
      </c>
      <c r="D32" s="139">
        <v>6</v>
      </c>
      <c r="E32" s="139">
        <v>0</v>
      </c>
      <c r="F32" s="140">
        <v>0</v>
      </c>
      <c r="G32" s="139">
        <f t="shared" si="6"/>
        <v>0</v>
      </c>
      <c r="H32" s="140">
        <v>2</v>
      </c>
      <c r="I32" s="141">
        <f t="shared" si="1"/>
        <v>33.33333333333333</v>
      </c>
      <c r="J32" s="140">
        <v>4</v>
      </c>
      <c r="K32" s="141">
        <f t="shared" si="2"/>
        <v>66.66666666666666</v>
      </c>
      <c r="L32" s="140">
        <v>0</v>
      </c>
      <c r="M32" s="139">
        <f t="shared" si="3"/>
        <v>0</v>
      </c>
      <c r="N32" s="142">
        <v>13.2</v>
      </c>
      <c r="O32" s="120">
        <v>16</v>
      </c>
      <c r="P32" s="120">
        <v>11</v>
      </c>
      <c r="Q32" s="80">
        <v>100</v>
      </c>
      <c r="R32" s="143">
        <f t="shared" si="4"/>
        <v>33.33333333333333</v>
      </c>
    </row>
    <row r="33" spans="1:18" ht="13.5" customHeight="1">
      <c r="A33" s="120">
        <v>31</v>
      </c>
      <c r="B33" s="138">
        <v>4113</v>
      </c>
      <c r="C33" s="138" t="s">
        <v>34</v>
      </c>
      <c r="D33" s="139">
        <v>11</v>
      </c>
      <c r="E33" s="139">
        <v>0</v>
      </c>
      <c r="F33" s="140">
        <v>1</v>
      </c>
      <c r="G33" s="141">
        <f t="shared" si="6"/>
        <v>9.090909090909092</v>
      </c>
      <c r="H33" s="140">
        <v>1</v>
      </c>
      <c r="I33" s="141">
        <f t="shared" si="1"/>
        <v>9.090909090909092</v>
      </c>
      <c r="J33" s="140">
        <v>9</v>
      </c>
      <c r="K33" s="141">
        <f t="shared" si="2"/>
        <v>81.81818181818183</v>
      </c>
      <c r="L33" s="140">
        <v>0</v>
      </c>
      <c r="M33" s="139">
        <f t="shared" si="3"/>
        <v>0</v>
      </c>
      <c r="N33" s="142">
        <v>12.8</v>
      </c>
      <c r="O33" s="120">
        <v>20</v>
      </c>
      <c r="P33" s="120">
        <v>10</v>
      </c>
      <c r="Q33" s="80">
        <v>100</v>
      </c>
      <c r="R33" s="143">
        <f t="shared" si="4"/>
        <v>18.181818181818183</v>
      </c>
    </row>
    <row r="34" spans="1:18" ht="13.5" customHeight="1">
      <c r="A34" s="120">
        <v>32</v>
      </c>
      <c r="B34" s="138">
        <v>4121</v>
      </c>
      <c r="C34" s="138" t="s">
        <v>44</v>
      </c>
      <c r="D34" s="139">
        <v>11</v>
      </c>
      <c r="E34" s="139">
        <v>0</v>
      </c>
      <c r="F34" s="140">
        <v>0</v>
      </c>
      <c r="G34" s="139">
        <f t="shared" si="6"/>
        <v>0</v>
      </c>
      <c r="H34" s="140">
        <v>3</v>
      </c>
      <c r="I34" s="141">
        <f t="shared" si="1"/>
        <v>27.27272727272727</v>
      </c>
      <c r="J34" s="140">
        <v>8</v>
      </c>
      <c r="K34" s="141">
        <f t="shared" si="2"/>
        <v>72.72727272727273</v>
      </c>
      <c r="L34" s="140">
        <v>0</v>
      </c>
      <c r="M34" s="139">
        <f t="shared" si="3"/>
        <v>0</v>
      </c>
      <c r="N34" s="142">
        <v>12.7</v>
      </c>
      <c r="O34" s="120">
        <v>18</v>
      </c>
      <c r="P34" s="120">
        <v>9</v>
      </c>
      <c r="Q34" s="80">
        <v>100</v>
      </c>
      <c r="R34" s="143">
        <f t="shared" si="4"/>
        <v>27.27272727272727</v>
      </c>
    </row>
    <row r="35" spans="1:18" ht="13.5" customHeight="1">
      <c r="A35" s="120">
        <v>33</v>
      </c>
      <c r="B35" s="138">
        <v>4144</v>
      </c>
      <c r="C35" s="138" t="s">
        <v>144</v>
      </c>
      <c r="D35" s="139">
        <v>28</v>
      </c>
      <c r="E35" s="139">
        <v>0</v>
      </c>
      <c r="F35" s="140">
        <v>0</v>
      </c>
      <c r="G35" s="139">
        <f t="shared" si="6"/>
        <v>0</v>
      </c>
      <c r="H35" s="140">
        <v>7</v>
      </c>
      <c r="I35" s="141">
        <f t="shared" si="1"/>
        <v>25</v>
      </c>
      <c r="J35" s="140">
        <v>21</v>
      </c>
      <c r="K35" s="139">
        <f t="shared" si="2"/>
        <v>75</v>
      </c>
      <c r="L35" s="140">
        <v>0</v>
      </c>
      <c r="M35" s="139">
        <f t="shared" si="3"/>
        <v>0</v>
      </c>
      <c r="N35" s="142">
        <v>12.3</v>
      </c>
      <c r="O35" s="120">
        <v>18</v>
      </c>
      <c r="P35" s="120">
        <v>9</v>
      </c>
      <c r="Q35" s="80">
        <v>100</v>
      </c>
      <c r="R35" s="143">
        <f t="shared" si="4"/>
        <v>25</v>
      </c>
    </row>
    <row r="36" spans="1:18" ht="13.5" customHeight="1">
      <c r="A36" s="144">
        <v>34</v>
      </c>
      <c r="B36" s="145">
        <v>4127</v>
      </c>
      <c r="C36" s="145" t="s">
        <v>151</v>
      </c>
      <c r="D36" s="146">
        <v>26</v>
      </c>
      <c r="E36" s="146">
        <v>0</v>
      </c>
      <c r="F36" s="147">
        <v>2</v>
      </c>
      <c r="G36" s="148">
        <f t="shared" si="6"/>
        <v>7.6923076923076925</v>
      </c>
      <c r="H36" s="147">
        <v>2</v>
      </c>
      <c r="I36" s="148">
        <f t="shared" si="1"/>
        <v>7.6923076923076925</v>
      </c>
      <c r="J36" s="147">
        <v>22</v>
      </c>
      <c r="K36" s="148">
        <f t="shared" si="2"/>
        <v>84.61538461538461</v>
      </c>
      <c r="L36" s="147">
        <v>0</v>
      </c>
      <c r="M36" s="146">
        <f t="shared" si="3"/>
        <v>0</v>
      </c>
      <c r="N36" s="149">
        <v>12.2</v>
      </c>
      <c r="O36" s="120">
        <v>21</v>
      </c>
      <c r="P36" s="120">
        <v>8</v>
      </c>
      <c r="Q36" s="80">
        <v>100</v>
      </c>
      <c r="R36" s="143">
        <f t="shared" si="4"/>
        <v>15.384615384615385</v>
      </c>
    </row>
    <row r="37" spans="1:18" ht="13.5" customHeight="1">
      <c r="A37" s="120">
        <v>35</v>
      </c>
      <c r="B37" s="150">
        <v>4109</v>
      </c>
      <c r="C37" s="150" t="s">
        <v>154</v>
      </c>
      <c r="D37" s="139">
        <v>23</v>
      </c>
      <c r="E37" s="139">
        <v>0</v>
      </c>
      <c r="F37" s="140">
        <v>0</v>
      </c>
      <c r="G37" s="139">
        <f t="shared" si="6"/>
        <v>0</v>
      </c>
      <c r="H37" s="140">
        <v>3</v>
      </c>
      <c r="I37" s="141">
        <f t="shared" si="1"/>
        <v>13.043478260869565</v>
      </c>
      <c r="J37" s="140">
        <v>17</v>
      </c>
      <c r="K37" s="141">
        <f t="shared" si="2"/>
        <v>73.91304347826086</v>
      </c>
      <c r="L37" s="140">
        <v>3</v>
      </c>
      <c r="M37" s="141">
        <f t="shared" si="3"/>
        <v>13.043478260869565</v>
      </c>
      <c r="N37" s="151">
        <v>10.8</v>
      </c>
      <c r="O37" s="120">
        <v>17</v>
      </c>
      <c r="P37" s="120">
        <v>5</v>
      </c>
      <c r="Q37" s="80">
        <v>97</v>
      </c>
      <c r="R37" s="143">
        <f t="shared" si="4"/>
        <v>13.043478260869565</v>
      </c>
    </row>
    <row r="38" spans="1:18" ht="16.5">
      <c r="A38" s="99"/>
      <c r="B38" s="100"/>
      <c r="C38" s="81" t="s">
        <v>155</v>
      </c>
      <c r="D38" s="101">
        <f>SUM(D3:D37)</f>
        <v>859</v>
      </c>
      <c r="E38" s="102">
        <f>SUM(E20:E37)</f>
        <v>3</v>
      </c>
      <c r="F38" s="101">
        <f>SUM(F3:F37)</f>
        <v>192</v>
      </c>
      <c r="G38" s="152">
        <f t="shared" si="6"/>
        <v>22.351571594877765</v>
      </c>
      <c r="H38" s="104">
        <f>SUM(H3:H37)</f>
        <v>213</v>
      </c>
      <c r="I38" s="141">
        <f t="shared" si="1"/>
        <v>24.79627473806752</v>
      </c>
      <c r="J38" s="104">
        <f>SUM(J3:J37)</f>
        <v>445</v>
      </c>
      <c r="K38" s="141">
        <f t="shared" si="2"/>
        <v>51.804423748544814</v>
      </c>
      <c r="L38" s="104">
        <f>SUM(L3:L37)</f>
        <v>6</v>
      </c>
      <c r="M38" s="141">
        <f t="shared" si="3"/>
        <v>0.6984866123399301</v>
      </c>
      <c r="N38" s="153">
        <v>15.9</v>
      </c>
      <c r="O38" s="107">
        <v>33</v>
      </c>
      <c r="P38" s="107">
        <v>1</v>
      </c>
      <c r="Q38" s="102">
        <v>99</v>
      </c>
      <c r="R38" s="109">
        <v>47.2</v>
      </c>
    </row>
    <row r="39" spans="1:18" ht="15.75">
      <c r="A39" s="216" t="s">
        <v>229</v>
      </c>
      <c r="B39" s="216"/>
      <c r="C39" s="216"/>
      <c r="D39" s="216"/>
      <c r="E39" s="216"/>
      <c r="F39" s="216"/>
      <c r="G39" s="216"/>
      <c r="H39" s="216"/>
      <c r="I39" s="216"/>
      <c r="J39" s="216"/>
      <c r="K39" s="216"/>
      <c r="L39" s="216"/>
      <c r="M39" s="216"/>
      <c r="N39" s="216"/>
      <c r="O39" s="216"/>
      <c r="P39" s="216"/>
      <c r="Q39" s="216"/>
      <c r="R39" s="216"/>
    </row>
    <row r="40" spans="1:18" ht="22.5" customHeight="1">
      <c r="A40" s="216" t="s">
        <v>157</v>
      </c>
      <c r="B40" s="216"/>
      <c r="C40" s="216"/>
      <c r="D40" s="216"/>
      <c r="E40" s="216"/>
      <c r="K40" s="216" t="s">
        <v>158</v>
      </c>
      <c r="L40" s="216"/>
      <c r="M40" s="216"/>
      <c r="N40" s="216"/>
      <c r="O40" s="216"/>
      <c r="P40" s="216"/>
      <c r="Q40" s="216"/>
      <c r="R40" s="216"/>
    </row>
    <row r="41" spans="1:16" ht="19.5" customHeight="1">
      <c r="A41" s="110" t="s">
        <v>230</v>
      </c>
      <c r="B41" s="110"/>
      <c r="C41" s="110"/>
      <c r="K41" s="110" t="s">
        <v>231</v>
      </c>
      <c r="L41" s="110"/>
      <c r="M41" s="110"/>
      <c r="N41" s="110"/>
      <c r="O41" s="110"/>
      <c r="P41" s="110"/>
    </row>
    <row r="42" spans="1:17" ht="22.5" customHeight="1">
      <c r="A42" s="110" t="s">
        <v>232</v>
      </c>
      <c r="B42" s="110"/>
      <c r="C42" s="110"/>
      <c r="K42" s="110" t="s">
        <v>233</v>
      </c>
      <c r="L42" s="110"/>
      <c r="M42" s="110"/>
      <c r="N42" s="110"/>
      <c r="O42" s="110"/>
      <c r="P42" s="110"/>
      <c r="Q42" s="110"/>
    </row>
    <row r="43" spans="1:17" ht="21" customHeight="1">
      <c r="A43" s="110" t="s">
        <v>234</v>
      </c>
      <c r="B43" s="110"/>
      <c r="C43" s="110"/>
      <c r="K43" s="110" t="s">
        <v>235</v>
      </c>
      <c r="L43" s="110"/>
      <c r="M43" s="110"/>
      <c r="N43" s="110"/>
      <c r="O43" s="110"/>
      <c r="P43" s="110"/>
      <c r="Q43" s="110"/>
    </row>
    <row r="44" spans="1:17" ht="21" customHeight="1">
      <c r="A44" s="110" t="s">
        <v>236</v>
      </c>
      <c r="B44" s="110"/>
      <c r="C44" s="110"/>
      <c r="K44" s="110" t="s">
        <v>237</v>
      </c>
      <c r="L44" s="110"/>
      <c r="M44" s="110"/>
      <c r="N44" s="110"/>
      <c r="O44" s="110"/>
      <c r="P44" s="110"/>
      <c r="Q44" s="110"/>
    </row>
    <row r="45" spans="1:17" ht="24.75" customHeight="1">
      <c r="A45" s="110" t="s">
        <v>238</v>
      </c>
      <c r="B45" s="110"/>
      <c r="C45" s="110"/>
      <c r="K45" s="110"/>
      <c r="L45" s="110"/>
      <c r="M45" s="110"/>
      <c r="N45" s="110"/>
      <c r="O45" s="110"/>
      <c r="P45" s="110"/>
      <c r="Q45" s="110"/>
    </row>
    <row r="46" spans="1:17" ht="24" customHeight="1">
      <c r="A46" s="110" t="s">
        <v>239</v>
      </c>
      <c r="K46" s="110"/>
      <c r="L46" s="110"/>
      <c r="M46" s="110"/>
      <c r="N46" s="110"/>
      <c r="O46" s="110"/>
      <c r="P46" s="110"/>
      <c r="Q46" s="110"/>
    </row>
    <row r="48" spans="1:18" ht="15.75">
      <c r="A48" s="216" t="s">
        <v>173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</row>
    <row r="49" spans="1:18" ht="15.75">
      <c r="A49" s="216" t="s">
        <v>157</v>
      </c>
      <c r="B49" s="216"/>
      <c r="C49" s="216"/>
      <c r="D49" s="216"/>
      <c r="E49" s="216"/>
      <c r="K49" s="217" t="s">
        <v>174</v>
      </c>
      <c r="L49" s="217"/>
      <c r="M49" s="217"/>
      <c r="N49" s="217"/>
      <c r="O49" s="217"/>
      <c r="P49" s="217"/>
      <c r="Q49" s="217"/>
      <c r="R49" s="217"/>
    </row>
    <row r="50" spans="11:16" ht="27" customHeight="1">
      <c r="K50" s="110" t="s">
        <v>240</v>
      </c>
      <c r="L50" s="110"/>
      <c r="M50" s="110"/>
      <c r="N50" s="110"/>
      <c r="O50" s="110"/>
      <c r="P50" s="110"/>
    </row>
    <row r="51" spans="11:16" ht="15.75">
      <c r="K51" s="110" t="s">
        <v>241</v>
      </c>
      <c r="L51" s="110"/>
      <c r="M51" s="110"/>
      <c r="N51" s="110"/>
      <c r="O51" s="110"/>
      <c r="P51" s="110"/>
    </row>
  </sheetData>
  <mergeCells count="7">
    <mergeCell ref="A48:R48"/>
    <mergeCell ref="A49:E49"/>
    <mergeCell ref="K49:R49"/>
    <mergeCell ref="A1:N1"/>
    <mergeCell ref="A39:R39"/>
    <mergeCell ref="A40:E40"/>
    <mergeCell ref="K40:R40"/>
  </mergeCells>
  <printOptions/>
  <pageMargins left="0.75" right="0.75" top="1" bottom="1" header="0.5" footer="0.5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P211"/>
  <sheetViews>
    <sheetView workbookViewId="0" topLeftCell="A1">
      <selection activeCell="P21" sqref="P21"/>
    </sheetView>
  </sheetViews>
  <sheetFormatPr defaultColWidth="9.00390625" defaultRowHeight="19.5" customHeight="1"/>
  <cols>
    <col min="1" max="1" width="6.625" style="0" customWidth="1"/>
    <col min="2" max="2" width="12.125" style="0" customWidth="1"/>
    <col min="3" max="3" width="7.125" style="0" customWidth="1"/>
    <col min="4" max="4" width="9.625" style="111" customWidth="1"/>
    <col min="5" max="5" width="9.00390625" style="0" customWidth="1"/>
    <col min="6" max="6" width="5.00390625" style="0" customWidth="1"/>
    <col min="7" max="7" width="4.75390625" style="0" customWidth="1"/>
    <col min="8" max="8" width="5.125" style="0" customWidth="1"/>
    <col min="9" max="9" width="5.375" style="0" customWidth="1"/>
    <col min="10" max="10" width="7.875" style="0" customWidth="1"/>
    <col min="11" max="11" width="7.00390625" style="0" customWidth="1"/>
    <col min="12" max="12" width="7.875" style="0" customWidth="1"/>
    <col min="13" max="13" width="6.625" style="0" customWidth="1"/>
  </cols>
  <sheetData>
    <row r="1" spans="1:13" ht="19.5" customHeight="1">
      <c r="A1" s="218" t="s">
        <v>177</v>
      </c>
      <c r="B1" s="218"/>
      <c r="C1" s="218"/>
      <c r="D1" s="218"/>
      <c r="E1" s="218"/>
      <c r="F1" s="218"/>
      <c r="G1" s="218"/>
      <c r="H1" s="218"/>
      <c r="I1" s="218"/>
      <c r="J1" s="218"/>
      <c r="K1" s="218"/>
      <c r="L1" s="218"/>
      <c r="M1" s="218"/>
    </row>
    <row r="2" ht="15" customHeight="1">
      <c r="A2" t="s">
        <v>178</v>
      </c>
    </row>
    <row r="3" spans="1:14" ht="34.5" customHeight="1">
      <c r="A3" s="99" t="s">
        <v>1</v>
      </c>
      <c r="B3" s="99" t="s">
        <v>121</v>
      </c>
      <c r="C3" s="99" t="s">
        <v>179</v>
      </c>
      <c r="D3" s="112" t="s">
        <v>180</v>
      </c>
      <c r="E3" s="113" t="s">
        <v>181</v>
      </c>
      <c r="F3" s="99" t="s">
        <v>7</v>
      </c>
      <c r="G3" s="99" t="s">
        <v>6</v>
      </c>
      <c r="H3" s="99" t="s">
        <v>5</v>
      </c>
      <c r="I3" s="99" t="s">
        <v>4</v>
      </c>
      <c r="J3" s="114" t="s">
        <v>182</v>
      </c>
      <c r="K3" s="114" t="s">
        <v>183</v>
      </c>
      <c r="L3" s="114" t="s">
        <v>184</v>
      </c>
      <c r="M3" s="99" t="s">
        <v>10</v>
      </c>
      <c r="N3" s="67" t="s">
        <v>130</v>
      </c>
    </row>
    <row r="4" spans="1:14" ht="18" customHeight="1">
      <c r="A4" s="115">
        <v>1</v>
      </c>
      <c r="B4" s="116" t="s">
        <v>185</v>
      </c>
      <c r="C4" s="68">
        <v>50</v>
      </c>
      <c r="D4" s="68">
        <v>35.8</v>
      </c>
      <c r="E4" s="68">
        <v>6</v>
      </c>
      <c r="F4" s="68">
        <v>26</v>
      </c>
      <c r="G4" s="68">
        <v>17</v>
      </c>
      <c r="H4" s="68">
        <v>7</v>
      </c>
      <c r="I4" s="68">
        <v>0</v>
      </c>
      <c r="J4" s="68">
        <f>(F4+G4+H4)/C4*100</f>
        <v>100</v>
      </c>
      <c r="K4" s="68">
        <f>(F4+G4)/C4*100</f>
        <v>86</v>
      </c>
      <c r="L4" s="68">
        <v>0</v>
      </c>
      <c r="M4" s="68">
        <v>0</v>
      </c>
      <c r="N4" s="117">
        <f>(F4*5+G4*4+H4*3+I4*2)/C4</f>
        <v>4.38</v>
      </c>
    </row>
    <row r="5" spans="1:16" ht="18" customHeight="1">
      <c r="A5" s="115">
        <v>2</v>
      </c>
      <c r="B5" s="116" t="s">
        <v>186</v>
      </c>
      <c r="C5" s="68">
        <v>24</v>
      </c>
      <c r="D5" s="68">
        <v>35.3</v>
      </c>
      <c r="E5" s="68">
        <v>7</v>
      </c>
      <c r="F5" s="68">
        <v>11</v>
      </c>
      <c r="G5" s="68">
        <v>12</v>
      </c>
      <c r="H5" s="68">
        <v>1</v>
      </c>
      <c r="I5" s="68">
        <v>0</v>
      </c>
      <c r="J5" s="68">
        <f aca="true" t="shared" si="0" ref="J5:J39">(F5+G5+H5)/C5*100</f>
        <v>100</v>
      </c>
      <c r="K5" s="77">
        <f aca="true" t="shared" si="1" ref="K5:K39">(F5+G5)/C5*100</f>
        <v>95.83333333333334</v>
      </c>
      <c r="L5" s="68">
        <v>2</v>
      </c>
      <c r="M5" s="68">
        <v>0</v>
      </c>
      <c r="N5" s="117">
        <f aca="true" t="shared" si="2" ref="N5:N39">(F5*5+G5*4+H5*3+I5*2)/C5</f>
        <v>4.416666666666667</v>
      </c>
      <c r="O5" s="118"/>
      <c r="P5" s="118"/>
    </row>
    <row r="6" spans="1:14" ht="18" customHeight="1">
      <c r="A6" s="115">
        <v>3</v>
      </c>
      <c r="B6" s="116" t="s">
        <v>187</v>
      </c>
      <c r="C6" s="68">
        <v>16</v>
      </c>
      <c r="D6" s="68">
        <v>34.5</v>
      </c>
      <c r="E6" s="68">
        <v>6.7</v>
      </c>
      <c r="F6" s="68">
        <v>5</v>
      </c>
      <c r="G6" s="68">
        <v>10</v>
      </c>
      <c r="H6" s="68">
        <v>1</v>
      </c>
      <c r="I6" s="68">
        <v>0</v>
      </c>
      <c r="J6" s="68">
        <f t="shared" si="0"/>
        <v>100</v>
      </c>
      <c r="K6" s="77">
        <f t="shared" si="1"/>
        <v>93.75</v>
      </c>
      <c r="L6" s="68">
        <v>0</v>
      </c>
      <c r="M6" s="68">
        <v>1</v>
      </c>
      <c r="N6" s="117">
        <f t="shared" si="2"/>
        <v>4.25</v>
      </c>
    </row>
    <row r="7" spans="1:14" ht="18" customHeight="1">
      <c r="A7" s="115">
        <v>4</v>
      </c>
      <c r="B7" s="116" t="s">
        <v>188</v>
      </c>
      <c r="C7" s="68">
        <v>48</v>
      </c>
      <c r="D7" s="68">
        <v>34.3</v>
      </c>
      <c r="E7" s="68">
        <v>5.4</v>
      </c>
      <c r="F7" s="68">
        <v>13</v>
      </c>
      <c r="G7" s="68">
        <v>26</v>
      </c>
      <c r="H7" s="68">
        <v>9</v>
      </c>
      <c r="I7" s="68">
        <v>0</v>
      </c>
      <c r="J7" s="68">
        <f t="shared" si="0"/>
        <v>100</v>
      </c>
      <c r="K7" s="77">
        <f t="shared" si="1"/>
        <v>81.25</v>
      </c>
      <c r="L7" s="68">
        <v>1</v>
      </c>
      <c r="M7" s="68">
        <v>1</v>
      </c>
      <c r="N7" s="117">
        <f t="shared" si="2"/>
        <v>4.083333333333333</v>
      </c>
    </row>
    <row r="8" spans="1:14" ht="18" customHeight="1">
      <c r="A8" s="115">
        <v>5</v>
      </c>
      <c r="B8" s="116" t="s">
        <v>189</v>
      </c>
      <c r="C8" s="68">
        <v>7</v>
      </c>
      <c r="D8" s="68">
        <v>34.3</v>
      </c>
      <c r="E8" s="68">
        <v>6.7</v>
      </c>
      <c r="F8" s="68">
        <v>2</v>
      </c>
      <c r="G8" s="68">
        <v>4</v>
      </c>
      <c r="H8" s="68">
        <v>1</v>
      </c>
      <c r="I8" s="68">
        <v>0</v>
      </c>
      <c r="J8" s="68">
        <f t="shared" si="0"/>
        <v>100</v>
      </c>
      <c r="K8" s="77">
        <f t="shared" si="1"/>
        <v>85.71428571428571</v>
      </c>
      <c r="L8" s="68">
        <v>1</v>
      </c>
      <c r="M8" s="68">
        <v>0</v>
      </c>
      <c r="N8" s="117">
        <f t="shared" si="2"/>
        <v>4.142857142857143</v>
      </c>
    </row>
    <row r="9" spans="1:14" ht="18" customHeight="1">
      <c r="A9" s="115">
        <v>6</v>
      </c>
      <c r="B9" s="116" t="s">
        <v>190</v>
      </c>
      <c r="C9" s="68">
        <v>34</v>
      </c>
      <c r="D9" s="68">
        <v>34</v>
      </c>
      <c r="E9" s="68">
        <v>5.6</v>
      </c>
      <c r="F9" s="68">
        <v>11</v>
      </c>
      <c r="G9" s="68">
        <v>18</v>
      </c>
      <c r="H9" s="68">
        <v>5</v>
      </c>
      <c r="I9" s="68">
        <v>0</v>
      </c>
      <c r="J9" s="68">
        <f t="shared" si="0"/>
        <v>100</v>
      </c>
      <c r="K9" s="77">
        <f t="shared" si="1"/>
        <v>85.29411764705883</v>
      </c>
      <c r="L9" s="68">
        <v>0</v>
      </c>
      <c r="M9" s="68">
        <v>0</v>
      </c>
      <c r="N9" s="117">
        <f t="shared" si="2"/>
        <v>4.176470588235294</v>
      </c>
    </row>
    <row r="10" spans="1:14" ht="18" customHeight="1">
      <c r="A10" s="115">
        <v>7</v>
      </c>
      <c r="B10" s="116" t="s">
        <v>191</v>
      </c>
      <c r="C10" s="68">
        <v>11</v>
      </c>
      <c r="D10" s="68">
        <v>33.5</v>
      </c>
      <c r="E10" s="68">
        <v>6</v>
      </c>
      <c r="F10" s="68">
        <v>1</v>
      </c>
      <c r="G10" s="68">
        <v>8</v>
      </c>
      <c r="H10" s="68">
        <v>2</v>
      </c>
      <c r="I10" s="68">
        <v>0</v>
      </c>
      <c r="J10" s="68">
        <f t="shared" si="0"/>
        <v>100</v>
      </c>
      <c r="K10" s="77">
        <f t="shared" si="1"/>
        <v>81.81818181818183</v>
      </c>
      <c r="L10" s="68">
        <v>0</v>
      </c>
      <c r="M10" s="68">
        <v>0</v>
      </c>
      <c r="N10" s="117">
        <f t="shared" si="2"/>
        <v>3.909090909090909</v>
      </c>
    </row>
    <row r="11" spans="1:14" ht="18" customHeight="1">
      <c r="A11" s="115">
        <v>8</v>
      </c>
      <c r="B11" s="116" t="s">
        <v>192</v>
      </c>
      <c r="C11" s="68">
        <v>50</v>
      </c>
      <c r="D11" s="68">
        <v>33.2</v>
      </c>
      <c r="E11" s="68">
        <v>4.8</v>
      </c>
      <c r="F11" s="68">
        <v>13</v>
      </c>
      <c r="G11" s="68">
        <v>22</v>
      </c>
      <c r="H11" s="68">
        <v>15</v>
      </c>
      <c r="I11" s="68">
        <v>0</v>
      </c>
      <c r="J11" s="68">
        <f t="shared" si="0"/>
        <v>100</v>
      </c>
      <c r="K11" s="77">
        <f t="shared" si="1"/>
        <v>70</v>
      </c>
      <c r="L11" s="68">
        <v>0</v>
      </c>
      <c r="M11" s="68">
        <v>0</v>
      </c>
      <c r="N11" s="117">
        <f t="shared" si="2"/>
        <v>3.96</v>
      </c>
    </row>
    <row r="12" spans="1:14" ht="18" customHeight="1">
      <c r="A12" s="115">
        <v>9</v>
      </c>
      <c r="B12" s="116" t="s">
        <v>193</v>
      </c>
      <c r="C12" s="68">
        <v>50</v>
      </c>
      <c r="D12" s="68">
        <v>33.1</v>
      </c>
      <c r="E12" s="68">
        <v>5</v>
      </c>
      <c r="F12" s="68">
        <v>11</v>
      </c>
      <c r="G12" s="68">
        <v>26</v>
      </c>
      <c r="H12" s="68">
        <v>13</v>
      </c>
      <c r="I12" s="68">
        <v>0</v>
      </c>
      <c r="J12" s="68">
        <f t="shared" si="0"/>
        <v>100</v>
      </c>
      <c r="K12" s="77">
        <f t="shared" si="1"/>
        <v>74</v>
      </c>
      <c r="L12" s="68">
        <v>0</v>
      </c>
      <c r="M12" s="68">
        <v>0</v>
      </c>
      <c r="N12" s="117">
        <f t="shared" si="2"/>
        <v>3.96</v>
      </c>
    </row>
    <row r="13" spans="1:14" ht="18" customHeight="1">
      <c r="A13" s="115">
        <v>10</v>
      </c>
      <c r="B13" s="116" t="s">
        <v>194</v>
      </c>
      <c r="C13" s="68">
        <v>27</v>
      </c>
      <c r="D13" s="68">
        <v>32.4</v>
      </c>
      <c r="E13" s="68">
        <v>5.5</v>
      </c>
      <c r="F13" s="68">
        <v>6</v>
      </c>
      <c r="G13" s="68">
        <v>12</v>
      </c>
      <c r="H13" s="68">
        <v>9</v>
      </c>
      <c r="I13" s="68">
        <v>0</v>
      </c>
      <c r="J13" s="68">
        <f t="shared" si="0"/>
        <v>100</v>
      </c>
      <c r="K13" s="77">
        <f t="shared" si="1"/>
        <v>66.66666666666666</v>
      </c>
      <c r="L13" s="68">
        <v>0</v>
      </c>
      <c r="M13" s="68">
        <v>0</v>
      </c>
      <c r="N13" s="117">
        <f t="shared" si="2"/>
        <v>3.888888888888889</v>
      </c>
    </row>
    <row r="14" spans="1:14" ht="18" customHeight="1">
      <c r="A14" s="115">
        <v>11</v>
      </c>
      <c r="B14" s="116" t="s">
        <v>195</v>
      </c>
      <c r="C14" s="68">
        <v>10</v>
      </c>
      <c r="D14" s="68">
        <v>32.2</v>
      </c>
      <c r="E14" s="68">
        <v>3.9</v>
      </c>
      <c r="F14" s="68">
        <v>1</v>
      </c>
      <c r="G14" s="68">
        <v>6</v>
      </c>
      <c r="H14" s="68">
        <v>3</v>
      </c>
      <c r="I14" s="68">
        <v>0</v>
      </c>
      <c r="J14" s="68">
        <f t="shared" si="0"/>
        <v>100</v>
      </c>
      <c r="K14" s="77">
        <f t="shared" si="1"/>
        <v>70</v>
      </c>
      <c r="L14" s="68">
        <v>0</v>
      </c>
      <c r="M14" s="68">
        <v>0</v>
      </c>
      <c r="N14" s="117">
        <f t="shared" si="2"/>
        <v>3.8</v>
      </c>
    </row>
    <row r="15" spans="1:14" ht="18" customHeight="1">
      <c r="A15" s="115">
        <v>12</v>
      </c>
      <c r="B15" s="116" t="s">
        <v>196</v>
      </c>
      <c r="C15" s="68">
        <v>51</v>
      </c>
      <c r="D15" s="68">
        <v>32.1</v>
      </c>
      <c r="E15" s="68">
        <v>5.2</v>
      </c>
      <c r="F15" s="68">
        <v>9</v>
      </c>
      <c r="G15" s="68">
        <v>27</v>
      </c>
      <c r="H15" s="68">
        <v>15</v>
      </c>
      <c r="I15" s="68">
        <v>0</v>
      </c>
      <c r="J15" s="68">
        <f t="shared" si="0"/>
        <v>100</v>
      </c>
      <c r="K15" s="77">
        <f t="shared" si="1"/>
        <v>70.58823529411765</v>
      </c>
      <c r="L15" s="68">
        <v>1</v>
      </c>
      <c r="M15" s="68">
        <v>0</v>
      </c>
      <c r="N15" s="117">
        <f t="shared" si="2"/>
        <v>3.8823529411764706</v>
      </c>
    </row>
    <row r="16" spans="1:14" ht="18" customHeight="1">
      <c r="A16" s="115">
        <v>13</v>
      </c>
      <c r="B16" s="116" t="s">
        <v>197</v>
      </c>
      <c r="C16" s="68">
        <v>50</v>
      </c>
      <c r="D16" s="68">
        <v>32</v>
      </c>
      <c r="E16" s="68">
        <v>5.1</v>
      </c>
      <c r="F16" s="68">
        <v>12</v>
      </c>
      <c r="G16" s="68">
        <v>23</v>
      </c>
      <c r="H16" s="68">
        <v>13</v>
      </c>
      <c r="I16" s="68">
        <v>2</v>
      </c>
      <c r="J16" s="68">
        <f t="shared" si="0"/>
        <v>96</v>
      </c>
      <c r="K16" s="77">
        <f t="shared" si="1"/>
        <v>70</v>
      </c>
      <c r="L16" s="68">
        <v>3</v>
      </c>
      <c r="M16" s="68">
        <v>0</v>
      </c>
      <c r="N16" s="117">
        <f t="shared" si="2"/>
        <v>3.9</v>
      </c>
    </row>
    <row r="17" spans="1:14" ht="18" customHeight="1">
      <c r="A17" s="115">
        <v>14</v>
      </c>
      <c r="B17" s="116" t="s">
        <v>198</v>
      </c>
      <c r="C17" s="68">
        <v>14</v>
      </c>
      <c r="D17" s="68">
        <v>32</v>
      </c>
      <c r="E17" s="68">
        <v>6.9</v>
      </c>
      <c r="F17" s="68">
        <v>1</v>
      </c>
      <c r="G17" s="68">
        <v>9</v>
      </c>
      <c r="H17" s="68">
        <v>4</v>
      </c>
      <c r="I17" s="68">
        <v>0</v>
      </c>
      <c r="J17" s="68">
        <f t="shared" si="0"/>
        <v>100</v>
      </c>
      <c r="K17" s="77">
        <f t="shared" si="1"/>
        <v>71.42857142857143</v>
      </c>
      <c r="L17" s="68">
        <v>0</v>
      </c>
      <c r="M17" s="68">
        <v>0</v>
      </c>
      <c r="N17" s="117">
        <f t="shared" si="2"/>
        <v>3.7857142857142856</v>
      </c>
    </row>
    <row r="18" spans="1:14" ht="18" customHeight="1">
      <c r="A18" s="115">
        <v>15</v>
      </c>
      <c r="B18" s="116" t="s">
        <v>199</v>
      </c>
      <c r="C18" s="68">
        <v>21</v>
      </c>
      <c r="D18" s="68">
        <v>31.7</v>
      </c>
      <c r="E18" s="68">
        <v>5</v>
      </c>
      <c r="F18" s="68">
        <v>5</v>
      </c>
      <c r="G18" s="68">
        <v>7</v>
      </c>
      <c r="H18" s="68">
        <v>9</v>
      </c>
      <c r="I18" s="68">
        <v>0</v>
      </c>
      <c r="J18" s="68">
        <f t="shared" si="0"/>
        <v>100</v>
      </c>
      <c r="K18" s="77">
        <f t="shared" si="1"/>
        <v>57.14285714285714</v>
      </c>
      <c r="L18" s="68">
        <v>0</v>
      </c>
      <c r="M18" s="68">
        <v>0</v>
      </c>
      <c r="N18" s="117">
        <f t="shared" si="2"/>
        <v>3.8095238095238093</v>
      </c>
    </row>
    <row r="19" spans="1:14" ht="18" customHeight="1">
      <c r="A19" s="115">
        <v>16</v>
      </c>
      <c r="B19" s="116" t="s">
        <v>200</v>
      </c>
      <c r="C19" s="68">
        <v>50</v>
      </c>
      <c r="D19" s="68">
        <v>31.7</v>
      </c>
      <c r="E19" s="68">
        <v>5.2</v>
      </c>
      <c r="F19" s="68">
        <v>8</v>
      </c>
      <c r="G19" s="68">
        <v>28</v>
      </c>
      <c r="H19" s="68">
        <v>13</v>
      </c>
      <c r="I19" s="68">
        <v>1</v>
      </c>
      <c r="J19" s="68">
        <f t="shared" si="0"/>
        <v>98</v>
      </c>
      <c r="K19" s="77">
        <f t="shared" si="1"/>
        <v>72</v>
      </c>
      <c r="L19" s="68">
        <v>0</v>
      </c>
      <c r="M19" s="68">
        <v>0</v>
      </c>
      <c r="N19" s="117">
        <f t="shared" si="2"/>
        <v>3.86</v>
      </c>
    </row>
    <row r="20" spans="1:14" ht="18" customHeight="1">
      <c r="A20" s="115">
        <v>17</v>
      </c>
      <c r="B20" s="116" t="s">
        <v>201</v>
      </c>
      <c r="C20" s="68">
        <v>26</v>
      </c>
      <c r="D20" s="68">
        <v>31.6</v>
      </c>
      <c r="E20" s="68">
        <v>5.4</v>
      </c>
      <c r="F20" s="68">
        <v>1</v>
      </c>
      <c r="G20" s="68">
        <v>19</v>
      </c>
      <c r="H20" s="68">
        <v>5</v>
      </c>
      <c r="I20" s="68">
        <v>1</v>
      </c>
      <c r="J20" s="77">
        <f t="shared" si="0"/>
        <v>96.15384615384616</v>
      </c>
      <c r="K20" s="77">
        <f t="shared" si="1"/>
        <v>76.92307692307693</v>
      </c>
      <c r="L20" s="68">
        <v>0</v>
      </c>
      <c r="M20" s="68">
        <v>0</v>
      </c>
      <c r="N20" s="117">
        <f t="shared" si="2"/>
        <v>3.769230769230769</v>
      </c>
    </row>
    <row r="21" spans="1:14" ht="18" customHeight="1">
      <c r="A21" s="115">
        <v>18</v>
      </c>
      <c r="B21" s="116" t="s">
        <v>202</v>
      </c>
      <c r="C21" s="68">
        <v>55</v>
      </c>
      <c r="D21" s="68">
        <v>31.3</v>
      </c>
      <c r="E21" s="68">
        <v>5.1</v>
      </c>
      <c r="F21" s="68">
        <v>12</v>
      </c>
      <c r="G21" s="68">
        <v>20</v>
      </c>
      <c r="H21" s="68">
        <v>22</v>
      </c>
      <c r="I21" s="68">
        <v>1</v>
      </c>
      <c r="J21" s="77">
        <f t="shared" si="0"/>
        <v>98.18181818181819</v>
      </c>
      <c r="K21" s="77">
        <f t="shared" si="1"/>
        <v>58.18181818181818</v>
      </c>
      <c r="L21" s="68">
        <v>1</v>
      </c>
      <c r="M21" s="68">
        <v>0</v>
      </c>
      <c r="N21" s="117">
        <f t="shared" si="2"/>
        <v>3.7818181818181817</v>
      </c>
    </row>
    <row r="22" spans="1:14" ht="18" customHeight="1">
      <c r="A22" s="115">
        <v>19</v>
      </c>
      <c r="B22" s="116" t="s">
        <v>203</v>
      </c>
      <c r="C22" s="68">
        <v>13</v>
      </c>
      <c r="D22" s="68">
        <v>31.3</v>
      </c>
      <c r="E22" s="68">
        <v>5.2</v>
      </c>
      <c r="F22" s="68">
        <v>4</v>
      </c>
      <c r="G22" s="68">
        <v>4</v>
      </c>
      <c r="H22" s="68">
        <v>5</v>
      </c>
      <c r="I22" s="68">
        <v>0</v>
      </c>
      <c r="J22" s="77">
        <f t="shared" si="0"/>
        <v>100</v>
      </c>
      <c r="K22" s="77">
        <f t="shared" si="1"/>
        <v>61.53846153846154</v>
      </c>
      <c r="L22" s="68">
        <v>0</v>
      </c>
      <c r="M22" s="68">
        <v>0</v>
      </c>
      <c r="N22" s="117">
        <f t="shared" si="2"/>
        <v>3.923076923076923</v>
      </c>
    </row>
    <row r="23" spans="1:14" ht="18" customHeight="1">
      <c r="A23" s="115">
        <v>20</v>
      </c>
      <c r="B23" s="116" t="s">
        <v>204</v>
      </c>
      <c r="C23" s="68">
        <v>33</v>
      </c>
      <c r="D23" s="68">
        <v>31.3</v>
      </c>
      <c r="E23" s="68">
        <v>5.3</v>
      </c>
      <c r="F23" s="68">
        <v>6</v>
      </c>
      <c r="G23" s="68">
        <v>16</v>
      </c>
      <c r="H23" s="68">
        <v>10</v>
      </c>
      <c r="I23" s="68">
        <v>1</v>
      </c>
      <c r="J23" s="77">
        <f t="shared" si="0"/>
        <v>96.96969696969697</v>
      </c>
      <c r="K23" s="77">
        <f t="shared" si="1"/>
        <v>66.66666666666666</v>
      </c>
      <c r="L23" s="68">
        <v>0</v>
      </c>
      <c r="M23" s="68">
        <v>0</v>
      </c>
      <c r="N23" s="117">
        <f t="shared" si="2"/>
        <v>3.8181818181818183</v>
      </c>
    </row>
    <row r="24" spans="1:14" ht="18" customHeight="1">
      <c r="A24" s="115">
        <v>21</v>
      </c>
      <c r="B24" s="116" t="s">
        <v>205</v>
      </c>
      <c r="C24" s="68">
        <v>94</v>
      </c>
      <c r="D24" s="68">
        <v>31</v>
      </c>
      <c r="E24" s="68">
        <v>5.8</v>
      </c>
      <c r="F24" s="68">
        <v>28</v>
      </c>
      <c r="G24" s="68">
        <v>34</v>
      </c>
      <c r="H24" s="68">
        <v>31</v>
      </c>
      <c r="I24" s="68">
        <v>1</v>
      </c>
      <c r="J24" s="77">
        <f t="shared" si="0"/>
        <v>98.93617021276596</v>
      </c>
      <c r="K24" s="77">
        <f t="shared" si="1"/>
        <v>65.95744680851064</v>
      </c>
      <c r="L24" s="68">
        <v>4</v>
      </c>
      <c r="M24" s="68">
        <v>0</v>
      </c>
      <c r="N24" s="117">
        <f t="shared" si="2"/>
        <v>3.9468085106382977</v>
      </c>
    </row>
    <row r="25" spans="1:14" ht="18" customHeight="1">
      <c r="A25" s="115">
        <v>22</v>
      </c>
      <c r="B25" s="116" t="s">
        <v>206</v>
      </c>
      <c r="C25" s="68">
        <v>5</v>
      </c>
      <c r="D25" s="68">
        <v>30.8</v>
      </c>
      <c r="E25" s="68">
        <v>4.4</v>
      </c>
      <c r="F25" s="68">
        <v>0</v>
      </c>
      <c r="G25" s="68">
        <v>4</v>
      </c>
      <c r="H25" s="68">
        <v>1</v>
      </c>
      <c r="I25" s="68">
        <v>0</v>
      </c>
      <c r="J25" s="77">
        <f t="shared" si="0"/>
        <v>100</v>
      </c>
      <c r="K25" s="77">
        <f t="shared" si="1"/>
        <v>80</v>
      </c>
      <c r="L25" s="68">
        <v>0</v>
      </c>
      <c r="M25" s="68">
        <v>0</v>
      </c>
      <c r="N25" s="117">
        <f t="shared" si="2"/>
        <v>3.8</v>
      </c>
    </row>
    <row r="26" spans="1:14" ht="18" customHeight="1">
      <c r="A26" s="115">
        <v>23</v>
      </c>
      <c r="B26" s="116" t="s">
        <v>207</v>
      </c>
      <c r="C26" s="68">
        <v>63</v>
      </c>
      <c r="D26" s="68">
        <v>30.8</v>
      </c>
      <c r="E26" s="68">
        <v>5</v>
      </c>
      <c r="F26" s="68">
        <v>13</v>
      </c>
      <c r="G26" s="68">
        <v>30</v>
      </c>
      <c r="H26" s="68">
        <v>19</v>
      </c>
      <c r="I26" s="68">
        <v>1</v>
      </c>
      <c r="J26" s="77">
        <f t="shared" si="0"/>
        <v>98.4126984126984</v>
      </c>
      <c r="K26" s="77">
        <f t="shared" si="1"/>
        <v>68.25396825396825</v>
      </c>
      <c r="L26" s="68">
        <v>1</v>
      </c>
      <c r="M26" s="68">
        <v>0</v>
      </c>
      <c r="N26" s="117">
        <f t="shared" si="2"/>
        <v>3.873015873015873</v>
      </c>
    </row>
    <row r="27" spans="1:14" ht="18" customHeight="1">
      <c r="A27" s="119">
        <v>24</v>
      </c>
      <c r="B27" s="99" t="s">
        <v>208</v>
      </c>
      <c r="C27" s="120">
        <v>5</v>
      </c>
      <c r="D27" s="120">
        <v>29.8</v>
      </c>
      <c r="E27" s="120">
        <v>4.6</v>
      </c>
      <c r="F27" s="120">
        <v>0</v>
      </c>
      <c r="G27" s="120">
        <v>3</v>
      </c>
      <c r="H27" s="120">
        <v>2</v>
      </c>
      <c r="I27" s="120">
        <v>0</v>
      </c>
      <c r="J27" s="121">
        <f t="shared" si="0"/>
        <v>100</v>
      </c>
      <c r="K27" s="121">
        <f t="shared" si="1"/>
        <v>60</v>
      </c>
      <c r="L27" s="120">
        <v>0</v>
      </c>
      <c r="M27" s="120">
        <v>0</v>
      </c>
      <c r="N27" s="122">
        <f t="shared" si="2"/>
        <v>3.6</v>
      </c>
    </row>
    <row r="28" spans="1:14" ht="18" customHeight="1">
      <c r="A28" s="119">
        <v>25</v>
      </c>
      <c r="B28" s="99" t="s">
        <v>154</v>
      </c>
      <c r="C28" s="120">
        <v>18</v>
      </c>
      <c r="D28" s="120">
        <v>29.8</v>
      </c>
      <c r="E28" s="120">
        <v>5.6</v>
      </c>
      <c r="F28" s="120">
        <v>1</v>
      </c>
      <c r="G28" s="120">
        <v>9</v>
      </c>
      <c r="H28" s="120">
        <v>8</v>
      </c>
      <c r="I28" s="120">
        <v>0</v>
      </c>
      <c r="J28" s="121">
        <f t="shared" si="0"/>
        <v>100</v>
      </c>
      <c r="K28" s="121">
        <f t="shared" si="1"/>
        <v>55.55555555555556</v>
      </c>
      <c r="L28" s="120">
        <v>0</v>
      </c>
      <c r="M28" s="120">
        <v>0</v>
      </c>
      <c r="N28" s="122">
        <f t="shared" si="2"/>
        <v>3.611111111111111</v>
      </c>
    </row>
    <row r="29" spans="1:14" ht="18" customHeight="1">
      <c r="A29" s="119">
        <v>26</v>
      </c>
      <c r="B29" s="99" t="s">
        <v>209</v>
      </c>
      <c r="C29" s="120">
        <v>36</v>
      </c>
      <c r="D29" s="120">
        <v>29.7</v>
      </c>
      <c r="E29" s="120">
        <v>4.9</v>
      </c>
      <c r="F29" s="120">
        <v>5</v>
      </c>
      <c r="G29" s="120">
        <v>19</v>
      </c>
      <c r="H29" s="120">
        <v>11</v>
      </c>
      <c r="I29" s="120">
        <v>1</v>
      </c>
      <c r="J29" s="121">
        <f t="shared" si="0"/>
        <v>97.22222222222221</v>
      </c>
      <c r="K29" s="121">
        <f t="shared" si="1"/>
        <v>66.66666666666666</v>
      </c>
      <c r="L29" s="120">
        <v>0</v>
      </c>
      <c r="M29" s="120">
        <v>0</v>
      </c>
      <c r="N29" s="122">
        <f t="shared" si="2"/>
        <v>3.7777777777777777</v>
      </c>
    </row>
    <row r="30" spans="1:14" ht="18" customHeight="1">
      <c r="A30" s="119">
        <v>27</v>
      </c>
      <c r="B30" s="99" t="s">
        <v>210</v>
      </c>
      <c r="C30" s="120">
        <v>5</v>
      </c>
      <c r="D30" s="120">
        <v>27.8</v>
      </c>
      <c r="E30" s="120">
        <v>4.4</v>
      </c>
      <c r="F30" s="120">
        <v>0</v>
      </c>
      <c r="G30" s="120">
        <v>3</v>
      </c>
      <c r="H30" s="120">
        <v>2</v>
      </c>
      <c r="I30" s="120">
        <v>0</v>
      </c>
      <c r="J30" s="121">
        <f t="shared" si="0"/>
        <v>100</v>
      </c>
      <c r="K30" s="121">
        <f t="shared" si="1"/>
        <v>60</v>
      </c>
      <c r="L30" s="120">
        <v>0</v>
      </c>
      <c r="M30" s="120">
        <v>0</v>
      </c>
      <c r="N30" s="122">
        <f t="shared" si="2"/>
        <v>3.6</v>
      </c>
    </row>
    <row r="31" spans="1:14" ht="18" customHeight="1">
      <c r="A31" s="123">
        <v>28</v>
      </c>
      <c r="B31" s="124" t="s">
        <v>211</v>
      </c>
      <c r="C31" s="80">
        <v>24</v>
      </c>
      <c r="D31" s="80">
        <v>27.3</v>
      </c>
      <c r="E31" s="80">
        <v>4.2</v>
      </c>
      <c r="F31" s="80">
        <v>1</v>
      </c>
      <c r="G31" s="80">
        <v>6</v>
      </c>
      <c r="H31" s="80">
        <v>15</v>
      </c>
      <c r="I31" s="80">
        <v>2</v>
      </c>
      <c r="J31" s="88">
        <f t="shared" si="0"/>
        <v>91.66666666666666</v>
      </c>
      <c r="K31" s="88">
        <f t="shared" si="1"/>
        <v>29.166666666666668</v>
      </c>
      <c r="L31" s="80">
        <v>0</v>
      </c>
      <c r="M31" s="80">
        <v>0</v>
      </c>
      <c r="N31" s="122">
        <f t="shared" si="2"/>
        <v>3.25</v>
      </c>
    </row>
    <row r="32" spans="1:14" ht="18" customHeight="1">
      <c r="A32" s="123">
        <v>29</v>
      </c>
      <c r="B32" s="124" t="s">
        <v>212</v>
      </c>
      <c r="C32" s="80">
        <v>38</v>
      </c>
      <c r="D32" s="80">
        <v>26.9</v>
      </c>
      <c r="E32" s="80">
        <v>5.5</v>
      </c>
      <c r="F32" s="80">
        <v>5</v>
      </c>
      <c r="G32" s="80">
        <v>16</v>
      </c>
      <c r="H32" s="80">
        <v>15</v>
      </c>
      <c r="I32" s="80">
        <v>2</v>
      </c>
      <c r="J32" s="88">
        <f t="shared" si="0"/>
        <v>94.73684210526315</v>
      </c>
      <c r="K32" s="88">
        <f t="shared" si="1"/>
        <v>55.26315789473685</v>
      </c>
      <c r="L32" s="80">
        <v>0</v>
      </c>
      <c r="M32" s="80">
        <v>0</v>
      </c>
      <c r="N32" s="122">
        <f t="shared" si="2"/>
        <v>3.6315789473684212</v>
      </c>
    </row>
    <row r="33" spans="1:14" ht="18" customHeight="1">
      <c r="A33" s="123">
        <v>30</v>
      </c>
      <c r="B33" s="124" t="s">
        <v>213</v>
      </c>
      <c r="C33" s="80">
        <v>4</v>
      </c>
      <c r="D33" s="80">
        <v>26.8</v>
      </c>
      <c r="E33" s="80">
        <v>5</v>
      </c>
      <c r="F33" s="80">
        <v>1</v>
      </c>
      <c r="G33" s="80">
        <v>1</v>
      </c>
      <c r="H33" s="80">
        <v>1</v>
      </c>
      <c r="I33" s="80">
        <v>1</v>
      </c>
      <c r="J33" s="88">
        <f t="shared" si="0"/>
        <v>75</v>
      </c>
      <c r="K33" s="88">
        <f t="shared" si="1"/>
        <v>50</v>
      </c>
      <c r="L33" s="80">
        <v>0</v>
      </c>
      <c r="M33" s="80">
        <v>0</v>
      </c>
      <c r="N33" s="122">
        <f t="shared" si="2"/>
        <v>3.5</v>
      </c>
    </row>
    <row r="34" spans="1:14" ht="18" customHeight="1">
      <c r="A34" s="123">
        <v>31</v>
      </c>
      <c r="B34" s="124" t="s">
        <v>214</v>
      </c>
      <c r="C34" s="80">
        <v>6</v>
      </c>
      <c r="D34" s="80">
        <v>26.7</v>
      </c>
      <c r="E34" s="80">
        <v>4.7</v>
      </c>
      <c r="F34" s="80">
        <v>0</v>
      </c>
      <c r="G34" s="80">
        <v>1</v>
      </c>
      <c r="H34" s="80">
        <v>5</v>
      </c>
      <c r="I34" s="80">
        <v>0</v>
      </c>
      <c r="J34" s="88">
        <f t="shared" si="0"/>
        <v>100</v>
      </c>
      <c r="K34" s="88">
        <f t="shared" si="1"/>
        <v>16.666666666666664</v>
      </c>
      <c r="L34" s="80">
        <v>0</v>
      </c>
      <c r="M34" s="80">
        <v>0</v>
      </c>
      <c r="N34" s="122">
        <f t="shared" si="2"/>
        <v>3.1666666666666665</v>
      </c>
    </row>
    <row r="35" spans="1:14" ht="18" customHeight="1">
      <c r="A35" s="123">
        <v>32</v>
      </c>
      <c r="B35" s="124" t="s">
        <v>215</v>
      </c>
      <c r="C35" s="80">
        <v>7</v>
      </c>
      <c r="D35" s="80">
        <v>26</v>
      </c>
      <c r="E35" s="80">
        <v>4.1</v>
      </c>
      <c r="F35" s="80">
        <v>1</v>
      </c>
      <c r="G35" s="80">
        <v>1</v>
      </c>
      <c r="H35" s="80">
        <v>4</v>
      </c>
      <c r="I35" s="80">
        <v>1</v>
      </c>
      <c r="J35" s="88">
        <f t="shared" si="0"/>
        <v>85.71428571428571</v>
      </c>
      <c r="K35" s="88">
        <f t="shared" si="1"/>
        <v>28.57142857142857</v>
      </c>
      <c r="L35" s="80">
        <v>0</v>
      </c>
      <c r="M35" s="80">
        <v>0</v>
      </c>
      <c r="N35" s="122">
        <f t="shared" si="2"/>
        <v>3.2857142857142856</v>
      </c>
    </row>
    <row r="36" spans="1:14" ht="18" customHeight="1">
      <c r="A36" s="123">
        <v>33</v>
      </c>
      <c r="B36" s="124" t="s">
        <v>216</v>
      </c>
      <c r="C36" s="80">
        <v>8</v>
      </c>
      <c r="D36" s="80">
        <v>25</v>
      </c>
      <c r="E36" s="80">
        <v>2.6</v>
      </c>
      <c r="F36" s="80">
        <v>1</v>
      </c>
      <c r="G36" s="80">
        <v>0</v>
      </c>
      <c r="H36" s="80">
        <v>7</v>
      </c>
      <c r="I36" s="80">
        <v>0</v>
      </c>
      <c r="J36" s="88">
        <f t="shared" si="0"/>
        <v>100</v>
      </c>
      <c r="K36" s="88">
        <f t="shared" si="1"/>
        <v>12.5</v>
      </c>
      <c r="L36" s="80">
        <v>0</v>
      </c>
      <c r="M36" s="80">
        <v>0</v>
      </c>
      <c r="N36" s="122">
        <f t="shared" si="2"/>
        <v>3.25</v>
      </c>
    </row>
    <row r="37" spans="1:14" ht="18" customHeight="1">
      <c r="A37" s="123">
        <v>34</v>
      </c>
      <c r="B37" s="124" t="s">
        <v>217</v>
      </c>
      <c r="C37" s="80">
        <v>8</v>
      </c>
      <c r="D37" s="80">
        <v>22</v>
      </c>
      <c r="E37" s="80">
        <v>3.1</v>
      </c>
      <c r="F37" s="80">
        <v>0</v>
      </c>
      <c r="G37" s="80">
        <v>1</v>
      </c>
      <c r="H37" s="80">
        <v>5</v>
      </c>
      <c r="I37" s="80">
        <v>2</v>
      </c>
      <c r="J37" s="88">
        <f t="shared" si="0"/>
        <v>75</v>
      </c>
      <c r="K37" s="88">
        <f t="shared" si="1"/>
        <v>12.5</v>
      </c>
      <c r="L37" s="80">
        <v>0</v>
      </c>
      <c r="M37" s="80">
        <v>0</v>
      </c>
      <c r="N37" s="122">
        <f t="shared" si="2"/>
        <v>2.875</v>
      </c>
    </row>
    <row r="38" spans="1:14" ht="18" customHeight="1">
      <c r="A38" s="123">
        <v>35</v>
      </c>
      <c r="B38" s="124" t="s">
        <v>218</v>
      </c>
      <c r="C38" s="80">
        <v>1</v>
      </c>
      <c r="D38" s="80">
        <v>18</v>
      </c>
      <c r="E38" s="80">
        <v>1</v>
      </c>
      <c r="F38" s="80">
        <v>0</v>
      </c>
      <c r="G38" s="80">
        <v>0</v>
      </c>
      <c r="H38" s="80">
        <v>0</v>
      </c>
      <c r="I38" s="80">
        <v>1</v>
      </c>
      <c r="J38" s="88">
        <f t="shared" si="0"/>
        <v>0</v>
      </c>
      <c r="K38" s="88">
        <f t="shared" si="1"/>
        <v>0</v>
      </c>
      <c r="L38" s="80">
        <v>0</v>
      </c>
      <c r="M38" s="80">
        <v>0</v>
      </c>
      <c r="N38" s="122">
        <f t="shared" si="2"/>
        <v>2</v>
      </c>
    </row>
    <row r="39" spans="1:14" ht="18" customHeight="1">
      <c r="A39" s="125"/>
      <c r="B39" s="125"/>
      <c r="C39" s="107">
        <f>SUM(C4:C38)</f>
        <v>962</v>
      </c>
      <c r="D39" s="126">
        <v>30.5</v>
      </c>
      <c r="E39" s="107">
        <v>5</v>
      </c>
      <c r="F39" s="107">
        <v>214</v>
      </c>
      <c r="G39" s="107">
        <v>442</v>
      </c>
      <c r="H39" s="107">
        <v>288</v>
      </c>
      <c r="I39" s="107">
        <v>18</v>
      </c>
      <c r="J39" s="127">
        <f t="shared" si="0"/>
        <v>98.12889812889813</v>
      </c>
      <c r="K39" s="127">
        <f t="shared" si="1"/>
        <v>68.1912681912682</v>
      </c>
      <c r="L39" s="107">
        <v>15</v>
      </c>
      <c r="M39" s="107">
        <v>2</v>
      </c>
      <c r="N39" s="122">
        <f t="shared" si="2"/>
        <v>3.8856548856548856</v>
      </c>
    </row>
    <row r="40" spans="1:14" ht="19.5" customHeight="1">
      <c r="A40" s="118"/>
      <c r="B40" s="118"/>
      <c r="C40" s="118"/>
      <c r="D40" s="128"/>
      <c r="E40" s="118"/>
      <c r="F40" s="118"/>
      <c r="G40" s="118"/>
      <c r="H40" s="118"/>
      <c r="I40" s="118"/>
      <c r="J40" s="118"/>
      <c r="K40" s="118"/>
      <c r="L40" s="118"/>
      <c r="M40" s="118"/>
      <c r="N40" s="118"/>
    </row>
    <row r="41" spans="1:15" ht="19.5" customHeight="1">
      <c r="A41" s="119"/>
      <c r="B41" s="99"/>
      <c r="C41" s="120"/>
      <c r="D41" s="119"/>
      <c r="E41" s="99"/>
      <c r="F41" s="99"/>
      <c r="G41" s="99"/>
      <c r="H41" s="99"/>
      <c r="I41" s="99"/>
      <c r="J41" s="99"/>
      <c r="K41" s="99"/>
      <c r="N41" s="99"/>
      <c r="O41" s="99"/>
    </row>
    <row r="42" ht="19.5" customHeight="1">
      <c r="B42" s="99"/>
    </row>
    <row r="43" ht="19.5" customHeight="1">
      <c r="B43" s="99"/>
    </row>
    <row r="44" ht="19.5" customHeight="1">
      <c r="B44" s="99"/>
    </row>
    <row r="45" ht="19.5" customHeight="1">
      <c r="B45" s="99"/>
    </row>
    <row r="46" ht="19.5" customHeight="1">
      <c r="B46" s="99"/>
    </row>
    <row r="47" ht="19.5" customHeight="1">
      <c r="B47" s="99"/>
    </row>
    <row r="48" ht="19.5" customHeight="1">
      <c r="B48" s="99"/>
    </row>
    <row r="49" ht="19.5" customHeight="1">
      <c r="B49" s="99"/>
    </row>
    <row r="50" ht="19.5" customHeight="1">
      <c r="B50" s="99"/>
    </row>
    <row r="51" ht="19.5" customHeight="1">
      <c r="B51" s="99"/>
    </row>
    <row r="52" ht="19.5" customHeight="1">
      <c r="B52" s="99"/>
    </row>
    <row r="53" ht="19.5" customHeight="1">
      <c r="B53" s="99"/>
    </row>
    <row r="54" spans="1:15" ht="19.5" customHeight="1">
      <c r="A54" s="118"/>
      <c r="B54" s="118"/>
      <c r="C54" s="118"/>
      <c r="D54" s="118"/>
      <c r="E54" s="118"/>
      <c r="F54" s="128"/>
      <c r="G54" s="118"/>
      <c r="H54" s="118"/>
      <c r="I54" s="118"/>
      <c r="J54" s="118"/>
      <c r="K54" s="118"/>
      <c r="L54" s="118"/>
      <c r="M54" s="118"/>
      <c r="N54" s="118"/>
      <c r="O54" s="118"/>
    </row>
    <row r="55" spans="1:14" ht="19.5" customHeight="1">
      <c r="A55" s="119"/>
      <c r="B55" s="99"/>
      <c r="C55" s="99"/>
      <c r="D55" s="119"/>
      <c r="E55" s="99"/>
      <c r="F55" s="99"/>
      <c r="G55" s="99"/>
      <c r="H55" s="99"/>
      <c r="I55" s="99"/>
      <c r="J55" s="99"/>
      <c r="K55" s="99"/>
      <c r="L55" s="99"/>
      <c r="M55" s="99"/>
      <c r="N55" s="118"/>
    </row>
    <row r="56" spans="1:14" ht="19.5" customHeight="1">
      <c r="A56" s="119"/>
      <c r="B56" s="99"/>
      <c r="C56" s="99"/>
      <c r="D56" s="99"/>
      <c r="E56" s="99"/>
      <c r="F56" s="99"/>
      <c r="G56" s="99"/>
      <c r="H56" s="99"/>
      <c r="I56" s="99"/>
      <c r="J56" s="99"/>
      <c r="K56" s="99"/>
      <c r="L56" s="99"/>
      <c r="M56" s="99"/>
      <c r="N56" s="118"/>
    </row>
    <row r="57" spans="1:14" ht="19.5" customHeight="1">
      <c r="A57" s="119"/>
      <c r="B57" s="99"/>
      <c r="C57" s="99"/>
      <c r="D57" s="99"/>
      <c r="E57" s="99"/>
      <c r="F57" s="99"/>
      <c r="G57" s="99"/>
      <c r="H57" s="99"/>
      <c r="I57" s="99"/>
      <c r="J57" s="99"/>
      <c r="K57" s="99"/>
      <c r="L57" s="99"/>
      <c r="M57" s="99"/>
      <c r="N57" s="118"/>
    </row>
    <row r="58" spans="1:14" ht="19.5" customHeight="1">
      <c r="A58" s="119"/>
      <c r="B58" s="99"/>
      <c r="C58" s="99"/>
      <c r="D58" s="99"/>
      <c r="E58" s="99"/>
      <c r="F58" s="99"/>
      <c r="G58" s="99"/>
      <c r="H58" s="99"/>
      <c r="I58" s="99"/>
      <c r="J58" s="99"/>
      <c r="K58" s="99"/>
      <c r="L58" s="99"/>
      <c r="M58" s="99"/>
      <c r="N58" s="118"/>
    </row>
    <row r="59" spans="1:14" ht="19.5" customHeight="1">
      <c r="A59" s="119"/>
      <c r="B59" s="99"/>
      <c r="C59" s="99"/>
      <c r="D59" s="99"/>
      <c r="E59" s="99"/>
      <c r="F59" s="99"/>
      <c r="G59" s="99"/>
      <c r="H59" s="99"/>
      <c r="I59" s="99"/>
      <c r="J59" s="99"/>
      <c r="K59" s="99"/>
      <c r="L59" s="99"/>
      <c r="M59" s="99"/>
      <c r="N59" s="118"/>
    </row>
    <row r="60" spans="1:14" ht="19.5" customHeight="1">
      <c r="A60" s="119"/>
      <c r="B60" s="99"/>
      <c r="C60" s="99"/>
      <c r="D60" s="99"/>
      <c r="E60" s="99"/>
      <c r="F60" s="99"/>
      <c r="G60" s="99"/>
      <c r="H60" s="99"/>
      <c r="I60" s="99"/>
      <c r="J60" s="99"/>
      <c r="K60" s="99"/>
      <c r="L60" s="99"/>
      <c r="M60" s="99"/>
      <c r="N60" s="118"/>
    </row>
    <row r="61" spans="1:13" ht="19.5" customHeight="1">
      <c r="A61" s="119"/>
      <c r="B61" s="99"/>
      <c r="C61" s="99"/>
      <c r="D61" s="99"/>
      <c r="E61" s="99"/>
      <c r="F61" s="99"/>
      <c r="G61" s="99"/>
      <c r="H61" s="99"/>
      <c r="I61" s="99"/>
      <c r="J61" s="99"/>
      <c r="K61" s="99"/>
      <c r="L61" s="99"/>
      <c r="M61" s="99"/>
    </row>
    <row r="62" spans="1:13" ht="19.5" customHeight="1">
      <c r="A62" s="119"/>
      <c r="B62" s="99"/>
      <c r="C62" s="99"/>
      <c r="D62" s="99"/>
      <c r="E62" s="99"/>
      <c r="F62" s="99"/>
      <c r="G62" s="99"/>
      <c r="H62" s="99"/>
      <c r="I62" s="99"/>
      <c r="J62" s="99"/>
      <c r="K62" s="99"/>
      <c r="L62" s="99"/>
      <c r="M62" s="99"/>
    </row>
    <row r="63" spans="1:13" ht="19.5" customHeight="1">
      <c r="A63" s="119"/>
      <c r="B63" s="99"/>
      <c r="C63" s="99"/>
      <c r="D63" s="99"/>
      <c r="E63" s="99"/>
      <c r="F63" s="99"/>
      <c r="G63" s="99"/>
      <c r="H63" s="99"/>
      <c r="I63" s="99"/>
      <c r="J63" s="99"/>
      <c r="K63" s="99"/>
      <c r="L63" s="99"/>
      <c r="M63" s="99"/>
    </row>
    <row r="64" spans="1:13" ht="19.5" customHeight="1">
      <c r="A64" s="119"/>
      <c r="B64" s="99"/>
      <c r="C64" s="99"/>
      <c r="D64" s="99"/>
      <c r="E64" s="99"/>
      <c r="F64" s="99"/>
      <c r="G64" s="99"/>
      <c r="H64" s="99"/>
      <c r="I64" s="99"/>
      <c r="J64" s="99"/>
      <c r="K64" s="99"/>
      <c r="L64" s="99"/>
      <c r="M64" s="99"/>
    </row>
    <row r="65" spans="1:13" ht="19.5" customHeight="1">
      <c r="A65" s="119"/>
      <c r="B65" s="99"/>
      <c r="C65" s="99"/>
      <c r="D65" s="99"/>
      <c r="E65" s="99"/>
      <c r="F65" s="99"/>
      <c r="G65" s="99"/>
      <c r="H65" s="99"/>
      <c r="I65" s="99"/>
      <c r="J65" s="99"/>
      <c r="K65" s="99"/>
      <c r="L65" s="124"/>
      <c r="M65" s="99"/>
    </row>
    <row r="66" spans="1:13" ht="19.5" customHeight="1">
      <c r="A66" s="119"/>
      <c r="B66" s="99"/>
      <c r="C66" s="99"/>
      <c r="D66" s="99"/>
      <c r="E66" s="99"/>
      <c r="F66" s="99"/>
      <c r="G66" s="99"/>
      <c r="H66" s="99"/>
      <c r="I66" s="99"/>
      <c r="J66" s="99"/>
      <c r="K66" s="99"/>
      <c r="L66" s="99"/>
      <c r="M66" s="99"/>
    </row>
    <row r="67" spans="1:13" ht="19.5" customHeight="1">
      <c r="A67" s="119"/>
      <c r="B67" s="99"/>
      <c r="C67" s="99"/>
      <c r="D67" s="99"/>
      <c r="E67" s="99"/>
      <c r="F67" s="99"/>
      <c r="G67" s="99"/>
      <c r="H67" s="99"/>
      <c r="I67" s="99"/>
      <c r="J67" s="99"/>
      <c r="K67" s="99"/>
      <c r="L67" s="99"/>
      <c r="M67" s="99"/>
    </row>
    <row r="68" spans="1:13" ht="19.5" customHeight="1">
      <c r="A68" s="119"/>
      <c r="B68" s="99"/>
      <c r="C68" s="99"/>
      <c r="D68" s="99"/>
      <c r="E68" s="99"/>
      <c r="F68" s="99"/>
      <c r="G68" s="99"/>
      <c r="H68" s="99"/>
      <c r="I68" s="99"/>
      <c r="J68" s="99"/>
      <c r="K68" s="99"/>
      <c r="L68" s="129"/>
      <c r="M68" s="99"/>
    </row>
    <row r="69" spans="1:13" ht="19.5" customHeight="1">
      <c r="A69" s="119"/>
      <c r="B69" s="99"/>
      <c r="C69" s="99"/>
      <c r="D69" s="99"/>
      <c r="E69" s="99"/>
      <c r="F69" s="99"/>
      <c r="G69" s="99"/>
      <c r="H69" s="99"/>
      <c r="I69" s="99"/>
      <c r="J69" s="99"/>
      <c r="K69" s="99"/>
      <c r="L69" s="99"/>
      <c r="M69" s="99"/>
    </row>
    <row r="70" spans="1:13" ht="19.5" customHeight="1">
      <c r="A70" s="119"/>
      <c r="B70" s="99"/>
      <c r="C70" s="99"/>
      <c r="D70" s="99"/>
      <c r="E70" s="99"/>
      <c r="F70" s="99"/>
      <c r="G70" s="99"/>
      <c r="H70" s="99"/>
      <c r="I70" s="99"/>
      <c r="J70" s="99"/>
      <c r="K70" s="99"/>
      <c r="L70" s="99"/>
      <c r="M70" s="99"/>
    </row>
    <row r="71" spans="1:13" ht="19.5" customHeight="1">
      <c r="A71" s="119"/>
      <c r="B71" s="99"/>
      <c r="C71" s="99"/>
      <c r="D71" s="99"/>
      <c r="E71" s="99"/>
      <c r="F71" s="99"/>
      <c r="G71" s="99"/>
      <c r="H71" s="99"/>
      <c r="I71" s="99"/>
      <c r="J71" s="99"/>
      <c r="K71" s="99"/>
      <c r="L71" s="99"/>
      <c r="M71" s="99"/>
    </row>
    <row r="72" spans="1:13" ht="19.5" customHeight="1">
      <c r="A72" s="119"/>
      <c r="B72" s="99"/>
      <c r="C72" s="99"/>
      <c r="D72" s="99"/>
      <c r="E72" s="99"/>
      <c r="F72" s="99"/>
      <c r="G72" s="99"/>
      <c r="H72" s="99"/>
      <c r="I72" s="99"/>
      <c r="J72" s="99"/>
      <c r="K72" s="99"/>
      <c r="L72" s="99"/>
      <c r="M72" s="99"/>
    </row>
    <row r="73" spans="1:13" ht="19.5" customHeight="1">
      <c r="A73" s="119"/>
      <c r="B73" s="99"/>
      <c r="C73" s="99"/>
      <c r="D73" s="99"/>
      <c r="E73" s="99"/>
      <c r="F73" s="99"/>
      <c r="G73" s="99"/>
      <c r="H73" s="99"/>
      <c r="I73" s="99"/>
      <c r="J73" s="99"/>
      <c r="K73" s="99"/>
      <c r="L73" s="99"/>
      <c r="M73" s="99"/>
    </row>
    <row r="74" spans="1:13" ht="19.5" customHeight="1">
      <c r="A74" s="119"/>
      <c r="B74" s="99"/>
      <c r="C74" s="99"/>
      <c r="D74" s="99"/>
      <c r="E74" s="99"/>
      <c r="F74" s="99"/>
      <c r="G74" s="99"/>
      <c r="H74" s="99"/>
      <c r="I74" s="99"/>
      <c r="J74" s="99"/>
      <c r="K74" s="99"/>
      <c r="L74" s="99"/>
      <c r="M74" s="99"/>
    </row>
    <row r="75" spans="1:13" ht="19.5" customHeight="1">
      <c r="A75" s="119"/>
      <c r="B75" s="99"/>
      <c r="C75" s="99"/>
      <c r="D75" s="99"/>
      <c r="E75" s="99"/>
      <c r="F75" s="99"/>
      <c r="G75" s="99"/>
      <c r="H75" s="99"/>
      <c r="I75" s="99"/>
      <c r="J75" s="99"/>
      <c r="K75" s="99"/>
      <c r="L75" s="99"/>
      <c r="M75" s="99"/>
    </row>
    <row r="76" spans="1:13" ht="19.5" customHeight="1">
      <c r="A76" s="119"/>
      <c r="B76" s="99"/>
      <c r="C76" s="99"/>
      <c r="D76" s="99"/>
      <c r="E76" s="99"/>
      <c r="F76" s="99"/>
      <c r="G76" s="99"/>
      <c r="H76" s="99"/>
      <c r="I76" s="99"/>
      <c r="J76" s="99"/>
      <c r="K76" s="99"/>
      <c r="L76" s="99"/>
      <c r="M76" s="99"/>
    </row>
    <row r="77" spans="1:13" ht="19.5" customHeight="1">
      <c r="A77" s="119"/>
      <c r="B77" s="99"/>
      <c r="C77" s="99"/>
      <c r="D77" s="99"/>
      <c r="E77" s="99"/>
      <c r="F77" s="99"/>
      <c r="G77" s="99"/>
      <c r="H77" s="99"/>
      <c r="I77" s="99"/>
      <c r="J77" s="99"/>
      <c r="K77" s="99"/>
      <c r="L77" s="99"/>
      <c r="M77" s="99"/>
    </row>
    <row r="78" spans="1:13" ht="19.5" customHeight="1">
      <c r="A78" s="119"/>
      <c r="B78" s="99"/>
      <c r="C78" s="99"/>
      <c r="D78" s="99"/>
      <c r="E78" s="99"/>
      <c r="F78" s="99"/>
      <c r="G78" s="99"/>
      <c r="H78" s="99"/>
      <c r="I78" s="99"/>
      <c r="J78" s="99"/>
      <c r="K78" s="99"/>
      <c r="L78" s="99"/>
      <c r="M78" s="99"/>
    </row>
    <row r="79" spans="1:13" ht="19.5" customHeight="1">
      <c r="A79" s="119"/>
      <c r="B79" s="99"/>
      <c r="C79" s="99"/>
      <c r="D79" s="99"/>
      <c r="E79" s="99"/>
      <c r="F79" s="99"/>
      <c r="G79" s="99"/>
      <c r="H79" s="99"/>
      <c r="I79" s="99"/>
      <c r="J79" s="99"/>
      <c r="K79" s="99"/>
      <c r="L79" s="99"/>
      <c r="M79" s="99"/>
    </row>
    <row r="80" spans="1:13" ht="19.5" customHeight="1">
      <c r="A80" s="119"/>
      <c r="B80" s="99"/>
      <c r="C80" s="99"/>
      <c r="D80" s="99"/>
      <c r="E80" s="99"/>
      <c r="F80" s="99"/>
      <c r="G80" s="99"/>
      <c r="H80" s="99"/>
      <c r="I80" s="99"/>
      <c r="J80" s="99"/>
      <c r="K80" s="99"/>
      <c r="L80" s="99"/>
      <c r="M80" s="99"/>
    </row>
    <row r="81" spans="1:13" ht="19.5" customHeight="1">
      <c r="A81" s="119"/>
      <c r="B81" s="99"/>
      <c r="C81" s="99"/>
      <c r="D81" s="99"/>
      <c r="E81" s="99"/>
      <c r="F81" s="99"/>
      <c r="G81" s="99"/>
      <c r="H81" s="99"/>
      <c r="I81" s="99"/>
      <c r="J81" s="99"/>
      <c r="K81" s="99"/>
      <c r="L81" s="99"/>
      <c r="M81" s="99"/>
    </row>
    <row r="82" spans="1:13" ht="19.5" customHeight="1">
      <c r="A82" s="119"/>
      <c r="B82" s="99"/>
      <c r="C82" s="99"/>
      <c r="D82" s="99"/>
      <c r="E82" s="99"/>
      <c r="F82" s="99"/>
      <c r="G82" s="99"/>
      <c r="H82" s="99"/>
      <c r="I82" s="99"/>
      <c r="J82" s="99"/>
      <c r="K82" s="99"/>
      <c r="L82" s="129"/>
      <c r="M82" s="99"/>
    </row>
    <row r="83" spans="1:13" ht="19.5" customHeight="1">
      <c r="A83" s="119"/>
      <c r="B83" s="99"/>
      <c r="C83" s="99"/>
      <c r="D83" s="99"/>
      <c r="E83" s="99"/>
      <c r="F83" s="99"/>
      <c r="G83" s="99"/>
      <c r="H83" s="99"/>
      <c r="I83" s="99"/>
      <c r="J83" s="99"/>
      <c r="K83" s="99"/>
      <c r="L83" s="99"/>
      <c r="M83" s="99"/>
    </row>
    <row r="84" spans="1:13" ht="19.5" customHeight="1">
      <c r="A84" s="119"/>
      <c r="B84" s="99"/>
      <c r="C84" s="99"/>
      <c r="D84" s="99"/>
      <c r="E84" s="99"/>
      <c r="F84" s="99"/>
      <c r="G84" s="99"/>
      <c r="H84" s="99"/>
      <c r="I84" s="99"/>
      <c r="J84" s="99"/>
      <c r="K84" s="99"/>
      <c r="L84" s="99"/>
      <c r="M84" s="99"/>
    </row>
    <row r="85" spans="1:13" ht="19.5" customHeight="1">
      <c r="A85" s="119"/>
      <c r="B85" s="99"/>
      <c r="C85" s="99"/>
      <c r="D85" s="99"/>
      <c r="E85" s="99"/>
      <c r="F85" s="99"/>
      <c r="G85" s="99"/>
      <c r="H85" s="99"/>
      <c r="I85" s="99"/>
      <c r="J85" s="99"/>
      <c r="K85" s="99"/>
      <c r="L85" s="99"/>
      <c r="M85" s="99"/>
    </row>
    <row r="86" spans="1:13" ht="19.5" customHeight="1">
      <c r="A86" s="119"/>
      <c r="B86" s="99"/>
      <c r="C86" s="99"/>
      <c r="D86" s="99"/>
      <c r="E86" s="99"/>
      <c r="F86" s="99"/>
      <c r="G86" s="99"/>
      <c r="H86" s="99"/>
      <c r="I86" s="99"/>
      <c r="J86" s="99"/>
      <c r="K86" s="99"/>
      <c r="L86" s="99"/>
      <c r="M86" s="99"/>
    </row>
    <row r="87" spans="1:13" ht="19.5" customHeight="1">
      <c r="A87" s="119"/>
      <c r="B87" s="99"/>
      <c r="C87" s="99"/>
      <c r="D87" s="99"/>
      <c r="E87" s="99"/>
      <c r="F87" s="99"/>
      <c r="G87" s="99"/>
      <c r="H87" s="99"/>
      <c r="I87" s="99"/>
      <c r="J87" s="99"/>
      <c r="K87" s="99"/>
      <c r="L87" s="99"/>
      <c r="M87" s="99"/>
    </row>
    <row r="88" spans="1:13" ht="19.5" customHeight="1">
      <c r="A88" s="119"/>
      <c r="B88" s="99"/>
      <c r="C88" s="99"/>
      <c r="D88" s="99"/>
      <c r="E88" s="99"/>
      <c r="F88" s="99"/>
      <c r="G88" s="99"/>
      <c r="H88" s="99"/>
      <c r="I88" s="99"/>
      <c r="J88" s="99"/>
      <c r="K88" s="99"/>
      <c r="L88" s="99"/>
      <c r="M88" s="99"/>
    </row>
    <row r="89" spans="1:13" ht="19.5" customHeight="1">
      <c r="A89" s="119"/>
      <c r="B89" s="99"/>
      <c r="C89" s="99"/>
      <c r="D89" s="99"/>
      <c r="E89" s="99"/>
      <c r="F89" s="99"/>
      <c r="G89" s="99"/>
      <c r="H89" s="99"/>
      <c r="I89" s="99"/>
      <c r="J89" s="99"/>
      <c r="K89" s="99"/>
      <c r="L89" s="99"/>
      <c r="M89" s="99"/>
    </row>
    <row r="90" spans="1:13" ht="19.5" customHeight="1">
      <c r="A90" s="119"/>
      <c r="B90" s="99"/>
      <c r="C90" s="99"/>
      <c r="D90" s="99"/>
      <c r="E90" s="99"/>
      <c r="F90" s="99"/>
      <c r="G90" s="99"/>
      <c r="H90" s="99"/>
      <c r="I90" s="99"/>
      <c r="J90" s="99"/>
      <c r="K90" s="99"/>
      <c r="L90" s="99"/>
      <c r="M90" s="99"/>
    </row>
    <row r="91" spans="1:13" ht="19.5" customHeight="1">
      <c r="A91" s="119"/>
      <c r="B91" s="99"/>
      <c r="C91" s="99"/>
      <c r="D91" s="99"/>
      <c r="E91" s="99"/>
      <c r="F91" s="99"/>
      <c r="G91" s="99"/>
      <c r="H91" s="99"/>
      <c r="I91" s="99"/>
      <c r="J91" s="99"/>
      <c r="K91" s="99"/>
      <c r="L91" s="99"/>
      <c r="M91" s="99"/>
    </row>
    <row r="92" spans="1:13" ht="19.5" customHeight="1">
      <c r="A92" s="119"/>
      <c r="B92" s="99"/>
      <c r="C92" s="99"/>
      <c r="D92" s="99"/>
      <c r="E92" s="99"/>
      <c r="F92" s="99"/>
      <c r="G92" s="99"/>
      <c r="H92" s="99"/>
      <c r="I92" s="99"/>
      <c r="J92" s="99"/>
      <c r="K92" s="99"/>
      <c r="L92" s="99"/>
      <c r="M92" s="99"/>
    </row>
    <row r="93" spans="3:13" ht="19.5" customHeight="1">
      <c r="C93" s="118"/>
      <c r="D93" s="128"/>
      <c r="E93" s="118"/>
      <c r="F93" s="118"/>
      <c r="G93" s="118"/>
      <c r="H93" s="118"/>
      <c r="I93" s="118"/>
      <c r="J93" s="118"/>
      <c r="K93" s="118"/>
      <c r="L93" s="118"/>
      <c r="M93" s="118"/>
    </row>
    <row r="94" spans="3:13" ht="19.5" customHeight="1">
      <c r="C94" s="118"/>
      <c r="D94" s="128"/>
      <c r="E94" s="118"/>
      <c r="F94" s="118"/>
      <c r="G94" s="118"/>
      <c r="H94" s="118"/>
      <c r="I94" s="118"/>
      <c r="J94" s="118"/>
      <c r="K94" s="118"/>
      <c r="L94" s="118"/>
      <c r="M94" s="118"/>
    </row>
    <row r="95" spans="3:13" ht="19.5" customHeight="1">
      <c r="C95" s="118"/>
      <c r="D95" s="128"/>
      <c r="E95" s="118"/>
      <c r="F95" s="118"/>
      <c r="G95" s="118"/>
      <c r="H95" s="118"/>
      <c r="I95" s="118"/>
      <c r="J95" s="118"/>
      <c r="K95" s="118"/>
      <c r="L95" s="118"/>
      <c r="M95" s="118"/>
    </row>
    <row r="96" spans="3:13" ht="19.5" customHeight="1">
      <c r="C96" s="118"/>
      <c r="D96" s="128"/>
      <c r="E96" s="118"/>
      <c r="F96" s="118"/>
      <c r="G96" s="118"/>
      <c r="H96" s="118"/>
      <c r="I96" s="118"/>
      <c r="J96" s="118"/>
      <c r="K96" s="118"/>
      <c r="L96" s="118"/>
      <c r="M96" s="118"/>
    </row>
    <row r="97" spans="3:13" ht="19.5" customHeight="1">
      <c r="C97" s="118"/>
      <c r="D97" s="128"/>
      <c r="E97" s="118"/>
      <c r="F97" s="118"/>
      <c r="G97" s="118"/>
      <c r="H97" s="118"/>
      <c r="I97" s="118"/>
      <c r="J97" s="118"/>
      <c r="K97" s="118"/>
      <c r="L97" s="118"/>
      <c r="M97" s="118"/>
    </row>
    <row r="98" spans="3:13" ht="19.5" customHeight="1">
      <c r="C98" s="118"/>
      <c r="D98" s="128"/>
      <c r="E98" s="118"/>
      <c r="F98" s="118"/>
      <c r="G98" s="118"/>
      <c r="H98" s="118"/>
      <c r="I98" s="118"/>
      <c r="J98" s="118"/>
      <c r="K98" s="118"/>
      <c r="L98" s="118"/>
      <c r="M98" s="118"/>
    </row>
    <row r="99" spans="3:13" ht="19.5" customHeight="1">
      <c r="C99" s="118"/>
      <c r="D99" s="128"/>
      <c r="E99" s="118"/>
      <c r="F99" s="118"/>
      <c r="G99" s="118"/>
      <c r="H99" s="118"/>
      <c r="I99" s="118"/>
      <c r="J99" s="118"/>
      <c r="K99" s="118"/>
      <c r="L99" s="118"/>
      <c r="M99" s="118"/>
    </row>
    <row r="100" spans="3:13" ht="19.5" customHeight="1">
      <c r="C100" s="118"/>
      <c r="D100" s="128"/>
      <c r="E100" s="118"/>
      <c r="F100" s="118"/>
      <c r="G100" s="118"/>
      <c r="H100" s="118"/>
      <c r="I100" s="118"/>
      <c r="J100" s="118"/>
      <c r="K100" s="118"/>
      <c r="L100" s="118"/>
      <c r="M100" s="118"/>
    </row>
    <row r="101" spans="3:13" ht="19.5" customHeight="1">
      <c r="C101" s="118"/>
      <c r="D101" s="128"/>
      <c r="E101" s="118"/>
      <c r="F101" s="118"/>
      <c r="G101" s="118"/>
      <c r="H101" s="118"/>
      <c r="I101" s="118"/>
      <c r="J101" s="118"/>
      <c r="K101" s="118"/>
      <c r="L101" s="118"/>
      <c r="M101" s="118"/>
    </row>
    <row r="102" spans="3:13" ht="19.5" customHeight="1">
      <c r="C102" s="118"/>
      <c r="D102" s="128"/>
      <c r="E102" s="118"/>
      <c r="F102" s="118"/>
      <c r="G102" s="118"/>
      <c r="H102" s="118"/>
      <c r="I102" s="118"/>
      <c r="J102" s="118"/>
      <c r="K102" s="118"/>
      <c r="L102" s="118"/>
      <c r="M102" s="118"/>
    </row>
    <row r="103" spans="3:13" ht="19.5" customHeight="1">
      <c r="C103" s="118"/>
      <c r="D103" s="128"/>
      <c r="E103" s="118"/>
      <c r="F103" s="118"/>
      <c r="G103" s="118"/>
      <c r="H103" s="118"/>
      <c r="I103" s="118"/>
      <c r="J103" s="118"/>
      <c r="K103" s="118"/>
      <c r="L103" s="118"/>
      <c r="M103" s="118"/>
    </row>
    <row r="104" spans="3:13" ht="19.5" customHeight="1">
      <c r="C104" s="118"/>
      <c r="D104" s="128"/>
      <c r="E104" s="118"/>
      <c r="F104" s="118"/>
      <c r="G104" s="118"/>
      <c r="H104" s="118"/>
      <c r="I104" s="118"/>
      <c r="J104" s="118"/>
      <c r="K104" s="118"/>
      <c r="L104" s="118"/>
      <c r="M104" s="118"/>
    </row>
    <row r="105" spans="3:13" ht="19.5" customHeight="1">
      <c r="C105" s="118"/>
      <c r="D105" s="128"/>
      <c r="E105" s="118"/>
      <c r="F105" s="118"/>
      <c r="G105" s="118"/>
      <c r="H105" s="118"/>
      <c r="I105" s="118"/>
      <c r="J105" s="118"/>
      <c r="K105" s="118"/>
      <c r="L105" s="118"/>
      <c r="M105" s="118"/>
    </row>
    <row r="106" spans="3:13" ht="19.5" customHeight="1">
      <c r="C106" s="118"/>
      <c r="D106" s="128"/>
      <c r="E106" s="118"/>
      <c r="F106" s="118"/>
      <c r="G106" s="118"/>
      <c r="H106" s="118"/>
      <c r="I106" s="118"/>
      <c r="J106" s="118"/>
      <c r="K106" s="118"/>
      <c r="L106" s="118"/>
      <c r="M106" s="118"/>
    </row>
    <row r="107" spans="3:13" ht="19.5" customHeight="1">
      <c r="C107" s="118"/>
      <c r="D107" s="128"/>
      <c r="E107" s="118"/>
      <c r="F107" s="118"/>
      <c r="G107" s="118"/>
      <c r="H107" s="118"/>
      <c r="I107" s="118"/>
      <c r="J107" s="118"/>
      <c r="K107" s="118"/>
      <c r="L107" s="118"/>
      <c r="M107" s="118"/>
    </row>
    <row r="108" spans="3:13" ht="19.5" customHeight="1">
      <c r="C108" s="118"/>
      <c r="D108" s="128"/>
      <c r="E108" s="118"/>
      <c r="F108" s="118"/>
      <c r="G108" s="118"/>
      <c r="H108" s="118"/>
      <c r="I108" s="118"/>
      <c r="J108" s="118"/>
      <c r="K108" s="118"/>
      <c r="L108" s="118"/>
      <c r="M108" s="118"/>
    </row>
    <row r="109" spans="3:13" ht="19.5" customHeight="1">
      <c r="C109" s="118"/>
      <c r="D109" s="128"/>
      <c r="E109" s="118"/>
      <c r="F109" s="118"/>
      <c r="G109" s="118"/>
      <c r="H109" s="118"/>
      <c r="I109" s="118"/>
      <c r="J109" s="118"/>
      <c r="K109" s="118"/>
      <c r="L109" s="118"/>
      <c r="M109" s="118"/>
    </row>
    <row r="110" spans="3:13" ht="19.5" customHeight="1">
      <c r="C110" s="118"/>
      <c r="D110" s="128"/>
      <c r="E110" s="118"/>
      <c r="F110" s="118"/>
      <c r="G110" s="118"/>
      <c r="H110" s="118"/>
      <c r="I110" s="118"/>
      <c r="J110" s="118"/>
      <c r="K110" s="118"/>
      <c r="L110" s="118"/>
      <c r="M110" s="118"/>
    </row>
    <row r="111" spans="3:13" ht="19.5" customHeight="1">
      <c r="C111" s="118"/>
      <c r="D111" s="128"/>
      <c r="E111" s="118"/>
      <c r="F111" s="118"/>
      <c r="G111" s="118"/>
      <c r="H111" s="118"/>
      <c r="I111" s="118"/>
      <c r="J111" s="118"/>
      <c r="K111" s="118"/>
      <c r="L111" s="118"/>
      <c r="M111" s="118"/>
    </row>
    <row r="112" spans="3:13" ht="19.5" customHeight="1">
      <c r="C112" s="118"/>
      <c r="D112" s="128"/>
      <c r="E112" s="118"/>
      <c r="F112" s="118"/>
      <c r="G112" s="118"/>
      <c r="H112" s="118"/>
      <c r="I112" s="118"/>
      <c r="J112" s="118"/>
      <c r="K112" s="118"/>
      <c r="L112" s="118"/>
      <c r="M112" s="118"/>
    </row>
    <row r="113" spans="3:13" ht="19.5" customHeight="1">
      <c r="C113" s="118"/>
      <c r="D113" s="128"/>
      <c r="E113" s="118"/>
      <c r="F113" s="118"/>
      <c r="G113" s="118"/>
      <c r="H113" s="118"/>
      <c r="I113" s="118"/>
      <c r="J113" s="118"/>
      <c r="K113" s="118"/>
      <c r="L113" s="118"/>
      <c r="M113" s="118"/>
    </row>
    <row r="114" spans="3:13" ht="19.5" customHeight="1">
      <c r="C114" s="118"/>
      <c r="D114" s="128"/>
      <c r="E114" s="118"/>
      <c r="F114" s="118"/>
      <c r="G114" s="118"/>
      <c r="H114" s="118"/>
      <c r="I114" s="118"/>
      <c r="J114" s="118"/>
      <c r="K114" s="118"/>
      <c r="L114" s="118"/>
      <c r="M114" s="118"/>
    </row>
    <row r="115" spans="3:13" ht="19.5" customHeight="1">
      <c r="C115" s="118"/>
      <c r="D115" s="128"/>
      <c r="E115" s="118"/>
      <c r="F115" s="118"/>
      <c r="G115" s="118"/>
      <c r="H115" s="118"/>
      <c r="I115" s="118"/>
      <c r="J115" s="118"/>
      <c r="K115" s="118"/>
      <c r="L115" s="118"/>
      <c r="M115" s="118"/>
    </row>
    <row r="116" spans="3:13" ht="19.5" customHeight="1">
      <c r="C116" s="118"/>
      <c r="D116" s="128"/>
      <c r="E116" s="118"/>
      <c r="F116" s="118"/>
      <c r="G116" s="118"/>
      <c r="H116" s="118"/>
      <c r="I116" s="118"/>
      <c r="J116" s="118"/>
      <c r="K116" s="118"/>
      <c r="L116" s="118"/>
      <c r="M116" s="118"/>
    </row>
    <row r="117" spans="3:13" ht="19.5" customHeight="1">
      <c r="C117" s="118"/>
      <c r="D117" s="128"/>
      <c r="E117" s="118"/>
      <c r="F117" s="118"/>
      <c r="G117" s="118"/>
      <c r="H117" s="118"/>
      <c r="I117" s="118"/>
      <c r="J117" s="118"/>
      <c r="K117" s="118"/>
      <c r="L117" s="118"/>
      <c r="M117" s="118"/>
    </row>
    <row r="118" spans="3:13" ht="19.5" customHeight="1">
      <c r="C118" s="118"/>
      <c r="D118" s="128"/>
      <c r="E118" s="118"/>
      <c r="F118" s="118"/>
      <c r="G118" s="118"/>
      <c r="H118" s="118"/>
      <c r="I118" s="118"/>
      <c r="J118" s="118"/>
      <c r="K118" s="118"/>
      <c r="L118" s="118"/>
      <c r="M118" s="118"/>
    </row>
    <row r="119" spans="3:13" ht="19.5" customHeight="1">
      <c r="C119" s="118"/>
      <c r="D119" s="128"/>
      <c r="E119" s="118"/>
      <c r="F119" s="118"/>
      <c r="G119" s="118"/>
      <c r="H119" s="118"/>
      <c r="I119" s="118"/>
      <c r="J119" s="118"/>
      <c r="K119" s="118"/>
      <c r="L119" s="118"/>
      <c r="M119" s="118"/>
    </row>
    <row r="120" spans="3:13" ht="19.5" customHeight="1">
      <c r="C120" s="118"/>
      <c r="D120" s="128"/>
      <c r="E120" s="118"/>
      <c r="F120" s="118"/>
      <c r="G120" s="118"/>
      <c r="H120" s="118"/>
      <c r="I120" s="118"/>
      <c r="J120" s="118"/>
      <c r="K120" s="118"/>
      <c r="L120" s="118"/>
      <c r="M120" s="118"/>
    </row>
    <row r="121" spans="3:13" ht="19.5" customHeight="1">
      <c r="C121" s="118"/>
      <c r="D121" s="128"/>
      <c r="E121" s="118"/>
      <c r="F121" s="118"/>
      <c r="G121" s="118"/>
      <c r="H121" s="118"/>
      <c r="I121" s="118"/>
      <c r="J121" s="118"/>
      <c r="K121" s="118"/>
      <c r="L121" s="118"/>
      <c r="M121" s="118"/>
    </row>
    <row r="122" spans="3:13" ht="19.5" customHeight="1">
      <c r="C122" s="118"/>
      <c r="D122" s="128"/>
      <c r="E122" s="118"/>
      <c r="F122" s="118"/>
      <c r="G122" s="118"/>
      <c r="H122" s="118"/>
      <c r="I122" s="118"/>
      <c r="J122" s="118"/>
      <c r="K122" s="118"/>
      <c r="L122" s="118"/>
      <c r="M122" s="118"/>
    </row>
    <row r="123" spans="3:13" ht="19.5" customHeight="1">
      <c r="C123" s="118"/>
      <c r="D123" s="128"/>
      <c r="E123" s="118"/>
      <c r="F123" s="118"/>
      <c r="G123" s="118"/>
      <c r="H123" s="118"/>
      <c r="I123" s="118"/>
      <c r="J123" s="118"/>
      <c r="K123" s="118"/>
      <c r="L123" s="118"/>
      <c r="M123" s="118"/>
    </row>
    <row r="124" spans="3:13" ht="19.5" customHeight="1">
      <c r="C124" s="118"/>
      <c r="D124" s="128"/>
      <c r="E124" s="118"/>
      <c r="F124" s="118"/>
      <c r="G124" s="118"/>
      <c r="H124" s="118"/>
      <c r="I124" s="118"/>
      <c r="J124" s="118"/>
      <c r="K124" s="118"/>
      <c r="L124" s="118"/>
      <c r="M124" s="118"/>
    </row>
    <row r="125" spans="3:13" ht="19.5" customHeight="1">
      <c r="C125" s="118"/>
      <c r="D125" s="128"/>
      <c r="E125" s="118"/>
      <c r="F125" s="118"/>
      <c r="G125" s="118"/>
      <c r="H125" s="118"/>
      <c r="I125" s="118"/>
      <c r="J125" s="118"/>
      <c r="K125" s="118"/>
      <c r="L125" s="118"/>
      <c r="M125" s="118"/>
    </row>
    <row r="126" spans="3:13" ht="19.5" customHeight="1">
      <c r="C126" s="118"/>
      <c r="D126" s="128"/>
      <c r="E126" s="118"/>
      <c r="F126" s="118"/>
      <c r="G126" s="118"/>
      <c r="H126" s="118"/>
      <c r="I126" s="118"/>
      <c r="J126" s="118"/>
      <c r="K126" s="118"/>
      <c r="L126" s="118"/>
      <c r="M126" s="118"/>
    </row>
    <row r="127" spans="3:13" ht="19.5" customHeight="1">
      <c r="C127" s="118"/>
      <c r="D127" s="128"/>
      <c r="E127" s="118"/>
      <c r="F127" s="118"/>
      <c r="G127" s="118"/>
      <c r="H127" s="118"/>
      <c r="I127" s="118"/>
      <c r="J127" s="118"/>
      <c r="K127" s="118"/>
      <c r="L127" s="118"/>
      <c r="M127" s="118"/>
    </row>
    <row r="128" spans="3:13" ht="19.5" customHeight="1">
      <c r="C128" s="118"/>
      <c r="D128" s="128"/>
      <c r="E128" s="118"/>
      <c r="F128" s="118"/>
      <c r="G128" s="118"/>
      <c r="H128" s="118"/>
      <c r="I128" s="118"/>
      <c r="J128" s="118"/>
      <c r="K128" s="118"/>
      <c r="L128" s="118"/>
      <c r="M128" s="118"/>
    </row>
    <row r="129" spans="3:13" ht="19.5" customHeight="1">
      <c r="C129" s="118"/>
      <c r="D129" s="128"/>
      <c r="E129" s="118"/>
      <c r="F129" s="118"/>
      <c r="G129" s="118"/>
      <c r="H129" s="118"/>
      <c r="I129" s="118"/>
      <c r="J129" s="118"/>
      <c r="K129" s="118"/>
      <c r="L129" s="118"/>
      <c r="M129" s="118"/>
    </row>
    <row r="130" spans="3:13" ht="19.5" customHeight="1">
      <c r="C130" s="118"/>
      <c r="D130" s="128"/>
      <c r="E130" s="118"/>
      <c r="F130" s="118"/>
      <c r="G130" s="118"/>
      <c r="H130" s="118"/>
      <c r="I130" s="118"/>
      <c r="J130" s="118"/>
      <c r="K130" s="118"/>
      <c r="L130" s="118"/>
      <c r="M130" s="118"/>
    </row>
    <row r="131" spans="3:13" ht="19.5" customHeight="1">
      <c r="C131" s="118"/>
      <c r="D131" s="128"/>
      <c r="E131" s="118"/>
      <c r="F131" s="118"/>
      <c r="G131" s="118"/>
      <c r="H131" s="118"/>
      <c r="I131" s="118"/>
      <c r="J131" s="118"/>
      <c r="K131" s="118"/>
      <c r="L131" s="118"/>
      <c r="M131" s="118"/>
    </row>
    <row r="132" spans="3:13" ht="19.5" customHeight="1">
      <c r="C132" s="118"/>
      <c r="D132" s="128"/>
      <c r="E132" s="118"/>
      <c r="F132" s="118"/>
      <c r="G132" s="118"/>
      <c r="H132" s="118"/>
      <c r="I132" s="118"/>
      <c r="J132" s="118"/>
      <c r="K132" s="118"/>
      <c r="L132" s="118"/>
      <c r="M132" s="118"/>
    </row>
    <row r="133" spans="3:13" ht="19.5" customHeight="1">
      <c r="C133" s="118"/>
      <c r="D133" s="128"/>
      <c r="E133" s="118"/>
      <c r="F133" s="118"/>
      <c r="G133" s="118"/>
      <c r="H133" s="118"/>
      <c r="I133" s="118"/>
      <c r="J133" s="118"/>
      <c r="K133" s="118"/>
      <c r="L133" s="118"/>
      <c r="M133" s="118"/>
    </row>
    <row r="134" spans="3:13" ht="19.5" customHeight="1">
      <c r="C134" s="118"/>
      <c r="D134" s="128"/>
      <c r="E134" s="118"/>
      <c r="F134" s="118"/>
      <c r="G134" s="118"/>
      <c r="H134" s="118"/>
      <c r="I134" s="118"/>
      <c r="J134" s="118"/>
      <c r="K134" s="118"/>
      <c r="L134" s="118"/>
      <c r="M134" s="118"/>
    </row>
    <row r="135" spans="3:13" ht="19.5" customHeight="1">
      <c r="C135" s="118"/>
      <c r="D135" s="128"/>
      <c r="E135" s="118"/>
      <c r="F135" s="118"/>
      <c r="G135" s="118"/>
      <c r="H135" s="118"/>
      <c r="I135" s="118"/>
      <c r="J135" s="118"/>
      <c r="K135" s="118"/>
      <c r="L135" s="118"/>
      <c r="M135" s="118"/>
    </row>
    <row r="136" spans="3:13" ht="19.5" customHeight="1">
      <c r="C136" s="118"/>
      <c r="D136" s="128"/>
      <c r="E136" s="118"/>
      <c r="F136" s="118"/>
      <c r="G136" s="118"/>
      <c r="H136" s="118"/>
      <c r="I136" s="118"/>
      <c r="J136" s="118"/>
      <c r="K136" s="118"/>
      <c r="L136" s="118"/>
      <c r="M136" s="118"/>
    </row>
    <row r="137" spans="3:13" ht="19.5" customHeight="1">
      <c r="C137" s="118"/>
      <c r="D137" s="128"/>
      <c r="E137" s="118"/>
      <c r="F137" s="118"/>
      <c r="G137" s="118"/>
      <c r="H137" s="118"/>
      <c r="I137" s="118"/>
      <c r="J137" s="118"/>
      <c r="K137" s="118"/>
      <c r="L137" s="118"/>
      <c r="M137" s="118"/>
    </row>
    <row r="138" spans="3:13" ht="19.5" customHeight="1">
      <c r="C138" s="118"/>
      <c r="D138" s="128"/>
      <c r="E138" s="118"/>
      <c r="F138" s="118"/>
      <c r="G138" s="118"/>
      <c r="H138" s="118"/>
      <c r="I138" s="118"/>
      <c r="J138" s="118"/>
      <c r="K138" s="118"/>
      <c r="L138" s="118"/>
      <c r="M138" s="118"/>
    </row>
    <row r="139" spans="3:13" ht="19.5" customHeight="1">
      <c r="C139" s="118"/>
      <c r="D139" s="128"/>
      <c r="E139" s="118"/>
      <c r="F139" s="118"/>
      <c r="G139" s="118"/>
      <c r="H139" s="118"/>
      <c r="I139" s="118"/>
      <c r="J139" s="118"/>
      <c r="K139" s="118"/>
      <c r="L139" s="118"/>
      <c r="M139" s="118"/>
    </row>
    <row r="140" spans="3:13" ht="19.5" customHeight="1">
      <c r="C140" s="118"/>
      <c r="D140" s="128"/>
      <c r="E140" s="118"/>
      <c r="F140" s="118"/>
      <c r="G140" s="118"/>
      <c r="H140" s="118"/>
      <c r="I140" s="118"/>
      <c r="J140" s="118"/>
      <c r="K140" s="118"/>
      <c r="L140" s="118"/>
      <c r="M140" s="118"/>
    </row>
    <row r="141" spans="3:13" ht="19.5" customHeight="1">
      <c r="C141" s="118"/>
      <c r="D141" s="128"/>
      <c r="E141" s="118"/>
      <c r="F141" s="118"/>
      <c r="G141" s="118"/>
      <c r="H141" s="118"/>
      <c r="I141" s="118"/>
      <c r="J141" s="118"/>
      <c r="K141" s="118"/>
      <c r="L141" s="118"/>
      <c r="M141" s="118"/>
    </row>
    <row r="142" spans="3:13" ht="19.5" customHeight="1">
      <c r="C142" s="118"/>
      <c r="D142" s="128"/>
      <c r="E142" s="118"/>
      <c r="F142" s="118"/>
      <c r="G142" s="118"/>
      <c r="H142" s="118"/>
      <c r="I142" s="118"/>
      <c r="J142" s="118"/>
      <c r="K142" s="118"/>
      <c r="L142" s="118"/>
      <c r="M142" s="118"/>
    </row>
    <row r="143" spans="3:13" ht="19.5" customHeight="1">
      <c r="C143" s="118"/>
      <c r="D143" s="128"/>
      <c r="E143" s="118"/>
      <c r="F143" s="118"/>
      <c r="G143" s="118"/>
      <c r="H143" s="118"/>
      <c r="I143" s="118"/>
      <c r="J143" s="118"/>
      <c r="K143" s="118"/>
      <c r="L143" s="118"/>
      <c r="M143" s="118"/>
    </row>
    <row r="144" spans="3:13" ht="19.5" customHeight="1">
      <c r="C144" s="118"/>
      <c r="D144" s="128"/>
      <c r="E144" s="118"/>
      <c r="F144" s="118"/>
      <c r="G144" s="118"/>
      <c r="H144" s="118"/>
      <c r="I144" s="118"/>
      <c r="J144" s="118"/>
      <c r="K144" s="118"/>
      <c r="L144" s="118"/>
      <c r="M144" s="118"/>
    </row>
    <row r="145" spans="3:13" ht="19.5" customHeight="1">
      <c r="C145" s="118"/>
      <c r="D145" s="128"/>
      <c r="E145" s="118"/>
      <c r="F145" s="118"/>
      <c r="G145" s="118"/>
      <c r="H145" s="118"/>
      <c r="I145" s="118"/>
      <c r="J145" s="118"/>
      <c r="K145" s="118"/>
      <c r="L145" s="118"/>
      <c r="M145" s="118"/>
    </row>
    <row r="146" spans="3:13" ht="19.5" customHeight="1">
      <c r="C146" s="118"/>
      <c r="D146" s="128"/>
      <c r="E146" s="118"/>
      <c r="F146" s="118"/>
      <c r="G146" s="118"/>
      <c r="H146" s="118"/>
      <c r="I146" s="118"/>
      <c r="J146" s="118"/>
      <c r="K146" s="118"/>
      <c r="L146" s="118"/>
      <c r="M146" s="118"/>
    </row>
    <row r="147" spans="3:13" ht="19.5" customHeight="1">
      <c r="C147" s="118"/>
      <c r="D147" s="128"/>
      <c r="E147" s="118"/>
      <c r="F147" s="118"/>
      <c r="G147" s="118"/>
      <c r="H147" s="118"/>
      <c r="I147" s="118"/>
      <c r="J147" s="118"/>
      <c r="K147" s="118"/>
      <c r="L147" s="118"/>
      <c r="M147" s="118"/>
    </row>
    <row r="148" spans="3:13" ht="19.5" customHeight="1">
      <c r="C148" s="118"/>
      <c r="D148" s="128"/>
      <c r="E148" s="118"/>
      <c r="F148" s="118"/>
      <c r="G148" s="118"/>
      <c r="H148" s="118"/>
      <c r="I148" s="118"/>
      <c r="J148" s="118"/>
      <c r="K148" s="118"/>
      <c r="L148" s="118"/>
      <c r="M148" s="118"/>
    </row>
    <row r="149" spans="3:13" ht="19.5" customHeight="1">
      <c r="C149" s="118"/>
      <c r="D149" s="128"/>
      <c r="E149" s="118"/>
      <c r="F149" s="118"/>
      <c r="G149" s="118"/>
      <c r="H149" s="118"/>
      <c r="I149" s="118"/>
      <c r="J149" s="118"/>
      <c r="K149" s="118"/>
      <c r="L149" s="118"/>
      <c r="M149" s="118"/>
    </row>
    <row r="150" spans="3:13" ht="19.5" customHeight="1">
      <c r="C150" s="118"/>
      <c r="D150" s="128"/>
      <c r="E150" s="118"/>
      <c r="F150" s="118"/>
      <c r="G150" s="118"/>
      <c r="H150" s="118"/>
      <c r="I150" s="118"/>
      <c r="J150" s="118"/>
      <c r="K150" s="118"/>
      <c r="L150" s="118"/>
      <c r="M150" s="118"/>
    </row>
    <row r="151" spans="3:13" ht="19.5" customHeight="1">
      <c r="C151" s="118"/>
      <c r="D151" s="128"/>
      <c r="E151" s="118"/>
      <c r="F151" s="118"/>
      <c r="G151" s="118"/>
      <c r="H151" s="118"/>
      <c r="I151" s="118"/>
      <c r="J151" s="118"/>
      <c r="K151" s="118"/>
      <c r="L151" s="118"/>
      <c r="M151" s="118"/>
    </row>
    <row r="152" spans="3:13" ht="19.5" customHeight="1">
      <c r="C152" s="118"/>
      <c r="D152" s="128"/>
      <c r="E152" s="118"/>
      <c r="F152" s="118"/>
      <c r="G152" s="118"/>
      <c r="H152" s="118"/>
      <c r="I152" s="118"/>
      <c r="J152" s="118"/>
      <c r="K152" s="118"/>
      <c r="L152" s="118"/>
      <c r="M152" s="118"/>
    </row>
    <row r="153" spans="3:13" ht="19.5" customHeight="1">
      <c r="C153" s="118"/>
      <c r="D153" s="128"/>
      <c r="E153" s="118"/>
      <c r="F153" s="118"/>
      <c r="G153" s="118"/>
      <c r="H153" s="118"/>
      <c r="I153" s="118"/>
      <c r="J153" s="118"/>
      <c r="K153" s="118"/>
      <c r="L153" s="118"/>
      <c r="M153" s="118"/>
    </row>
    <row r="154" spans="3:13" ht="19.5" customHeight="1">
      <c r="C154" s="118"/>
      <c r="D154" s="128"/>
      <c r="E154" s="118"/>
      <c r="F154" s="118"/>
      <c r="G154" s="118"/>
      <c r="H154" s="118"/>
      <c r="I154" s="118"/>
      <c r="J154" s="118"/>
      <c r="K154" s="118"/>
      <c r="L154" s="118"/>
      <c r="M154" s="118"/>
    </row>
    <row r="155" spans="3:13" ht="19.5" customHeight="1">
      <c r="C155" s="118"/>
      <c r="D155" s="128"/>
      <c r="E155" s="118"/>
      <c r="F155" s="118"/>
      <c r="G155" s="118"/>
      <c r="H155" s="118"/>
      <c r="I155" s="118"/>
      <c r="J155" s="118"/>
      <c r="K155" s="118"/>
      <c r="L155" s="118"/>
      <c r="M155" s="118"/>
    </row>
    <row r="156" spans="3:13" ht="19.5" customHeight="1">
      <c r="C156" s="118"/>
      <c r="D156" s="128"/>
      <c r="E156" s="118"/>
      <c r="F156" s="118"/>
      <c r="G156" s="118"/>
      <c r="H156" s="118"/>
      <c r="I156" s="118"/>
      <c r="J156" s="118"/>
      <c r="K156" s="118"/>
      <c r="L156" s="118"/>
      <c r="M156" s="118"/>
    </row>
    <row r="157" spans="3:13" ht="19.5" customHeight="1">
      <c r="C157" s="118"/>
      <c r="D157" s="128"/>
      <c r="E157" s="118"/>
      <c r="F157" s="118"/>
      <c r="G157" s="118"/>
      <c r="H157" s="118"/>
      <c r="I157" s="118"/>
      <c r="J157" s="118"/>
      <c r="K157" s="118"/>
      <c r="L157" s="118"/>
      <c r="M157" s="118"/>
    </row>
    <row r="158" spans="3:13" ht="19.5" customHeight="1">
      <c r="C158" s="118"/>
      <c r="D158" s="128"/>
      <c r="E158" s="118"/>
      <c r="F158" s="118"/>
      <c r="G158" s="118"/>
      <c r="H158" s="118"/>
      <c r="I158" s="118"/>
      <c r="J158" s="118"/>
      <c r="K158" s="118"/>
      <c r="L158" s="118"/>
      <c r="M158" s="118"/>
    </row>
    <row r="159" spans="3:13" ht="19.5" customHeight="1">
      <c r="C159" s="118"/>
      <c r="D159" s="128"/>
      <c r="E159" s="118"/>
      <c r="F159" s="118"/>
      <c r="G159" s="118"/>
      <c r="H159" s="118"/>
      <c r="I159" s="118"/>
      <c r="J159" s="118"/>
      <c r="K159" s="118"/>
      <c r="L159" s="118"/>
      <c r="M159" s="118"/>
    </row>
    <row r="160" spans="3:13" ht="19.5" customHeight="1">
      <c r="C160" s="118"/>
      <c r="D160" s="128"/>
      <c r="E160" s="118"/>
      <c r="F160" s="118"/>
      <c r="G160" s="118"/>
      <c r="H160" s="118"/>
      <c r="I160" s="118"/>
      <c r="J160" s="118"/>
      <c r="K160" s="118"/>
      <c r="L160" s="118"/>
      <c r="M160" s="118"/>
    </row>
    <row r="161" spans="3:13" ht="19.5" customHeight="1">
      <c r="C161" s="118"/>
      <c r="D161" s="128"/>
      <c r="E161" s="118"/>
      <c r="F161" s="118"/>
      <c r="G161" s="118"/>
      <c r="H161" s="118"/>
      <c r="I161" s="118"/>
      <c r="J161" s="118"/>
      <c r="K161" s="118"/>
      <c r="L161" s="118"/>
      <c r="M161" s="118"/>
    </row>
    <row r="162" spans="3:13" ht="19.5" customHeight="1">
      <c r="C162" s="118"/>
      <c r="D162" s="128"/>
      <c r="E162" s="118"/>
      <c r="F162" s="118"/>
      <c r="G162" s="118"/>
      <c r="H162" s="118"/>
      <c r="I162" s="118"/>
      <c r="J162" s="118"/>
      <c r="K162" s="118"/>
      <c r="L162" s="118"/>
      <c r="M162" s="118"/>
    </row>
    <row r="163" spans="3:13" ht="19.5" customHeight="1">
      <c r="C163" s="118"/>
      <c r="D163" s="128"/>
      <c r="E163" s="118"/>
      <c r="F163" s="118"/>
      <c r="G163" s="118"/>
      <c r="H163" s="118"/>
      <c r="I163" s="118"/>
      <c r="J163" s="118"/>
      <c r="K163" s="118"/>
      <c r="L163" s="118"/>
      <c r="M163" s="118"/>
    </row>
    <row r="164" spans="3:13" ht="19.5" customHeight="1">
      <c r="C164" s="118"/>
      <c r="D164" s="128"/>
      <c r="E164" s="118"/>
      <c r="F164" s="118"/>
      <c r="G164" s="118"/>
      <c r="H164" s="118"/>
      <c r="I164" s="118"/>
      <c r="J164" s="118"/>
      <c r="K164" s="118"/>
      <c r="L164" s="118"/>
      <c r="M164" s="118"/>
    </row>
    <row r="165" spans="3:13" ht="19.5" customHeight="1">
      <c r="C165" s="118"/>
      <c r="D165" s="128"/>
      <c r="E165" s="118"/>
      <c r="F165" s="118"/>
      <c r="G165" s="118"/>
      <c r="H165" s="118"/>
      <c r="I165" s="118"/>
      <c r="J165" s="118"/>
      <c r="K165" s="118"/>
      <c r="L165" s="118"/>
      <c r="M165" s="118"/>
    </row>
    <row r="166" spans="3:13" ht="19.5" customHeight="1">
      <c r="C166" s="118"/>
      <c r="D166" s="128"/>
      <c r="E166" s="118"/>
      <c r="F166" s="118"/>
      <c r="G166" s="118"/>
      <c r="H166" s="118"/>
      <c r="I166" s="118"/>
      <c r="J166" s="118"/>
      <c r="K166" s="118"/>
      <c r="L166" s="118"/>
      <c r="M166" s="118"/>
    </row>
    <row r="167" spans="3:13" ht="19.5" customHeight="1">
      <c r="C167" s="118"/>
      <c r="D167" s="128"/>
      <c r="E167" s="118"/>
      <c r="F167" s="118"/>
      <c r="G167" s="118"/>
      <c r="H167" s="118"/>
      <c r="I167" s="118"/>
      <c r="J167" s="118"/>
      <c r="K167" s="118"/>
      <c r="L167" s="118"/>
      <c r="M167" s="118"/>
    </row>
    <row r="168" spans="3:13" ht="19.5" customHeight="1">
      <c r="C168" s="118"/>
      <c r="D168" s="128"/>
      <c r="E168" s="118"/>
      <c r="F168" s="118"/>
      <c r="G168" s="118"/>
      <c r="H168" s="118"/>
      <c r="I168" s="118"/>
      <c r="J168" s="118"/>
      <c r="K168" s="118"/>
      <c r="L168" s="118"/>
      <c r="M168" s="118"/>
    </row>
    <row r="169" spans="3:13" ht="19.5" customHeight="1">
      <c r="C169" s="118"/>
      <c r="D169" s="128"/>
      <c r="E169" s="118"/>
      <c r="F169" s="118"/>
      <c r="G169" s="118"/>
      <c r="H169" s="118"/>
      <c r="I169" s="118"/>
      <c r="J169" s="118"/>
      <c r="K169" s="118"/>
      <c r="L169" s="118"/>
      <c r="M169" s="118"/>
    </row>
    <row r="170" spans="3:13" ht="19.5" customHeight="1">
      <c r="C170" s="118"/>
      <c r="D170" s="128"/>
      <c r="E170" s="118"/>
      <c r="F170" s="118"/>
      <c r="G170" s="118"/>
      <c r="H170" s="118"/>
      <c r="I170" s="118"/>
      <c r="J170" s="118"/>
      <c r="K170" s="118"/>
      <c r="L170" s="118"/>
      <c r="M170" s="118"/>
    </row>
    <row r="171" spans="3:13" ht="19.5" customHeight="1">
      <c r="C171" s="118"/>
      <c r="D171" s="128"/>
      <c r="E171" s="118"/>
      <c r="F171" s="118"/>
      <c r="G171" s="118"/>
      <c r="H171" s="118"/>
      <c r="I171" s="118"/>
      <c r="J171" s="118"/>
      <c r="K171" s="118"/>
      <c r="L171" s="118"/>
      <c r="M171" s="118"/>
    </row>
    <row r="172" spans="3:13" ht="19.5" customHeight="1">
      <c r="C172" s="118"/>
      <c r="D172" s="128"/>
      <c r="E172" s="118"/>
      <c r="F172" s="118"/>
      <c r="G172" s="118"/>
      <c r="H172" s="118"/>
      <c r="I172" s="118"/>
      <c r="J172" s="118"/>
      <c r="K172" s="118"/>
      <c r="L172" s="118"/>
      <c r="M172" s="118"/>
    </row>
    <row r="173" spans="3:13" ht="19.5" customHeight="1">
      <c r="C173" s="118"/>
      <c r="D173" s="128"/>
      <c r="E173" s="118"/>
      <c r="F173" s="118"/>
      <c r="G173" s="118"/>
      <c r="H173" s="118"/>
      <c r="I173" s="118"/>
      <c r="J173" s="118"/>
      <c r="K173" s="118"/>
      <c r="L173" s="118"/>
      <c r="M173" s="118"/>
    </row>
    <row r="174" spans="3:13" ht="19.5" customHeight="1">
      <c r="C174" s="118"/>
      <c r="D174" s="128"/>
      <c r="E174" s="118"/>
      <c r="F174" s="118"/>
      <c r="G174" s="118"/>
      <c r="H174" s="118"/>
      <c r="I174" s="118"/>
      <c r="J174" s="118"/>
      <c r="K174" s="118"/>
      <c r="L174" s="118"/>
      <c r="M174" s="118"/>
    </row>
    <row r="175" spans="3:13" ht="19.5" customHeight="1">
      <c r="C175" s="118"/>
      <c r="D175" s="128"/>
      <c r="E175" s="118"/>
      <c r="F175" s="118"/>
      <c r="G175" s="118"/>
      <c r="H175" s="118"/>
      <c r="I175" s="118"/>
      <c r="J175" s="118"/>
      <c r="K175" s="118"/>
      <c r="L175" s="118"/>
      <c r="M175" s="118"/>
    </row>
    <row r="176" spans="3:13" ht="19.5" customHeight="1">
      <c r="C176" s="118"/>
      <c r="D176" s="128"/>
      <c r="E176" s="118"/>
      <c r="F176" s="118"/>
      <c r="G176" s="118"/>
      <c r="H176" s="118"/>
      <c r="I176" s="118"/>
      <c r="J176" s="118"/>
      <c r="K176" s="118"/>
      <c r="L176" s="118"/>
      <c r="M176" s="118"/>
    </row>
    <row r="177" spans="3:13" ht="19.5" customHeight="1">
      <c r="C177" s="118"/>
      <c r="D177" s="128"/>
      <c r="E177" s="118"/>
      <c r="F177" s="118"/>
      <c r="G177" s="118"/>
      <c r="H177" s="118"/>
      <c r="I177" s="118"/>
      <c r="J177" s="118"/>
      <c r="K177" s="118"/>
      <c r="L177" s="118"/>
      <c r="M177" s="118"/>
    </row>
    <row r="178" spans="3:13" ht="19.5" customHeight="1">
      <c r="C178" s="118"/>
      <c r="D178" s="128"/>
      <c r="E178" s="118"/>
      <c r="F178" s="118"/>
      <c r="G178" s="118"/>
      <c r="H178" s="118"/>
      <c r="I178" s="118"/>
      <c r="J178" s="118"/>
      <c r="K178" s="118"/>
      <c r="L178" s="118"/>
      <c r="M178" s="118"/>
    </row>
    <row r="179" spans="3:13" ht="19.5" customHeight="1">
      <c r="C179" s="118"/>
      <c r="D179" s="128"/>
      <c r="E179" s="118"/>
      <c r="F179" s="118"/>
      <c r="G179" s="118"/>
      <c r="H179" s="118"/>
      <c r="I179" s="118"/>
      <c r="J179" s="118"/>
      <c r="K179" s="118"/>
      <c r="L179" s="118"/>
      <c r="M179" s="118"/>
    </row>
    <row r="180" spans="3:13" ht="19.5" customHeight="1">
      <c r="C180" s="118"/>
      <c r="D180" s="128"/>
      <c r="E180" s="118"/>
      <c r="F180" s="118"/>
      <c r="G180" s="118"/>
      <c r="H180" s="118"/>
      <c r="I180" s="118"/>
      <c r="J180" s="118"/>
      <c r="K180" s="118"/>
      <c r="L180" s="118"/>
      <c r="M180" s="118"/>
    </row>
    <row r="181" spans="3:13" ht="19.5" customHeight="1">
      <c r="C181" s="118"/>
      <c r="D181" s="128"/>
      <c r="E181" s="118"/>
      <c r="F181" s="118"/>
      <c r="G181" s="118"/>
      <c r="H181" s="118"/>
      <c r="I181" s="118"/>
      <c r="J181" s="118"/>
      <c r="K181" s="118"/>
      <c r="L181" s="118"/>
      <c r="M181" s="118"/>
    </row>
    <row r="182" spans="3:13" ht="19.5" customHeight="1">
      <c r="C182" s="118"/>
      <c r="D182" s="128"/>
      <c r="E182" s="118"/>
      <c r="F182" s="118"/>
      <c r="G182" s="118"/>
      <c r="H182" s="118"/>
      <c r="I182" s="118"/>
      <c r="J182" s="118"/>
      <c r="K182" s="118"/>
      <c r="L182" s="118"/>
      <c r="M182" s="118"/>
    </row>
    <row r="183" spans="3:13" ht="19.5" customHeight="1">
      <c r="C183" s="118"/>
      <c r="D183" s="128"/>
      <c r="E183" s="118"/>
      <c r="F183" s="118"/>
      <c r="G183" s="118"/>
      <c r="H183" s="118"/>
      <c r="I183" s="118"/>
      <c r="J183" s="118"/>
      <c r="K183" s="118"/>
      <c r="L183" s="118"/>
      <c r="M183" s="118"/>
    </row>
    <row r="184" spans="3:13" ht="19.5" customHeight="1">
      <c r="C184" s="118"/>
      <c r="D184" s="128"/>
      <c r="E184" s="118"/>
      <c r="F184" s="118"/>
      <c r="G184" s="118"/>
      <c r="H184" s="118"/>
      <c r="I184" s="118"/>
      <c r="J184" s="118"/>
      <c r="K184" s="118"/>
      <c r="L184" s="118"/>
      <c r="M184" s="118"/>
    </row>
    <row r="185" spans="3:13" ht="19.5" customHeight="1">
      <c r="C185" s="118"/>
      <c r="D185" s="128"/>
      <c r="E185" s="118"/>
      <c r="F185" s="118"/>
      <c r="G185" s="118"/>
      <c r="H185" s="118"/>
      <c r="I185" s="118"/>
      <c r="J185" s="118"/>
      <c r="K185" s="118"/>
      <c r="L185" s="118"/>
      <c r="M185" s="118"/>
    </row>
    <row r="186" spans="3:13" ht="19.5" customHeight="1">
      <c r="C186" s="118"/>
      <c r="D186" s="128"/>
      <c r="E186" s="118"/>
      <c r="F186" s="118"/>
      <c r="G186" s="118"/>
      <c r="H186" s="118"/>
      <c r="I186" s="118"/>
      <c r="J186" s="118"/>
      <c r="K186" s="118"/>
      <c r="L186" s="118"/>
      <c r="M186" s="118"/>
    </row>
    <row r="187" spans="3:13" ht="19.5" customHeight="1">
      <c r="C187" s="118"/>
      <c r="D187" s="128"/>
      <c r="E187" s="118"/>
      <c r="F187" s="118"/>
      <c r="G187" s="118"/>
      <c r="H187" s="118"/>
      <c r="I187" s="118"/>
      <c r="J187" s="118"/>
      <c r="K187" s="118"/>
      <c r="L187" s="118"/>
      <c r="M187" s="118"/>
    </row>
    <row r="188" spans="3:13" ht="19.5" customHeight="1">
      <c r="C188" s="118"/>
      <c r="D188" s="128"/>
      <c r="E188" s="118"/>
      <c r="F188" s="118"/>
      <c r="G188" s="118"/>
      <c r="H188" s="118"/>
      <c r="I188" s="118"/>
      <c r="J188" s="118"/>
      <c r="K188" s="118"/>
      <c r="L188" s="118"/>
      <c r="M188" s="118"/>
    </row>
    <row r="189" spans="3:13" ht="19.5" customHeight="1">
      <c r="C189" s="118"/>
      <c r="D189" s="128"/>
      <c r="E189" s="118"/>
      <c r="F189" s="118"/>
      <c r="G189" s="118"/>
      <c r="H189" s="118"/>
      <c r="I189" s="118"/>
      <c r="J189" s="118"/>
      <c r="K189" s="118"/>
      <c r="L189" s="118"/>
      <c r="M189" s="118"/>
    </row>
    <row r="190" spans="3:13" ht="19.5" customHeight="1">
      <c r="C190" s="118"/>
      <c r="D190" s="128"/>
      <c r="E190" s="118"/>
      <c r="F190" s="118"/>
      <c r="G190" s="118"/>
      <c r="H190" s="118"/>
      <c r="I190" s="118"/>
      <c r="J190" s="118"/>
      <c r="K190" s="118"/>
      <c r="L190" s="118"/>
      <c r="M190" s="118"/>
    </row>
    <row r="191" spans="3:13" ht="19.5" customHeight="1">
      <c r="C191" s="118"/>
      <c r="D191" s="128"/>
      <c r="E191" s="118"/>
      <c r="F191" s="118"/>
      <c r="G191" s="118"/>
      <c r="H191" s="118"/>
      <c r="I191" s="118"/>
      <c r="J191" s="118"/>
      <c r="K191" s="118"/>
      <c r="L191" s="118"/>
      <c r="M191" s="118"/>
    </row>
    <row r="192" spans="3:13" ht="19.5" customHeight="1">
      <c r="C192" s="118"/>
      <c r="D192" s="128"/>
      <c r="E192" s="118"/>
      <c r="F192" s="118"/>
      <c r="G192" s="118"/>
      <c r="H192" s="118"/>
      <c r="I192" s="118"/>
      <c r="J192" s="118"/>
      <c r="K192" s="118"/>
      <c r="L192" s="118"/>
      <c r="M192" s="118"/>
    </row>
    <row r="193" spans="3:13" ht="19.5" customHeight="1">
      <c r="C193" s="118"/>
      <c r="D193" s="128"/>
      <c r="E193" s="118"/>
      <c r="F193" s="118"/>
      <c r="G193" s="118"/>
      <c r="H193" s="118"/>
      <c r="I193" s="118"/>
      <c r="J193" s="118"/>
      <c r="K193" s="118"/>
      <c r="L193" s="118"/>
      <c r="M193" s="118"/>
    </row>
    <row r="194" spans="3:13" ht="19.5" customHeight="1">
      <c r="C194" s="118"/>
      <c r="D194" s="128"/>
      <c r="E194" s="118"/>
      <c r="F194" s="118"/>
      <c r="G194" s="118"/>
      <c r="H194" s="118"/>
      <c r="I194" s="118"/>
      <c r="J194" s="118"/>
      <c r="K194" s="118"/>
      <c r="L194" s="118"/>
      <c r="M194" s="118"/>
    </row>
    <row r="195" spans="3:13" ht="19.5" customHeight="1">
      <c r="C195" s="118"/>
      <c r="D195" s="128"/>
      <c r="E195" s="118"/>
      <c r="F195" s="118"/>
      <c r="G195" s="118"/>
      <c r="H195" s="118"/>
      <c r="I195" s="118"/>
      <c r="J195" s="118"/>
      <c r="K195" s="118"/>
      <c r="L195" s="118"/>
      <c r="M195" s="118"/>
    </row>
    <row r="196" spans="3:13" ht="19.5" customHeight="1">
      <c r="C196" s="118"/>
      <c r="D196" s="128"/>
      <c r="E196" s="118"/>
      <c r="F196" s="118"/>
      <c r="G196" s="118"/>
      <c r="H196" s="118"/>
      <c r="I196" s="118"/>
      <c r="J196" s="118"/>
      <c r="K196" s="118"/>
      <c r="L196" s="118"/>
      <c r="M196" s="118"/>
    </row>
    <row r="197" spans="3:13" ht="19.5" customHeight="1">
      <c r="C197" s="118"/>
      <c r="D197" s="128"/>
      <c r="E197" s="118"/>
      <c r="F197" s="118"/>
      <c r="G197" s="118"/>
      <c r="H197" s="118"/>
      <c r="I197" s="118"/>
      <c r="J197" s="118"/>
      <c r="K197" s="118"/>
      <c r="L197" s="118"/>
      <c r="M197" s="118"/>
    </row>
    <row r="198" spans="3:13" ht="19.5" customHeight="1">
      <c r="C198" s="118"/>
      <c r="D198" s="128"/>
      <c r="E198" s="118"/>
      <c r="F198" s="118"/>
      <c r="G198" s="118"/>
      <c r="H198" s="118"/>
      <c r="I198" s="118"/>
      <c r="J198" s="118"/>
      <c r="K198" s="118"/>
      <c r="L198" s="118"/>
      <c r="M198" s="118"/>
    </row>
    <row r="199" spans="3:13" ht="19.5" customHeight="1">
      <c r="C199" s="118"/>
      <c r="D199" s="128"/>
      <c r="E199" s="118"/>
      <c r="F199" s="118"/>
      <c r="G199" s="118"/>
      <c r="H199" s="118"/>
      <c r="I199" s="118"/>
      <c r="J199" s="118"/>
      <c r="K199" s="118"/>
      <c r="L199" s="118"/>
      <c r="M199" s="118"/>
    </row>
    <row r="200" spans="3:13" ht="19.5" customHeight="1">
      <c r="C200" s="118"/>
      <c r="D200" s="128"/>
      <c r="E200" s="118"/>
      <c r="F200" s="118"/>
      <c r="G200" s="118"/>
      <c r="H200" s="118"/>
      <c r="I200" s="118"/>
      <c r="J200" s="118"/>
      <c r="K200" s="118"/>
      <c r="L200" s="118"/>
      <c r="M200" s="118"/>
    </row>
    <row r="201" spans="3:13" ht="19.5" customHeight="1">
      <c r="C201" s="118"/>
      <c r="D201" s="128"/>
      <c r="E201" s="118"/>
      <c r="F201" s="118"/>
      <c r="G201" s="118"/>
      <c r="H201" s="118"/>
      <c r="I201" s="118"/>
      <c r="J201" s="118"/>
      <c r="K201" s="118"/>
      <c r="L201" s="118"/>
      <c r="M201" s="118"/>
    </row>
    <row r="202" spans="3:13" ht="19.5" customHeight="1">
      <c r="C202" s="118"/>
      <c r="D202" s="128"/>
      <c r="E202" s="118"/>
      <c r="F202" s="118"/>
      <c r="G202" s="118"/>
      <c r="H202" s="118"/>
      <c r="I202" s="118"/>
      <c r="J202" s="118"/>
      <c r="K202" s="118"/>
      <c r="L202" s="118"/>
      <c r="M202" s="118"/>
    </row>
    <row r="203" spans="3:13" ht="19.5" customHeight="1">
      <c r="C203" s="118"/>
      <c r="D203" s="128"/>
      <c r="E203" s="118"/>
      <c r="F203" s="118"/>
      <c r="G203" s="118"/>
      <c r="H203" s="118"/>
      <c r="I203" s="118"/>
      <c r="J203" s="118"/>
      <c r="K203" s="118"/>
      <c r="L203" s="118"/>
      <c r="M203" s="118"/>
    </row>
    <row r="204" spans="3:13" ht="19.5" customHeight="1">
      <c r="C204" s="118"/>
      <c r="D204" s="128"/>
      <c r="E204" s="118"/>
      <c r="F204" s="118"/>
      <c r="G204" s="118"/>
      <c r="H204" s="118"/>
      <c r="I204" s="118"/>
      <c r="J204" s="118"/>
      <c r="K204" s="118"/>
      <c r="L204" s="118"/>
      <c r="M204" s="118"/>
    </row>
    <row r="205" spans="3:13" ht="19.5" customHeight="1">
      <c r="C205" s="118"/>
      <c r="D205" s="128"/>
      <c r="E205" s="118"/>
      <c r="F205" s="118"/>
      <c r="G205" s="118"/>
      <c r="H205" s="118"/>
      <c r="I205" s="118"/>
      <c r="J205" s="118"/>
      <c r="K205" s="118"/>
      <c r="L205" s="118"/>
      <c r="M205" s="118"/>
    </row>
    <row r="206" spans="3:13" ht="19.5" customHeight="1">
      <c r="C206" s="118"/>
      <c r="D206" s="128"/>
      <c r="E206" s="118"/>
      <c r="F206" s="118"/>
      <c r="G206" s="118"/>
      <c r="H206" s="118"/>
      <c r="I206" s="118"/>
      <c r="J206" s="118"/>
      <c r="K206" s="118"/>
      <c r="L206" s="118"/>
      <c r="M206" s="118"/>
    </row>
    <row r="207" spans="3:13" ht="19.5" customHeight="1">
      <c r="C207" s="118"/>
      <c r="D207" s="128"/>
      <c r="E207" s="118"/>
      <c r="F207" s="118"/>
      <c r="G207" s="118"/>
      <c r="H207" s="118"/>
      <c r="I207" s="118"/>
      <c r="J207" s="118"/>
      <c r="K207" s="118"/>
      <c r="L207" s="118"/>
      <c r="M207" s="118"/>
    </row>
    <row r="208" spans="3:13" ht="19.5" customHeight="1">
      <c r="C208" s="118"/>
      <c r="D208" s="128"/>
      <c r="E208" s="118"/>
      <c r="F208" s="118"/>
      <c r="G208" s="118"/>
      <c r="H208" s="118"/>
      <c r="I208" s="118"/>
      <c r="J208" s="118"/>
      <c r="K208" s="118"/>
      <c r="L208" s="118"/>
      <c r="M208" s="118"/>
    </row>
    <row r="209" spans="3:13" ht="19.5" customHeight="1">
      <c r="C209" s="118"/>
      <c r="D209" s="128"/>
      <c r="E209" s="118"/>
      <c r="F209" s="118"/>
      <c r="G209" s="118"/>
      <c r="H209" s="118"/>
      <c r="I209" s="118"/>
      <c r="J209" s="118"/>
      <c r="K209" s="118"/>
      <c r="L209" s="118"/>
      <c r="M209" s="118"/>
    </row>
    <row r="210" spans="3:13" ht="19.5" customHeight="1">
      <c r="C210" s="118"/>
      <c r="D210" s="128"/>
      <c r="E210" s="118"/>
      <c r="F210" s="118"/>
      <c r="G210" s="118"/>
      <c r="H210" s="118"/>
      <c r="I210" s="118"/>
      <c r="J210" s="118"/>
      <c r="K210" s="118"/>
      <c r="L210" s="118"/>
      <c r="M210" s="118"/>
    </row>
    <row r="211" spans="3:13" ht="19.5" customHeight="1">
      <c r="C211" s="118"/>
      <c r="D211" s="128"/>
      <c r="E211" s="118"/>
      <c r="F211" s="118"/>
      <c r="G211" s="118"/>
      <c r="H211" s="118"/>
      <c r="I211" s="118"/>
      <c r="J211" s="118"/>
      <c r="K211" s="118"/>
      <c r="L211" s="118"/>
      <c r="M211" s="118"/>
    </row>
  </sheetData>
  <mergeCells count="1">
    <mergeCell ref="A1:M1"/>
  </mergeCells>
  <printOptions/>
  <pageMargins left="0.75" right="0.75" top="1" bottom="1" header="0.5" footer="0.5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2:K41"/>
  <sheetViews>
    <sheetView workbookViewId="0" topLeftCell="A1">
      <selection activeCell="N24" sqref="N24"/>
    </sheetView>
  </sheetViews>
  <sheetFormatPr defaultColWidth="9.00390625" defaultRowHeight="12.75"/>
  <cols>
    <col min="1" max="1" width="6.375" style="0" customWidth="1"/>
    <col min="2" max="2" width="12.125" style="0" customWidth="1"/>
    <col min="3" max="3" width="6.625" style="0" customWidth="1"/>
    <col min="4" max="4" width="7.75390625" style="0" customWidth="1"/>
    <col min="5" max="5" width="6.625" style="0" customWidth="1"/>
    <col min="6" max="6" width="5.875" style="0" customWidth="1"/>
    <col min="7" max="7" width="7.00390625" style="0" customWidth="1"/>
    <col min="8" max="8" width="6.75390625" style="0" customWidth="1"/>
    <col min="9" max="9" width="7.75390625" style="0" customWidth="1"/>
  </cols>
  <sheetData>
    <row r="1" ht="5.25" customHeight="1"/>
    <row r="2" spans="1:11" ht="19.5" customHeight="1">
      <c r="A2" s="219" t="s">
        <v>242</v>
      </c>
      <c r="B2" s="219"/>
      <c r="C2" s="219"/>
      <c r="D2" s="219"/>
      <c r="E2" s="219"/>
      <c r="F2" s="219"/>
      <c r="G2" s="219"/>
      <c r="H2" s="219"/>
      <c r="I2" s="219"/>
      <c r="J2" s="219"/>
      <c r="K2" s="219"/>
    </row>
    <row r="4" spans="1:11" ht="36" customHeight="1">
      <c r="A4" s="154" t="s">
        <v>1</v>
      </c>
      <c r="B4" s="99" t="s">
        <v>121</v>
      </c>
      <c r="C4" s="99" t="s">
        <v>179</v>
      </c>
      <c r="D4" s="99" t="s">
        <v>243</v>
      </c>
      <c r="E4" s="120" t="s">
        <v>244</v>
      </c>
      <c r="F4" s="120" t="s">
        <v>6</v>
      </c>
      <c r="G4" s="120" t="s">
        <v>245</v>
      </c>
      <c r="H4" s="120" t="s">
        <v>246</v>
      </c>
      <c r="I4" s="155" t="s">
        <v>247</v>
      </c>
      <c r="J4" s="114" t="s">
        <v>183</v>
      </c>
      <c r="K4" s="99" t="s">
        <v>10</v>
      </c>
    </row>
    <row r="5" spans="1:11" ht="15.75" customHeight="1">
      <c r="A5" s="68">
        <v>1</v>
      </c>
      <c r="B5" s="116" t="s">
        <v>248</v>
      </c>
      <c r="C5" s="68">
        <v>24</v>
      </c>
      <c r="D5" s="68">
        <v>26</v>
      </c>
      <c r="E5" s="68">
        <v>19</v>
      </c>
      <c r="F5" s="68">
        <v>4</v>
      </c>
      <c r="G5" s="68">
        <v>1</v>
      </c>
      <c r="H5" s="68">
        <v>0</v>
      </c>
      <c r="I5" s="68">
        <f>(E5+F5+G5)*100/C5</f>
        <v>100</v>
      </c>
      <c r="J5" s="68">
        <v>95.8</v>
      </c>
      <c r="K5" s="68"/>
    </row>
    <row r="6" spans="1:11" ht="15.75" customHeight="1">
      <c r="A6" s="68">
        <v>2</v>
      </c>
      <c r="B6" s="116" t="s">
        <v>218</v>
      </c>
      <c r="C6" s="68">
        <v>1</v>
      </c>
      <c r="D6" s="68">
        <v>23</v>
      </c>
      <c r="E6" s="68">
        <v>1</v>
      </c>
      <c r="F6" s="68">
        <v>0</v>
      </c>
      <c r="G6" s="68">
        <v>0</v>
      </c>
      <c r="H6" s="68">
        <v>0</v>
      </c>
      <c r="I6" s="68">
        <f>(E6+F6+G6)*100/C6</f>
        <v>100</v>
      </c>
      <c r="J6" s="68">
        <v>100</v>
      </c>
      <c r="K6" s="68"/>
    </row>
    <row r="7" spans="1:11" ht="15.75" customHeight="1">
      <c r="A7" s="68">
        <v>3</v>
      </c>
      <c r="B7" s="116" t="s">
        <v>203</v>
      </c>
      <c r="C7" s="68">
        <v>13</v>
      </c>
      <c r="D7" s="68">
        <v>20.1</v>
      </c>
      <c r="E7" s="68">
        <v>5</v>
      </c>
      <c r="F7" s="68">
        <v>5</v>
      </c>
      <c r="G7" s="68">
        <v>3</v>
      </c>
      <c r="H7" s="68">
        <v>0</v>
      </c>
      <c r="I7" s="68">
        <f>(E7+F7+G7)*100/C7</f>
        <v>100</v>
      </c>
      <c r="J7" s="68">
        <v>76.9</v>
      </c>
      <c r="K7" s="68"/>
    </row>
    <row r="8" spans="1:11" ht="15.75" customHeight="1">
      <c r="A8" s="68">
        <v>4</v>
      </c>
      <c r="B8" s="116" t="s">
        <v>185</v>
      </c>
      <c r="C8" s="68">
        <v>50</v>
      </c>
      <c r="D8" s="68">
        <v>19.5</v>
      </c>
      <c r="E8" s="68">
        <v>18</v>
      </c>
      <c r="F8" s="68">
        <v>20</v>
      </c>
      <c r="G8" s="68">
        <v>12</v>
      </c>
      <c r="H8" s="68">
        <v>0</v>
      </c>
      <c r="I8" s="68">
        <v>100</v>
      </c>
      <c r="J8" s="68">
        <v>76</v>
      </c>
      <c r="K8" s="68"/>
    </row>
    <row r="9" spans="1:11" ht="15.75" customHeight="1">
      <c r="A9" s="68">
        <v>5</v>
      </c>
      <c r="B9" s="116" t="s">
        <v>249</v>
      </c>
      <c r="C9" s="68">
        <v>5</v>
      </c>
      <c r="D9" s="68">
        <v>19.2</v>
      </c>
      <c r="E9" s="68">
        <v>3</v>
      </c>
      <c r="F9" s="68">
        <v>1</v>
      </c>
      <c r="G9" s="68">
        <v>1</v>
      </c>
      <c r="H9" s="68">
        <v>0</v>
      </c>
      <c r="I9" s="68">
        <f>(E9+F9+G9)*100/C9</f>
        <v>100</v>
      </c>
      <c r="J9" s="68">
        <v>80</v>
      </c>
      <c r="K9" s="68"/>
    </row>
    <row r="10" spans="1:11" ht="15.75" customHeight="1">
      <c r="A10" s="68">
        <v>6</v>
      </c>
      <c r="B10" s="116" t="s">
        <v>191</v>
      </c>
      <c r="C10" s="68">
        <v>11</v>
      </c>
      <c r="D10" s="68">
        <v>18.4</v>
      </c>
      <c r="E10" s="68">
        <v>2</v>
      </c>
      <c r="F10" s="68">
        <v>8</v>
      </c>
      <c r="G10" s="68">
        <v>1</v>
      </c>
      <c r="H10" s="68">
        <v>0</v>
      </c>
      <c r="I10" s="68">
        <f>(E10+F10+G10)*100/C10</f>
        <v>100</v>
      </c>
      <c r="J10" s="68">
        <v>90.9</v>
      </c>
      <c r="K10" s="68"/>
    </row>
    <row r="11" spans="1:11" ht="15.75" customHeight="1">
      <c r="A11" s="68">
        <v>7</v>
      </c>
      <c r="B11" s="116" t="s">
        <v>211</v>
      </c>
      <c r="C11" s="68">
        <v>24</v>
      </c>
      <c r="D11" s="68">
        <v>18.1</v>
      </c>
      <c r="E11" s="68">
        <v>7</v>
      </c>
      <c r="F11" s="68">
        <v>7</v>
      </c>
      <c r="G11" s="68">
        <v>10</v>
      </c>
      <c r="H11" s="68">
        <v>0</v>
      </c>
      <c r="I11" s="68">
        <f>(E11+F11+G11)*100/C11</f>
        <v>100</v>
      </c>
      <c r="J11" s="68">
        <v>58.3</v>
      </c>
      <c r="K11" s="68"/>
    </row>
    <row r="12" spans="1:11" ht="15.75" customHeight="1">
      <c r="A12" s="68">
        <v>8</v>
      </c>
      <c r="B12" s="116" t="s">
        <v>189</v>
      </c>
      <c r="C12" s="68">
        <v>7</v>
      </c>
      <c r="D12" s="68">
        <v>17.7</v>
      </c>
      <c r="E12" s="68">
        <v>0</v>
      </c>
      <c r="F12" s="68">
        <v>5</v>
      </c>
      <c r="G12" s="68">
        <v>2</v>
      </c>
      <c r="H12" s="68">
        <v>0</v>
      </c>
      <c r="I12" s="68">
        <f>(E12+F12+G12)*100/C12</f>
        <v>100</v>
      </c>
      <c r="J12" s="68">
        <v>71.4</v>
      </c>
      <c r="K12" s="68"/>
    </row>
    <row r="13" spans="1:11" ht="15.75" customHeight="1">
      <c r="A13" s="68">
        <v>8</v>
      </c>
      <c r="B13" s="116" t="s">
        <v>250</v>
      </c>
      <c r="C13" s="68">
        <v>50</v>
      </c>
      <c r="D13" s="68">
        <v>17.7</v>
      </c>
      <c r="E13" s="68">
        <v>11</v>
      </c>
      <c r="F13" s="68">
        <v>20</v>
      </c>
      <c r="G13" s="68">
        <v>19</v>
      </c>
      <c r="H13" s="68">
        <v>0</v>
      </c>
      <c r="I13" s="68">
        <v>100</v>
      </c>
      <c r="J13" s="68">
        <v>62</v>
      </c>
      <c r="K13" s="68"/>
    </row>
    <row r="14" spans="1:11" ht="15.75" customHeight="1">
      <c r="A14" s="68">
        <v>10</v>
      </c>
      <c r="B14" s="116" t="s">
        <v>251</v>
      </c>
      <c r="C14" s="68">
        <v>94</v>
      </c>
      <c r="D14" s="68">
        <v>17.6</v>
      </c>
      <c r="E14" s="68">
        <v>31</v>
      </c>
      <c r="F14" s="68">
        <v>27</v>
      </c>
      <c r="G14" s="68">
        <v>36</v>
      </c>
      <c r="H14" s="68">
        <v>0</v>
      </c>
      <c r="I14" s="68">
        <v>100</v>
      </c>
      <c r="J14" s="68">
        <v>61.7</v>
      </c>
      <c r="K14" s="68"/>
    </row>
    <row r="15" spans="1:11" ht="15.75" customHeight="1">
      <c r="A15" s="68">
        <v>10</v>
      </c>
      <c r="B15" s="116" t="s">
        <v>252</v>
      </c>
      <c r="C15" s="68">
        <v>26</v>
      </c>
      <c r="D15" s="68">
        <v>17.6</v>
      </c>
      <c r="E15" s="68">
        <v>4</v>
      </c>
      <c r="F15" s="68">
        <v>14</v>
      </c>
      <c r="G15" s="68">
        <v>8</v>
      </c>
      <c r="H15" s="68">
        <v>0</v>
      </c>
      <c r="I15" s="68">
        <v>100</v>
      </c>
      <c r="J15" s="68">
        <v>69.2</v>
      </c>
      <c r="K15" s="68"/>
    </row>
    <row r="16" spans="1:11" ht="15.75" customHeight="1">
      <c r="A16" s="68">
        <v>10</v>
      </c>
      <c r="B16" s="116" t="s">
        <v>253</v>
      </c>
      <c r="C16" s="68">
        <v>8</v>
      </c>
      <c r="D16" s="68">
        <v>17.6</v>
      </c>
      <c r="E16" s="68">
        <v>2</v>
      </c>
      <c r="F16" s="68">
        <v>4</v>
      </c>
      <c r="G16" s="68">
        <v>2</v>
      </c>
      <c r="H16" s="68">
        <v>0</v>
      </c>
      <c r="I16" s="68">
        <f>(E16+F16+G16)*100/C16</f>
        <v>100</v>
      </c>
      <c r="J16" s="68">
        <v>75</v>
      </c>
      <c r="K16" s="68"/>
    </row>
    <row r="17" spans="1:11" ht="15.75" customHeight="1">
      <c r="A17" s="120">
        <v>13</v>
      </c>
      <c r="B17" s="99" t="s">
        <v>215</v>
      </c>
      <c r="C17" s="120">
        <v>7</v>
      </c>
      <c r="D17" s="120">
        <v>17.3</v>
      </c>
      <c r="E17" s="120">
        <v>0</v>
      </c>
      <c r="F17" s="120">
        <v>5</v>
      </c>
      <c r="G17" s="120">
        <v>2</v>
      </c>
      <c r="H17" s="120">
        <v>0</v>
      </c>
      <c r="I17" s="120">
        <f>(E17+F17+G17)*100/C17</f>
        <v>100</v>
      </c>
      <c r="J17" s="120">
        <v>71.4</v>
      </c>
      <c r="K17" s="120"/>
    </row>
    <row r="18" spans="1:11" ht="15.75" customHeight="1">
      <c r="A18" s="120">
        <v>14</v>
      </c>
      <c r="B18" s="99" t="s">
        <v>254</v>
      </c>
      <c r="C18" s="120">
        <v>16</v>
      </c>
      <c r="D18" s="120">
        <v>16.9</v>
      </c>
      <c r="E18" s="120">
        <v>2</v>
      </c>
      <c r="F18" s="120">
        <v>8</v>
      </c>
      <c r="G18" s="120">
        <v>6</v>
      </c>
      <c r="H18" s="120">
        <v>0</v>
      </c>
      <c r="I18" s="120">
        <f>(E18+F18+G18)*100/C18</f>
        <v>100</v>
      </c>
      <c r="J18" s="120">
        <v>62.5</v>
      </c>
      <c r="K18" s="120">
        <v>1</v>
      </c>
    </row>
    <row r="19" spans="1:11" ht="15.75" customHeight="1">
      <c r="A19" s="120">
        <v>14</v>
      </c>
      <c r="B19" s="99" t="s">
        <v>255</v>
      </c>
      <c r="C19" s="120">
        <v>50</v>
      </c>
      <c r="D19" s="120">
        <v>16.9</v>
      </c>
      <c r="E19" s="120">
        <v>9</v>
      </c>
      <c r="F19" s="120">
        <v>25</v>
      </c>
      <c r="G19" s="120">
        <v>16</v>
      </c>
      <c r="H19" s="120">
        <v>0</v>
      </c>
      <c r="I19" s="120">
        <v>100</v>
      </c>
      <c r="J19" s="120">
        <v>68</v>
      </c>
      <c r="K19" s="120"/>
    </row>
    <row r="20" spans="1:11" ht="15.75" customHeight="1">
      <c r="A20" s="120">
        <v>16</v>
      </c>
      <c r="B20" s="99" t="s">
        <v>256</v>
      </c>
      <c r="C20" s="120">
        <v>36</v>
      </c>
      <c r="D20" s="120">
        <v>16.7</v>
      </c>
      <c r="E20" s="120">
        <v>7</v>
      </c>
      <c r="F20" s="120">
        <v>10</v>
      </c>
      <c r="G20" s="120">
        <v>19</v>
      </c>
      <c r="H20" s="120">
        <v>0</v>
      </c>
      <c r="I20" s="120">
        <v>100</v>
      </c>
      <c r="J20" s="120">
        <v>47.2</v>
      </c>
      <c r="K20" s="120"/>
    </row>
    <row r="21" spans="1:11" ht="15.75" customHeight="1">
      <c r="A21" s="120">
        <v>17</v>
      </c>
      <c r="B21" s="99" t="s">
        <v>257</v>
      </c>
      <c r="C21" s="120">
        <v>27</v>
      </c>
      <c r="D21" s="120">
        <v>16.4</v>
      </c>
      <c r="E21" s="120">
        <v>4</v>
      </c>
      <c r="F21" s="120">
        <v>13</v>
      </c>
      <c r="G21" s="120">
        <v>10</v>
      </c>
      <c r="H21" s="120">
        <v>0</v>
      </c>
      <c r="I21" s="120">
        <v>100</v>
      </c>
      <c r="J21" s="120">
        <v>63</v>
      </c>
      <c r="K21" s="120"/>
    </row>
    <row r="22" spans="1:11" ht="15.75" customHeight="1">
      <c r="A22" s="120">
        <v>17</v>
      </c>
      <c r="B22" s="99" t="s">
        <v>190</v>
      </c>
      <c r="C22" s="120">
        <v>34</v>
      </c>
      <c r="D22" s="120">
        <v>16.4</v>
      </c>
      <c r="E22" s="120">
        <v>5</v>
      </c>
      <c r="F22" s="120">
        <v>15</v>
      </c>
      <c r="G22" s="120">
        <v>14</v>
      </c>
      <c r="H22" s="120">
        <v>0</v>
      </c>
      <c r="I22" s="120">
        <v>100</v>
      </c>
      <c r="J22" s="120">
        <v>58.8</v>
      </c>
      <c r="K22" s="120"/>
    </row>
    <row r="23" spans="1:11" ht="15.75" customHeight="1">
      <c r="A23" s="120">
        <v>19</v>
      </c>
      <c r="B23" s="99" t="s">
        <v>152</v>
      </c>
      <c r="C23" s="120">
        <v>54</v>
      </c>
      <c r="D23" s="120">
        <v>16.2</v>
      </c>
      <c r="E23" s="120">
        <v>9</v>
      </c>
      <c r="F23" s="120">
        <v>15</v>
      </c>
      <c r="G23" s="120">
        <v>30</v>
      </c>
      <c r="H23" s="120">
        <v>0</v>
      </c>
      <c r="I23" s="120">
        <v>100</v>
      </c>
      <c r="J23" s="120">
        <v>44.4</v>
      </c>
      <c r="K23" s="120">
        <v>1</v>
      </c>
    </row>
    <row r="24" spans="1:11" ht="15.75" customHeight="1">
      <c r="A24" s="120">
        <v>19</v>
      </c>
      <c r="B24" s="99" t="s">
        <v>258</v>
      </c>
      <c r="C24" s="120">
        <v>50</v>
      </c>
      <c r="D24" s="120">
        <v>16.2</v>
      </c>
      <c r="E24" s="120">
        <v>10</v>
      </c>
      <c r="F24" s="120">
        <v>22</v>
      </c>
      <c r="G24" s="120">
        <v>18</v>
      </c>
      <c r="H24" s="120">
        <v>0</v>
      </c>
      <c r="I24" s="120">
        <v>100</v>
      </c>
      <c r="J24" s="120">
        <v>64</v>
      </c>
      <c r="K24" s="120"/>
    </row>
    <row r="25" spans="1:11" ht="15.75" customHeight="1">
      <c r="A25" s="120">
        <v>21</v>
      </c>
      <c r="B25" s="99" t="s">
        <v>259</v>
      </c>
      <c r="C25" s="120">
        <v>5</v>
      </c>
      <c r="D25" s="120">
        <v>16</v>
      </c>
      <c r="E25" s="120">
        <v>1</v>
      </c>
      <c r="F25" s="120">
        <v>2</v>
      </c>
      <c r="G25" s="120">
        <v>2</v>
      </c>
      <c r="H25" s="120">
        <v>0</v>
      </c>
      <c r="I25" s="120">
        <f>(E25+F25+G25)*100/C25</f>
        <v>100</v>
      </c>
      <c r="J25" s="120">
        <v>60</v>
      </c>
      <c r="K25" s="120"/>
    </row>
    <row r="26" spans="1:11" ht="15.75" customHeight="1">
      <c r="A26" s="120">
        <v>22</v>
      </c>
      <c r="B26" s="99" t="s">
        <v>260</v>
      </c>
      <c r="C26" s="120">
        <v>62</v>
      </c>
      <c r="D26" s="120">
        <v>15.9</v>
      </c>
      <c r="E26" s="120">
        <v>11</v>
      </c>
      <c r="F26" s="120">
        <v>20</v>
      </c>
      <c r="G26" s="120">
        <v>30</v>
      </c>
      <c r="H26" s="120">
        <v>1</v>
      </c>
      <c r="I26" s="120">
        <v>98.7</v>
      </c>
      <c r="J26" s="120">
        <v>50</v>
      </c>
      <c r="K26" s="120"/>
    </row>
    <row r="27" spans="1:11" ht="15.75" customHeight="1">
      <c r="A27" s="120">
        <v>23</v>
      </c>
      <c r="B27" s="99" t="s">
        <v>261</v>
      </c>
      <c r="C27" s="120">
        <v>51</v>
      </c>
      <c r="D27" s="120">
        <v>15.2</v>
      </c>
      <c r="E27" s="120">
        <v>7</v>
      </c>
      <c r="F27" s="120">
        <v>17</v>
      </c>
      <c r="G27" s="120">
        <v>27</v>
      </c>
      <c r="H27" s="120">
        <v>0</v>
      </c>
      <c r="I27" s="120">
        <v>100</v>
      </c>
      <c r="J27" s="120">
        <v>47.1</v>
      </c>
      <c r="K27" s="120"/>
    </row>
    <row r="28" spans="1:11" ht="15.75" customHeight="1">
      <c r="A28" s="120">
        <v>24</v>
      </c>
      <c r="B28" s="99" t="s">
        <v>262</v>
      </c>
      <c r="C28" s="120">
        <v>17</v>
      </c>
      <c r="D28" s="120">
        <v>15.1</v>
      </c>
      <c r="E28" s="120">
        <v>0</v>
      </c>
      <c r="F28" s="120">
        <v>8</v>
      </c>
      <c r="G28" s="120">
        <v>9</v>
      </c>
      <c r="H28" s="120">
        <v>0</v>
      </c>
      <c r="I28" s="120">
        <f>(E28+F28+G28)*100/C28</f>
        <v>100</v>
      </c>
      <c r="J28" s="120">
        <v>47.1</v>
      </c>
      <c r="K28" s="120"/>
    </row>
    <row r="29" spans="1:11" ht="15.75" customHeight="1">
      <c r="A29" s="120">
        <v>24</v>
      </c>
      <c r="B29" s="99" t="s">
        <v>263</v>
      </c>
      <c r="C29" s="120">
        <v>21</v>
      </c>
      <c r="D29" s="120">
        <v>15.1</v>
      </c>
      <c r="E29" s="120">
        <v>5</v>
      </c>
      <c r="F29" s="120">
        <v>3</v>
      </c>
      <c r="G29" s="120">
        <v>13</v>
      </c>
      <c r="H29" s="120">
        <v>0</v>
      </c>
      <c r="I29" s="120">
        <f>(E29+F29+G29)*100/C29</f>
        <v>100</v>
      </c>
      <c r="J29" s="120">
        <v>38.1</v>
      </c>
      <c r="K29" s="120"/>
    </row>
    <row r="30" spans="1:11" ht="15.75" customHeight="1">
      <c r="A30" s="120">
        <v>24</v>
      </c>
      <c r="B30" s="99" t="s">
        <v>264</v>
      </c>
      <c r="C30" s="120">
        <v>10</v>
      </c>
      <c r="D30" s="120">
        <v>15.1</v>
      </c>
      <c r="E30" s="120">
        <v>0</v>
      </c>
      <c r="F30" s="120">
        <v>6</v>
      </c>
      <c r="G30" s="120">
        <v>4</v>
      </c>
      <c r="H30" s="120">
        <v>0</v>
      </c>
      <c r="I30" s="120">
        <f>(E30+F30+G30)*100/C30</f>
        <v>100</v>
      </c>
      <c r="J30" s="120">
        <v>60</v>
      </c>
      <c r="K30" s="120"/>
    </row>
    <row r="31" spans="1:11" ht="15.75" customHeight="1">
      <c r="A31" s="107">
        <v>27</v>
      </c>
      <c r="B31" s="125" t="s">
        <v>206</v>
      </c>
      <c r="C31" s="107">
        <v>5</v>
      </c>
      <c r="D31" s="107">
        <v>15</v>
      </c>
      <c r="E31" s="107">
        <v>0</v>
      </c>
      <c r="F31" s="107">
        <v>3</v>
      </c>
      <c r="G31" s="107">
        <v>2</v>
      </c>
      <c r="H31" s="107">
        <v>0</v>
      </c>
      <c r="I31" s="107">
        <f>(E31+F31+G31)*100/C31</f>
        <v>100</v>
      </c>
      <c r="J31" s="107">
        <v>60</v>
      </c>
      <c r="K31" s="107"/>
    </row>
    <row r="32" spans="1:11" ht="15.75" customHeight="1">
      <c r="A32" s="107">
        <v>28</v>
      </c>
      <c r="B32" s="125" t="s">
        <v>265</v>
      </c>
      <c r="C32" s="107">
        <v>4</v>
      </c>
      <c r="D32" s="107">
        <v>14.8</v>
      </c>
      <c r="E32" s="107">
        <v>0</v>
      </c>
      <c r="F32" s="107">
        <v>2</v>
      </c>
      <c r="G32" s="107">
        <v>2</v>
      </c>
      <c r="H32" s="107">
        <v>0</v>
      </c>
      <c r="I32" s="107">
        <f>(E32+F32+G32)*100/C32</f>
        <v>100</v>
      </c>
      <c r="J32" s="107">
        <v>50</v>
      </c>
      <c r="K32" s="107"/>
    </row>
    <row r="33" spans="1:11" ht="15.75" customHeight="1">
      <c r="A33" s="107">
        <v>29</v>
      </c>
      <c r="B33" s="125" t="s">
        <v>266</v>
      </c>
      <c r="C33" s="107">
        <v>38</v>
      </c>
      <c r="D33" s="107">
        <v>14.6</v>
      </c>
      <c r="E33" s="107">
        <v>4</v>
      </c>
      <c r="F33" s="107">
        <v>9</v>
      </c>
      <c r="G33" s="107">
        <v>25</v>
      </c>
      <c r="H33" s="107">
        <v>0</v>
      </c>
      <c r="I33" s="107">
        <v>100</v>
      </c>
      <c r="J33" s="107">
        <v>34.2</v>
      </c>
      <c r="K33" s="107"/>
    </row>
    <row r="34" spans="1:11" ht="15.75" customHeight="1">
      <c r="A34" s="107">
        <v>30</v>
      </c>
      <c r="B34" s="125" t="s">
        <v>267</v>
      </c>
      <c r="C34" s="107">
        <v>48</v>
      </c>
      <c r="D34" s="107">
        <v>14.5</v>
      </c>
      <c r="E34" s="107">
        <v>4</v>
      </c>
      <c r="F34" s="107">
        <v>14</v>
      </c>
      <c r="G34" s="107">
        <v>30</v>
      </c>
      <c r="H34" s="107">
        <v>0</v>
      </c>
      <c r="I34" s="107">
        <v>100</v>
      </c>
      <c r="J34" s="107">
        <v>37.5</v>
      </c>
      <c r="K34" s="107">
        <v>1</v>
      </c>
    </row>
    <row r="35" spans="1:11" ht="15.75" customHeight="1">
      <c r="A35" s="107">
        <v>31</v>
      </c>
      <c r="B35" s="125" t="s">
        <v>268</v>
      </c>
      <c r="C35" s="107">
        <v>14</v>
      </c>
      <c r="D35" s="107">
        <v>14.4</v>
      </c>
      <c r="E35" s="107">
        <v>0</v>
      </c>
      <c r="F35" s="107">
        <v>7</v>
      </c>
      <c r="G35" s="107">
        <v>7</v>
      </c>
      <c r="H35" s="107">
        <v>0</v>
      </c>
      <c r="I35" s="107">
        <f>(E35+F35+G35)*100/C35</f>
        <v>100</v>
      </c>
      <c r="J35" s="107">
        <v>50</v>
      </c>
      <c r="K35" s="107">
        <v>1</v>
      </c>
    </row>
    <row r="36" spans="1:11" ht="15.75" customHeight="1">
      <c r="A36" s="107">
        <v>32</v>
      </c>
      <c r="B36" s="125" t="s">
        <v>216</v>
      </c>
      <c r="C36" s="107">
        <v>8</v>
      </c>
      <c r="D36" s="107">
        <v>14.3</v>
      </c>
      <c r="E36" s="107">
        <v>1</v>
      </c>
      <c r="F36" s="107">
        <v>2</v>
      </c>
      <c r="G36" s="107">
        <v>5</v>
      </c>
      <c r="H36" s="107">
        <v>0</v>
      </c>
      <c r="I36" s="107">
        <f>(E36+F36+G36)*100/C36</f>
        <v>100</v>
      </c>
      <c r="J36" s="107">
        <v>37.5</v>
      </c>
      <c r="K36" s="107"/>
    </row>
    <row r="37" spans="1:11" ht="15.75" customHeight="1">
      <c r="A37" s="107">
        <v>33</v>
      </c>
      <c r="B37" s="125" t="s">
        <v>269</v>
      </c>
      <c r="C37" s="107">
        <v>50</v>
      </c>
      <c r="D37" s="107">
        <v>14</v>
      </c>
      <c r="E37" s="107">
        <v>5</v>
      </c>
      <c r="F37" s="107">
        <v>12</v>
      </c>
      <c r="G37" s="107">
        <v>33</v>
      </c>
      <c r="H37" s="107">
        <v>0</v>
      </c>
      <c r="I37" s="107">
        <v>100</v>
      </c>
      <c r="J37" s="107">
        <v>34</v>
      </c>
      <c r="K37" s="107"/>
    </row>
    <row r="38" spans="1:11" ht="15.75" customHeight="1">
      <c r="A38" s="107">
        <v>34</v>
      </c>
      <c r="B38" s="125" t="s">
        <v>270</v>
      </c>
      <c r="C38" s="107">
        <v>33</v>
      </c>
      <c r="D38" s="107">
        <v>13.9</v>
      </c>
      <c r="E38" s="107">
        <v>3</v>
      </c>
      <c r="F38" s="107">
        <v>9</v>
      </c>
      <c r="G38" s="107">
        <v>18</v>
      </c>
      <c r="H38" s="107">
        <v>3</v>
      </c>
      <c r="I38" s="107">
        <v>91</v>
      </c>
      <c r="J38" s="107">
        <v>36.4</v>
      </c>
      <c r="K38" s="107"/>
    </row>
    <row r="39" spans="1:11" ht="15.75" customHeight="1">
      <c r="A39" s="107">
        <v>35</v>
      </c>
      <c r="B39" s="125" t="s">
        <v>214</v>
      </c>
      <c r="C39" s="107">
        <v>6</v>
      </c>
      <c r="D39" s="107">
        <v>13.3</v>
      </c>
      <c r="E39" s="107">
        <v>0</v>
      </c>
      <c r="F39" s="107">
        <v>2</v>
      </c>
      <c r="G39" s="107">
        <v>4</v>
      </c>
      <c r="H39" s="107">
        <v>0</v>
      </c>
      <c r="I39" s="107">
        <f>(E39+F39+G39)*100/C39</f>
        <v>100</v>
      </c>
      <c r="J39" s="107">
        <v>33.3</v>
      </c>
      <c r="K39" s="107"/>
    </row>
    <row r="40" spans="1:11" ht="15.75" customHeight="1">
      <c r="A40" s="99"/>
      <c r="B40" s="119" t="s">
        <v>61</v>
      </c>
      <c r="C40" s="119">
        <f>SUM(C5:C39)</f>
        <v>959</v>
      </c>
      <c r="D40" s="119">
        <v>17.1</v>
      </c>
      <c r="E40" s="119">
        <f>SUM(E5:E39)</f>
        <v>190</v>
      </c>
      <c r="F40" s="119">
        <f>SUM(F5:F39)</f>
        <v>344</v>
      </c>
      <c r="G40" s="119">
        <f>SUM(G5:G39)</f>
        <v>421</v>
      </c>
      <c r="H40" s="119">
        <f>SUM(H5:H39)</f>
        <v>4</v>
      </c>
      <c r="I40" s="123">
        <v>99.6</v>
      </c>
      <c r="J40" s="119">
        <v>55.5</v>
      </c>
      <c r="K40" s="119">
        <f>SUM(K5:K39)</f>
        <v>4</v>
      </c>
    </row>
    <row r="41" spans="5:8" ht="12.75">
      <c r="E41" s="156" t="s">
        <v>271</v>
      </c>
      <c r="F41" s="157">
        <v>0.36</v>
      </c>
      <c r="G41" s="158">
        <v>0.46</v>
      </c>
      <c r="H41" s="159">
        <v>0.004</v>
      </c>
    </row>
  </sheetData>
  <mergeCells count="1">
    <mergeCell ref="A2:K2"/>
  </mergeCells>
  <printOptions/>
  <pageMargins left="0.75" right="0.75" top="1" bottom="1" header="0.5" footer="0.5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HM53"/>
  <sheetViews>
    <sheetView workbookViewId="0" topLeftCell="A1">
      <selection activeCell="A1" sqref="A1:IV16384"/>
    </sheetView>
  </sheetViews>
  <sheetFormatPr defaultColWidth="9.00390625" defaultRowHeight="12.75"/>
  <cols>
    <col min="1" max="1" width="5.875" style="0" customWidth="1"/>
    <col min="2" max="2" width="8.75390625" style="0" customWidth="1"/>
    <col min="3" max="3" width="16.375" style="0" customWidth="1"/>
    <col min="5" max="5" width="5.375" style="0" customWidth="1"/>
    <col min="6" max="6" width="6.375" style="0" customWidth="1"/>
    <col min="7" max="7" width="7.375" style="0" customWidth="1"/>
    <col min="8" max="8" width="5.75390625" style="0" customWidth="1"/>
    <col min="9" max="9" width="7.375" style="0" customWidth="1"/>
    <col min="10" max="10" width="5.00390625" style="0" customWidth="1"/>
    <col min="11" max="11" width="7.875" style="0" customWidth="1"/>
    <col min="12" max="12" width="5.75390625" style="0" customWidth="1"/>
    <col min="13" max="13" width="7.375" style="0" customWidth="1"/>
    <col min="14" max="15" width="7.625" style="0" customWidth="1"/>
    <col min="16" max="17" width="7.25390625" style="0" customWidth="1"/>
    <col min="18" max="18" width="8.625" style="0" customWidth="1"/>
    <col min="19" max="19" width="10.00390625" style="0" customWidth="1"/>
  </cols>
  <sheetData>
    <row r="1" spans="1:15" ht="13.5" customHeight="1">
      <c r="A1" s="216" t="s">
        <v>118</v>
      </c>
      <c r="B1" s="216"/>
      <c r="C1" s="216"/>
      <c r="D1" s="216"/>
      <c r="E1" s="216"/>
      <c r="F1" s="216"/>
      <c r="G1" s="216"/>
      <c r="H1" s="216"/>
      <c r="I1" s="216"/>
      <c r="J1" s="216"/>
      <c r="K1" s="216"/>
      <c r="L1" s="216"/>
      <c r="M1" s="216"/>
      <c r="N1" s="216"/>
      <c r="O1" s="53"/>
    </row>
    <row r="2" spans="1:221" ht="5.25" customHeight="1" thickBot="1">
      <c r="A2" s="53"/>
      <c r="B2" s="53"/>
      <c r="C2" s="53"/>
      <c r="D2" s="53"/>
      <c r="E2" s="53"/>
      <c r="F2" s="53"/>
      <c r="G2" s="53"/>
      <c r="H2" s="53"/>
      <c r="I2" s="53"/>
      <c r="J2" s="53"/>
      <c r="K2" s="53"/>
      <c r="L2" s="53"/>
      <c r="M2" s="53"/>
      <c r="N2" s="53"/>
      <c r="O2" s="53"/>
      <c r="T2" s="54"/>
      <c r="U2" s="54"/>
      <c r="V2" s="54"/>
      <c r="W2" s="54"/>
      <c r="X2" s="54"/>
      <c r="Y2" s="54"/>
      <c r="Z2" s="54"/>
      <c r="AA2" s="54"/>
      <c r="AB2" s="54"/>
      <c r="AC2" s="54"/>
      <c r="AD2" s="54"/>
      <c r="AE2" s="54"/>
      <c r="AF2" s="54"/>
      <c r="AG2" s="54"/>
      <c r="AH2" s="54"/>
      <c r="AI2" s="54"/>
      <c r="AJ2" s="54"/>
      <c r="AK2" s="54"/>
      <c r="AL2" s="54"/>
      <c r="AM2" s="54"/>
      <c r="AN2" s="54"/>
      <c r="AO2" s="54"/>
      <c r="AP2" s="54"/>
      <c r="AQ2" s="54"/>
      <c r="AR2" s="54"/>
      <c r="AS2" s="54"/>
      <c r="AT2" s="54"/>
      <c r="AU2" s="54"/>
      <c r="AV2" s="54"/>
      <c r="AW2" s="54"/>
      <c r="AX2" s="54"/>
      <c r="AY2" s="54"/>
      <c r="AZ2" s="54"/>
      <c r="BA2" s="54"/>
      <c r="BB2" s="54"/>
      <c r="BC2" s="54"/>
      <c r="BD2" s="54"/>
      <c r="BE2" s="54"/>
      <c r="BF2" s="54"/>
      <c r="BG2" s="54"/>
      <c r="BH2" s="54"/>
      <c r="BI2" s="54"/>
      <c r="BJ2" s="54"/>
      <c r="BK2" s="54"/>
      <c r="BL2" s="54"/>
      <c r="BM2" s="54"/>
      <c r="BN2" s="54"/>
      <c r="BO2" s="54"/>
      <c r="BP2" s="54"/>
      <c r="BQ2" s="54"/>
      <c r="BR2" s="54"/>
      <c r="BS2" s="54"/>
      <c r="BT2" s="54"/>
      <c r="BU2" s="54"/>
      <c r="BV2" s="54"/>
      <c r="BW2" s="54"/>
      <c r="BX2" s="54"/>
      <c r="BY2" s="54"/>
      <c r="BZ2" s="54"/>
      <c r="CA2" s="54"/>
      <c r="CB2" s="54"/>
      <c r="CC2" s="54"/>
      <c r="CD2" s="54"/>
      <c r="CE2" s="54"/>
      <c r="CF2" s="54"/>
      <c r="CG2" s="54"/>
      <c r="CH2" s="54"/>
      <c r="CI2" s="54"/>
      <c r="CJ2" s="54"/>
      <c r="CK2" s="54"/>
      <c r="CL2" s="54"/>
      <c r="CM2" s="54"/>
      <c r="CN2" s="54"/>
      <c r="CO2" s="54"/>
      <c r="CP2" s="54"/>
      <c r="CQ2" s="54"/>
      <c r="CR2" s="54"/>
      <c r="CS2" s="54"/>
      <c r="CT2" s="54"/>
      <c r="CU2" s="54"/>
      <c r="CV2" s="54"/>
      <c r="CW2" s="54"/>
      <c r="CX2" s="54"/>
      <c r="CY2" s="54"/>
      <c r="CZ2" s="54"/>
      <c r="DA2" s="54"/>
      <c r="DB2" s="54"/>
      <c r="DC2" s="54"/>
      <c r="DD2" s="54"/>
      <c r="DE2" s="54"/>
      <c r="DF2" s="54"/>
      <c r="DG2" s="54"/>
      <c r="DH2" s="54"/>
      <c r="DI2" s="54"/>
      <c r="DJ2" s="54"/>
      <c r="DK2" s="54"/>
      <c r="DL2" s="54"/>
      <c r="DM2" s="54"/>
      <c r="DN2" s="54"/>
      <c r="DO2" s="54"/>
      <c r="DP2" s="54"/>
      <c r="DQ2" s="54"/>
      <c r="DR2" s="54"/>
      <c r="DS2" s="54"/>
      <c r="DT2" s="54"/>
      <c r="DU2" s="54"/>
      <c r="DV2" s="54"/>
      <c r="DW2" s="54"/>
      <c r="DX2" s="54"/>
      <c r="DY2" s="54"/>
      <c r="DZ2" s="54"/>
      <c r="EA2" s="54"/>
      <c r="EB2" s="54"/>
      <c r="EC2" s="54"/>
      <c r="ED2" s="54"/>
      <c r="EE2" s="54"/>
      <c r="EF2" s="54"/>
      <c r="EG2" s="54"/>
      <c r="EH2" s="54"/>
      <c r="EI2" s="54"/>
      <c r="EJ2" s="54"/>
      <c r="EK2" s="54"/>
      <c r="EL2" s="54"/>
      <c r="EM2" s="54"/>
      <c r="EN2" s="54"/>
      <c r="EO2" s="54"/>
      <c r="EP2" s="54"/>
      <c r="EQ2" s="54"/>
      <c r="ER2" s="54"/>
      <c r="ES2" s="54"/>
      <c r="ET2" s="54"/>
      <c r="EU2" s="54"/>
      <c r="EV2" s="54"/>
      <c r="EW2" s="54"/>
      <c r="EX2" s="54"/>
      <c r="EY2" s="54"/>
      <c r="EZ2" s="54"/>
      <c r="FA2" s="54"/>
      <c r="FB2" s="54"/>
      <c r="FC2" s="54"/>
      <c r="FD2" s="54"/>
      <c r="FE2" s="54"/>
      <c r="FF2" s="54"/>
      <c r="FG2" s="54"/>
      <c r="FH2" s="54"/>
      <c r="FI2" s="54"/>
      <c r="FJ2" s="54"/>
      <c r="FK2" s="54"/>
      <c r="FL2" s="54"/>
      <c r="FM2" s="54"/>
      <c r="FN2" s="54"/>
      <c r="FO2" s="54"/>
      <c r="FP2" s="54"/>
      <c r="FQ2" s="54"/>
      <c r="FR2" s="54"/>
      <c r="FS2" s="54"/>
      <c r="FT2" s="54"/>
      <c r="FU2" s="54"/>
      <c r="FV2" s="54"/>
      <c r="FW2" s="54"/>
      <c r="FX2" s="54"/>
      <c r="FY2" s="54"/>
      <c r="FZ2" s="54"/>
      <c r="GA2" s="54"/>
      <c r="GB2" s="54"/>
      <c r="GC2" s="54"/>
      <c r="GD2" s="54"/>
      <c r="GE2" s="54"/>
      <c r="GF2" s="54"/>
      <c r="GG2" s="54"/>
      <c r="GH2" s="54"/>
      <c r="GI2" s="54"/>
      <c r="GJ2" s="54"/>
      <c r="GK2" s="54"/>
      <c r="GL2" s="54"/>
      <c r="GM2" s="54"/>
      <c r="GN2" s="54"/>
      <c r="GO2" s="54"/>
      <c r="GP2" s="54"/>
      <c r="GQ2" s="54"/>
      <c r="GR2" s="54"/>
      <c r="GS2" s="54"/>
      <c r="GT2" s="54"/>
      <c r="GU2" s="54"/>
      <c r="GV2" s="54"/>
      <c r="GW2" s="54"/>
      <c r="GX2" s="54"/>
      <c r="GY2" s="54"/>
      <c r="GZ2" s="54"/>
      <c r="HA2" s="54"/>
      <c r="HB2" s="54"/>
      <c r="HC2" s="54"/>
      <c r="HD2" s="54"/>
      <c r="HE2" s="54"/>
      <c r="HF2" s="54"/>
      <c r="HG2" s="54"/>
      <c r="HH2" s="54"/>
      <c r="HI2" s="54"/>
      <c r="HJ2" s="54"/>
      <c r="HK2" s="54"/>
      <c r="HL2" s="54"/>
      <c r="HM2" s="54"/>
    </row>
    <row r="3" spans="1:221" ht="60" customHeight="1">
      <c r="A3" s="55" t="s">
        <v>119</v>
      </c>
      <c r="B3" s="56" t="s">
        <v>120</v>
      </c>
      <c r="C3" s="56" t="s">
        <v>121</v>
      </c>
      <c r="D3" s="57" t="s">
        <v>122</v>
      </c>
      <c r="E3" s="58" t="s">
        <v>10</v>
      </c>
      <c r="F3" s="59">
        <v>5</v>
      </c>
      <c r="G3" s="60" t="s">
        <v>123</v>
      </c>
      <c r="H3" s="59">
        <v>4</v>
      </c>
      <c r="I3" s="60" t="s">
        <v>123</v>
      </c>
      <c r="J3" s="59">
        <v>3</v>
      </c>
      <c r="K3" s="60" t="s">
        <v>123</v>
      </c>
      <c r="L3" s="59">
        <v>2</v>
      </c>
      <c r="M3" s="60" t="s">
        <v>123</v>
      </c>
      <c r="N3" s="61" t="s">
        <v>124</v>
      </c>
      <c r="O3" s="62" t="s">
        <v>125</v>
      </c>
      <c r="P3" s="63" t="s">
        <v>126</v>
      </c>
      <c r="Q3" s="64" t="s">
        <v>127</v>
      </c>
      <c r="R3" s="65" t="s">
        <v>128</v>
      </c>
      <c r="S3" s="66" t="s">
        <v>129</v>
      </c>
      <c r="T3" s="67" t="s">
        <v>130</v>
      </c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54"/>
      <c r="AM3" s="54"/>
      <c r="AN3" s="54"/>
      <c r="AO3" s="54"/>
      <c r="AP3" s="54"/>
      <c r="AQ3" s="54"/>
      <c r="AR3" s="54"/>
      <c r="AS3" s="54"/>
      <c r="AT3" s="54"/>
      <c r="AU3" s="54"/>
      <c r="AV3" s="54"/>
      <c r="AW3" s="54"/>
      <c r="AX3" s="54"/>
      <c r="AY3" s="54"/>
      <c r="AZ3" s="54"/>
      <c r="BA3" s="54"/>
      <c r="BB3" s="54"/>
      <c r="BC3" s="54"/>
      <c r="BD3" s="54"/>
      <c r="BE3" s="54"/>
      <c r="BF3" s="54"/>
      <c r="BG3" s="54"/>
      <c r="BH3" s="54"/>
      <c r="BI3" s="54"/>
      <c r="BJ3" s="54"/>
      <c r="BK3" s="54"/>
      <c r="BL3" s="54"/>
      <c r="BM3" s="54"/>
      <c r="BN3" s="54"/>
      <c r="BO3" s="54"/>
      <c r="BP3" s="54"/>
      <c r="BQ3" s="54"/>
      <c r="BR3" s="54"/>
      <c r="BS3" s="54"/>
      <c r="BT3" s="54"/>
      <c r="BU3" s="54"/>
      <c r="BV3" s="54"/>
      <c r="BW3" s="54"/>
      <c r="BX3" s="54"/>
      <c r="BY3" s="54"/>
      <c r="BZ3" s="54"/>
      <c r="CA3" s="54"/>
      <c r="CB3" s="54"/>
      <c r="CC3" s="54"/>
      <c r="CD3" s="54"/>
      <c r="CE3" s="54"/>
      <c r="CF3" s="54"/>
      <c r="CG3" s="54"/>
      <c r="CH3" s="54"/>
      <c r="CI3" s="54"/>
      <c r="CJ3" s="54"/>
      <c r="CK3" s="54"/>
      <c r="CL3" s="54"/>
      <c r="CM3" s="54"/>
      <c r="CN3" s="54"/>
      <c r="CO3" s="54"/>
      <c r="CP3" s="54"/>
      <c r="CQ3" s="54"/>
      <c r="CR3" s="54"/>
      <c r="CS3" s="54"/>
      <c r="CT3" s="54"/>
      <c r="CU3" s="54"/>
      <c r="CV3" s="54"/>
      <c r="CW3" s="54"/>
      <c r="CX3" s="54"/>
      <c r="CY3" s="54"/>
      <c r="CZ3" s="54"/>
      <c r="DA3" s="54"/>
      <c r="DB3" s="54"/>
      <c r="DC3" s="54"/>
      <c r="DD3" s="54"/>
      <c r="DE3" s="54"/>
      <c r="DF3" s="54"/>
      <c r="DG3" s="54"/>
      <c r="DH3" s="54"/>
      <c r="DI3" s="54"/>
      <c r="DJ3" s="54"/>
      <c r="DK3" s="54"/>
      <c r="DL3" s="54"/>
      <c r="DM3" s="54"/>
      <c r="DN3" s="54"/>
      <c r="DO3" s="54"/>
      <c r="DP3" s="54"/>
      <c r="DQ3" s="54"/>
      <c r="DR3" s="54"/>
      <c r="DS3" s="54"/>
      <c r="DT3" s="54"/>
      <c r="DU3" s="54"/>
      <c r="DV3" s="54"/>
      <c r="DW3" s="54"/>
      <c r="DX3" s="54"/>
      <c r="DY3" s="54"/>
      <c r="DZ3" s="54"/>
      <c r="EA3" s="54"/>
      <c r="EB3" s="54"/>
      <c r="EC3" s="54"/>
      <c r="ED3" s="54"/>
      <c r="EE3" s="54"/>
      <c r="EF3" s="54"/>
      <c r="EG3" s="54"/>
      <c r="EH3" s="54"/>
      <c r="EI3" s="54"/>
      <c r="EJ3" s="54"/>
      <c r="EK3" s="54"/>
      <c r="EL3" s="54"/>
      <c r="EM3" s="54"/>
      <c r="EN3" s="54"/>
      <c r="EO3" s="54"/>
      <c r="EP3" s="54"/>
      <c r="EQ3" s="54"/>
      <c r="ER3" s="54"/>
      <c r="ES3" s="54"/>
      <c r="ET3" s="54"/>
      <c r="EU3" s="54"/>
      <c r="EV3" s="54"/>
      <c r="EW3" s="54"/>
      <c r="EX3" s="54"/>
      <c r="EY3" s="54"/>
      <c r="EZ3" s="54"/>
      <c r="FA3" s="54"/>
      <c r="FB3" s="54"/>
      <c r="FC3" s="54"/>
      <c r="FD3" s="54"/>
      <c r="FE3" s="54"/>
      <c r="FF3" s="54"/>
      <c r="FG3" s="54"/>
      <c r="FH3" s="54"/>
      <c r="FI3" s="54"/>
      <c r="FJ3" s="54"/>
      <c r="FK3" s="54"/>
      <c r="FL3" s="54"/>
      <c r="FM3" s="54"/>
      <c r="FN3" s="54"/>
      <c r="FO3" s="54"/>
      <c r="FP3" s="54"/>
      <c r="FQ3" s="54"/>
      <c r="FR3" s="54"/>
      <c r="FS3" s="54"/>
      <c r="FT3" s="54"/>
      <c r="FU3" s="54"/>
      <c r="FV3" s="54"/>
      <c r="FW3" s="54"/>
      <c r="FX3" s="54"/>
      <c r="FY3" s="54"/>
      <c r="FZ3" s="54"/>
      <c r="GA3" s="54"/>
      <c r="GB3" s="54"/>
      <c r="GC3" s="54"/>
      <c r="GD3" s="54"/>
      <c r="GE3" s="54"/>
      <c r="GF3" s="54"/>
      <c r="GG3" s="54"/>
      <c r="GH3" s="54"/>
      <c r="GI3" s="54"/>
      <c r="GJ3" s="54"/>
      <c r="GK3" s="54"/>
      <c r="GL3" s="54"/>
      <c r="GM3" s="54"/>
      <c r="GN3" s="54"/>
      <c r="GO3" s="54"/>
      <c r="GP3" s="54"/>
      <c r="GQ3" s="54"/>
      <c r="GR3" s="54"/>
      <c r="GS3" s="54"/>
      <c r="GT3" s="54"/>
      <c r="GU3" s="54"/>
      <c r="GV3" s="54"/>
      <c r="GW3" s="54"/>
      <c r="GX3" s="54"/>
      <c r="GY3" s="54"/>
      <c r="GZ3" s="54"/>
      <c r="HA3" s="54"/>
      <c r="HB3" s="54"/>
      <c r="HC3" s="54"/>
      <c r="HD3" s="54"/>
      <c r="HE3" s="54"/>
      <c r="HF3" s="54"/>
      <c r="HG3" s="54"/>
      <c r="HH3" s="54"/>
      <c r="HI3" s="54"/>
      <c r="HJ3" s="54"/>
      <c r="HK3" s="54"/>
      <c r="HL3" s="54"/>
      <c r="HM3" s="54"/>
    </row>
    <row r="4" spans="1:221" s="78" customFormat="1" ht="13.5" customHeight="1">
      <c r="A4" s="68">
        <v>1</v>
      </c>
      <c r="B4" s="69">
        <v>4135</v>
      </c>
      <c r="C4" s="69" t="s">
        <v>20</v>
      </c>
      <c r="D4" s="70">
        <v>8</v>
      </c>
      <c r="E4" s="70"/>
      <c r="F4" s="71">
        <v>6</v>
      </c>
      <c r="G4" s="72">
        <f aca="true" t="shared" si="0" ref="G4:G39">F4/D4</f>
        <v>0.75</v>
      </c>
      <c r="H4" s="71">
        <v>1</v>
      </c>
      <c r="I4" s="72">
        <f aca="true" t="shared" si="1" ref="I4:I39">H4/D4</f>
        <v>0.125</v>
      </c>
      <c r="J4" s="71">
        <v>1</v>
      </c>
      <c r="K4" s="73">
        <f aca="true" t="shared" si="2" ref="K4:K39">J4/D4</f>
        <v>0.125</v>
      </c>
      <c r="L4" s="71">
        <v>0</v>
      </c>
      <c r="M4" s="73">
        <f aca="true" t="shared" si="3" ref="M4:M39">L4/D4</f>
        <v>0</v>
      </c>
      <c r="N4" s="74">
        <v>37.9</v>
      </c>
      <c r="O4" s="74">
        <v>6.3</v>
      </c>
      <c r="P4" s="68">
        <v>42</v>
      </c>
      <c r="Q4" s="68">
        <v>32</v>
      </c>
      <c r="R4" s="75">
        <v>0.98</v>
      </c>
      <c r="S4" s="76">
        <f aca="true" t="shared" si="4" ref="S4:S38">(H4+F4)/D4</f>
        <v>0.875</v>
      </c>
      <c r="T4" s="77">
        <f>(F4*5+H4*4+J4*3+L4*2)/D4</f>
        <v>4.625</v>
      </c>
      <c r="U4" s="54"/>
      <c r="V4" s="54"/>
      <c r="W4" s="54"/>
      <c r="X4" s="54"/>
      <c r="Y4" s="54"/>
      <c r="Z4" s="54"/>
      <c r="AA4" s="54"/>
      <c r="AB4" s="54"/>
      <c r="AC4" s="54"/>
      <c r="AD4" s="54"/>
      <c r="AE4" s="54"/>
      <c r="AF4" s="54"/>
      <c r="AG4" s="54"/>
      <c r="AH4" s="54"/>
      <c r="AI4" s="54"/>
      <c r="AJ4" s="54"/>
      <c r="AK4" s="54"/>
      <c r="AL4" s="54"/>
      <c r="AM4" s="54"/>
      <c r="AN4" s="54"/>
      <c r="AO4" s="54"/>
      <c r="AP4" s="54"/>
      <c r="AQ4" s="54"/>
      <c r="AR4" s="54"/>
      <c r="AS4" s="54"/>
      <c r="AT4" s="54"/>
      <c r="AU4" s="54"/>
      <c r="AV4" s="54"/>
      <c r="AW4" s="54"/>
      <c r="AX4" s="54"/>
      <c r="AY4" s="54"/>
      <c r="AZ4" s="54"/>
      <c r="BA4" s="54"/>
      <c r="BB4" s="54"/>
      <c r="BC4" s="54"/>
      <c r="BD4" s="54"/>
      <c r="BE4" s="54"/>
      <c r="BF4" s="54"/>
      <c r="BG4" s="54"/>
      <c r="BH4" s="54"/>
      <c r="BI4" s="54"/>
      <c r="BJ4" s="54"/>
      <c r="BK4" s="54"/>
      <c r="BL4" s="54"/>
      <c r="BM4" s="54"/>
      <c r="BN4" s="54"/>
      <c r="BO4" s="54"/>
      <c r="BP4" s="54"/>
      <c r="BQ4" s="54"/>
      <c r="BR4" s="54"/>
      <c r="BS4" s="54"/>
      <c r="BT4" s="54"/>
      <c r="BU4" s="54"/>
      <c r="BV4" s="54"/>
      <c r="BW4" s="54"/>
      <c r="BX4" s="54"/>
      <c r="BY4" s="54"/>
      <c r="BZ4" s="54"/>
      <c r="CA4" s="54"/>
      <c r="CB4" s="54"/>
      <c r="CC4" s="54"/>
      <c r="CD4" s="54"/>
      <c r="CE4" s="54"/>
      <c r="CF4" s="54"/>
      <c r="CG4" s="54"/>
      <c r="CH4" s="54"/>
      <c r="CI4" s="54"/>
      <c r="CJ4" s="54"/>
      <c r="CK4" s="54"/>
      <c r="CL4" s="54"/>
      <c r="CM4" s="54"/>
      <c r="CN4" s="54"/>
      <c r="CO4" s="54"/>
      <c r="CP4" s="54"/>
      <c r="CQ4" s="54"/>
      <c r="CR4" s="54"/>
      <c r="CS4" s="54"/>
      <c r="CT4" s="54"/>
      <c r="CU4" s="54"/>
      <c r="CV4" s="54"/>
      <c r="CW4" s="54"/>
      <c r="CX4" s="54"/>
      <c r="CY4" s="54"/>
      <c r="CZ4" s="54"/>
      <c r="DA4" s="54"/>
      <c r="DB4" s="54"/>
      <c r="DC4" s="54"/>
      <c r="DD4" s="54"/>
      <c r="DE4" s="54"/>
      <c r="DF4" s="54"/>
      <c r="DG4" s="54"/>
      <c r="DH4" s="54"/>
      <c r="DI4" s="54"/>
      <c r="DJ4" s="54"/>
      <c r="DK4" s="54"/>
      <c r="DL4" s="54"/>
      <c r="DM4" s="54"/>
      <c r="DN4" s="54"/>
      <c r="DO4" s="54"/>
      <c r="DP4" s="54"/>
      <c r="DQ4" s="54"/>
      <c r="DR4" s="54"/>
      <c r="DS4" s="54"/>
      <c r="DT4" s="54"/>
      <c r="DU4" s="54"/>
      <c r="DV4" s="54"/>
      <c r="DW4" s="54"/>
      <c r="DX4" s="54"/>
      <c r="DY4" s="54"/>
      <c r="DZ4" s="54"/>
      <c r="EA4" s="54"/>
      <c r="EB4" s="54"/>
      <c r="EC4" s="54"/>
      <c r="ED4" s="54"/>
      <c r="EE4" s="54"/>
      <c r="EF4" s="54"/>
      <c r="EG4" s="54"/>
      <c r="EH4" s="54"/>
      <c r="EI4" s="54"/>
      <c r="EJ4" s="54"/>
      <c r="EK4" s="54"/>
      <c r="EL4" s="54"/>
      <c r="EM4" s="54"/>
      <c r="EN4" s="54"/>
      <c r="EO4" s="54"/>
      <c r="EP4" s="54"/>
      <c r="EQ4" s="54"/>
      <c r="ER4" s="54"/>
      <c r="ES4" s="54"/>
      <c r="ET4" s="54"/>
      <c r="EU4" s="54"/>
      <c r="EV4" s="54"/>
      <c r="EW4" s="54"/>
      <c r="EX4" s="54"/>
      <c r="EY4" s="54"/>
      <c r="EZ4" s="54"/>
      <c r="FA4" s="54"/>
      <c r="FB4" s="54"/>
      <c r="FC4" s="54"/>
      <c r="FD4" s="54"/>
      <c r="FE4" s="54"/>
      <c r="FF4" s="54"/>
      <c r="FG4" s="54"/>
      <c r="FH4" s="54"/>
      <c r="FI4" s="54"/>
      <c r="FJ4" s="54"/>
      <c r="FK4" s="54"/>
      <c r="FL4" s="54"/>
      <c r="FM4" s="54"/>
      <c r="FN4" s="54"/>
      <c r="FO4" s="54"/>
      <c r="FP4" s="54"/>
      <c r="FQ4" s="54"/>
      <c r="FR4" s="54"/>
      <c r="FS4" s="54"/>
      <c r="FT4" s="54"/>
      <c r="FU4" s="54"/>
      <c r="FV4" s="54"/>
      <c r="FW4" s="54"/>
      <c r="FX4" s="54"/>
      <c r="FY4" s="54"/>
      <c r="FZ4" s="54"/>
      <c r="GA4" s="54"/>
      <c r="GB4" s="54"/>
      <c r="GC4" s="54"/>
      <c r="GD4" s="54"/>
      <c r="GE4" s="54"/>
      <c r="GF4" s="54"/>
      <c r="GG4" s="54"/>
      <c r="GH4" s="54"/>
      <c r="GI4" s="54"/>
      <c r="GJ4" s="54"/>
      <c r="GK4" s="54"/>
      <c r="GL4" s="54"/>
      <c r="GM4" s="54"/>
      <c r="GN4" s="54"/>
      <c r="GO4" s="54"/>
      <c r="GP4" s="54"/>
      <c r="GQ4" s="54"/>
      <c r="GR4" s="54"/>
      <c r="GS4" s="54"/>
      <c r="GT4" s="54"/>
      <c r="GU4" s="54"/>
      <c r="GV4" s="54"/>
      <c r="GW4" s="54"/>
      <c r="GX4" s="54"/>
      <c r="GY4" s="54"/>
      <c r="GZ4" s="54"/>
      <c r="HA4" s="54"/>
      <c r="HB4" s="54"/>
      <c r="HC4" s="54"/>
      <c r="HD4" s="54"/>
      <c r="HE4" s="54"/>
      <c r="HF4" s="54"/>
      <c r="HG4" s="54"/>
      <c r="HH4" s="54"/>
      <c r="HI4" s="54"/>
      <c r="HJ4" s="54"/>
      <c r="HK4" s="54"/>
      <c r="HL4" s="54"/>
      <c r="HM4" s="54"/>
    </row>
    <row r="5" spans="1:221" s="78" customFormat="1" ht="13.5" customHeight="1">
      <c r="A5" s="68">
        <v>2</v>
      </c>
      <c r="B5" s="69">
        <v>4141</v>
      </c>
      <c r="C5" s="69" t="s">
        <v>131</v>
      </c>
      <c r="D5" s="70">
        <v>7</v>
      </c>
      <c r="E5" s="70"/>
      <c r="F5" s="71">
        <v>4</v>
      </c>
      <c r="G5" s="73">
        <f t="shared" si="0"/>
        <v>0.5714285714285714</v>
      </c>
      <c r="H5" s="71">
        <v>2</v>
      </c>
      <c r="I5" s="73">
        <f t="shared" si="1"/>
        <v>0.2857142857142857</v>
      </c>
      <c r="J5" s="71">
        <v>1</v>
      </c>
      <c r="K5" s="73">
        <f t="shared" si="2"/>
        <v>0.14285714285714285</v>
      </c>
      <c r="L5" s="71">
        <v>0</v>
      </c>
      <c r="M5" s="73">
        <f t="shared" si="3"/>
        <v>0</v>
      </c>
      <c r="N5" s="74">
        <v>37.3</v>
      </c>
      <c r="O5" s="74">
        <v>7</v>
      </c>
      <c r="P5" s="68">
        <v>42</v>
      </c>
      <c r="Q5" s="68">
        <v>27</v>
      </c>
      <c r="R5" s="75">
        <f aca="true" t="shared" si="5" ref="R5:R38">(F5+H5+J5-L5)/D5</f>
        <v>1</v>
      </c>
      <c r="S5" s="76">
        <f t="shared" si="4"/>
        <v>0.8571428571428571</v>
      </c>
      <c r="T5" s="77">
        <f aca="true" t="shared" si="6" ref="T5:T39">(F5*5+H5*4+J5*3+L5*2)/D5</f>
        <v>4.428571428571429</v>
      </c>
      <c r="U5" s="54"/>
      <c r="V5" s="54"/>
      <c r="W5" s="54"/>
      <c r="X5" s="54"/>
      <c r="Y5" s="54"/>
      <c r="Z5" s="54"/>
      <c r="AA5" s="54"/>
      <c r="AB5" s="54"/>
      <c r="AC5" s="54"/>
      <c r="AD5" s="54"/>
      <c r="AE5" s="54"/>
      <c r="AF5" s="54"/>
      <c r="AG5" s="54"/>
      <c r="AH5" s="54"/>
      <c r="AI5" s="54"/>
      <c r="AJ5" s="54"/>
      <c r="AK5" s="54"/>
      <c r="AL5" s="54"/>
      <c r="AM5" s="54"/>
      <c r="AN5" s="54"/>
      <c r="AO5" s="54"/>
      <c r="AP5" s="54"/>
      <c r="AQ5" s="54"/>
      <c r="AR5" s="54"/>
      <c r="AS5" s="54"/>
      <c r="AT5" s="54"/>
      <c r="AU5" s="54"/>
      <c r="AV5" s="54"/>
      <c r="AW5" s="54"/>
      <c r="AX5" s="54"/>
      <c r="AY5" s="54"/>
      <c r="AZ5" s="54"/>
      <c r="BA5" s="54"/>
      <c r="BB5" s="54"/>
      <c r="BC5" s="54"/>
      <c r="BD5" s="54"/>
      <c r="BE5" s="54"/>
      <c r="BF5" s="54"/>
      <c r="BG5" s="54"/>
      <c r="BH5" s="54"/>
      <c r="BI5" s="54"/>
      <c r="BJ5" s="54"/>
      <c r="BK5" s="54"/>
      <c r="BL5" s="54"/>
      <c r="BM5" s="54"/>
      <c r="BN5" s="54"/>
      <c r="BO5" s="54"/>
      <c r="BP5" s="54"/>
      <c r="BQ5" s="54"/>
      <c r="BR5" s="54"/>
      <c r="BS5" s="54"/>
      <c r="BT5" s="54"/>
      <c r="BU5" s="54"/>
      <c r="BV5" s="54"/>
      <c r="BW5" s="54"/>
      <c r="BX5" s="54"/>
      <c r="BY5" s="54"/>
      <c r="BZ5" s="54"/>
      <c r="CA5" s="54"/>
      <c r="CB5" s="54"/>
      <c r="CC5" s="54"/>
      <c r="CD5" s="54"/>
      <c r="CE5" s="54"/>
      <c r="CF5" s="54"/>
      <c r="CG5" s="54"/>
      <c r="CH5" s="54"/>
      <c r="CI5" s="54"/>
      <c r="CJ5" s="54"/>
      <c r="CK5" s="54"/>
      <c r="CL5" s="54"/>
      <c r="CM5" s="54"/>
      <c r="CN5" s="54"/>
      <c r="CO5" s="54"/>
      <c r="CP5" s="54"/>
      <c r="CQ5" s="54"/>
      <c r="CR5" s="54"/>
      <c r="CS5" s="54"/>
      <c r="CT5" s="54"/>
      <c r="CU5" s="54"/>
      <c r="CV5" s="54"/>
      <c r="CW5" s="54"/>
      <c r="CX5" s="54"/>
      <c r="CY5" s="54"/>
      <c r="CZ5" s="54"/>
      <c r="DA5" s="54"/>
      <c r="DB5" s="54"/>
      <c r="DC5" s="54"/>
      <c r="DD5" s="54"/>
      <c r="DE5" s="54"/>
      <c r="DF5" s="54"/>
      <c r="DG5" s="54"/>
      <c r="DH5" s="54"/>
      <c r="DI5" s="54"/>
      <c r="DJ5" s="54"/>
      <c r="DK5" s="54"/>
      <c r="DL5" s="54"/>
      <c r="DM5" s="54"/>
      <c r="DN5" s="54"/>
      <c r="DO5" s="54"/>
      <c r="DP5" s="54"/>
      <c r="DQ5" s="54"/>
      <c r="DR5" s="54"/>
      <c r="DS5" s="54"/>
      <c r="DT5" s="54"/>
      <c r="DU5" s="54"/>
      <c r="DV5" s="54"/>
      <c r="DW5" s="54"/>
      <c r="DX5" s="54"/>
      <c r="DY5" s="54"/>
      <c r="DZ5" s="54"/>
      <c r="EA5" s="54"/>
      <c r="EB5" s="54"/>
      <c r="EC5" s="54"/>
      <c r="ED5" s="54"/>
      <c r="EE5" s="54"/>
      <c r="EF5" s="54"/>
      <c r="EG5" s="54"/>
      <c r="EH5" s="54"/>
      <c r="EI5" s="54"/>
      <c r="EJ5" s="54"/>
      <c r="EK5" s="54"/>
      <c r="EL5" s="54"/>
      <c r="EM5" s="54"/>
      <c r="EN5" s="54"/>
      <c r="EO5" s="54"/>
      <c r="EP5" s="54"/>
      <c r="EQ5" s="54"/>
      <c r="ER5" s="54"/>
      <c r="ES5" s="54"/>
      <c r="ET5" s="54"/>
      <c r="EU5" s="54"/>
      <c r="EV5" s="54"/>
      <c r="EW5" s="54"/>
      <c r="EX5" s="54"/>
      <c r="EY5" s="54"/>
      <c r="EZ5" s="54"/>
      <c r="FA5" s="54"/>
      <c r="FB5" s="54"/>
      <c r="FC5" s="54"/>
      <c r="FD5" s="54"/>
      <c r="FE5" s="54"/>
      <c r="FF5" s="54"/>
      <c r="FG5" s="54"/>
      <c r="FH5" s="54"/>
      <c r="FI5" s="54"/>
      <c r="FJ5" s="54"/>
      <c r="FK5" s="54"/>
      <c r="FL5" s="54"/>
      <c r="FM5" s="54"/>
      <c r="FN5" s="54"/>
      <c r="FO5" s="54"/>
      <c r="FP5" s="54"/>
      <c r="FQ5" s="54"/>
      <c r="FR5" s="54"/>
      <c r="FS5" s="54"/>
      <c r="FT5" s="54"/>
      <c r="FU5" s="54"/>
      <c r="FV5" s="54"/>
      <c r="FW5" s="54"/>
      <c r="FX5" s="54"/>
      <c r="FY5" s="54"/>
      <c r="FZ5" s="54"/>
      <c r="GA5" s="54"/>
      <c r="GB5" s="54"/>
      <c r="GC5" s="54"/>
      <c r="GD5" s="54"/>
      <c r="GE5" s="54"/>
      <c r="GF5" s="54"/>
      <c r="GG5" s="54"/>
      <c r="GH5" s="54"/>
      <c r="GI5" s="54"/>
      <c r="GJ5" s="54"/>
      <c r="GK5" s="54"/>
      <c r="GL5" s="54"/>
      <c r="GM5" s="54"/>
      <c r="GN5" s="54"/>
      <c r="GO5" s="54"/>
      <c r="GP5" s="54"/>
      <c r="GQ5" s="54"/>
      <c r="GR5" s="54"/>
      <c r="GS5" s="54"/>
      <c r="GT5" s="54"/>
      <c r="GU5" s="54"/>
      <c r="GV5" s="54"/>
      <c r="GW5" s="54"/>
      <c r="GX5" s="54"/>
      <c r="GY5" s="54"/>
      <c r="GZ5" s="54"/>
      <c r="HA5" s="54"/>
      <c r="HB5" s="54"/>
      <c r="HC5" s="54"/>
      <c r="HD5" s="54"/>
      <c r="HE5" s="54"/>
      <c r="HF5" s="54"/>
      <c r="HG5" s="54"/>
      <c r="HH5" s="54"/>
      <c r="HI5" s="54"/>
      <c r="HJ5" s="54"/>
      <c r="HK5" s="54"/>
      <c r="HL5" s="54"/>
      <c r="HM5" s="54"/>
    </row>
    <row r="6" spans="1:221" s="78" customFormat="1" ht="13.5" customHeight="1">
      <c r="A6" s="68">
        <v>3</v>
      </c>
      <c r="B6" s="69">
        <v>4110</v>
      </c>
      <c r="C6" s="69" t="s">
        <v>132</v>
      </c>
      <c r="D6" s="70">
        <v>5</v>
      </c>
      <c r="E6" s="70"/>
      <c r="F6" s="71">
        <v>2</v>
      </c>
      <c r="G6" s="73">
        <f t="shared" si="0"/>
        <v>0.4</v>
      </c>
      <c r="H6" s="71">
        <v>2</v>
      </c>
      <c r="I6" s="73">
        <f t="shared" si="1"/>
        <v>0.4</v>
      </c>
      <c r="J6" s="71">
        <v>1</v>
      </c>
      <c r="K6" s="73">
        <f t="shared" si="2"/>
        <v>0.2</v>
      </c>
      <c r="L6" s="71">
        <v>0</v>
      </c>
      <c r="M6" s="73">
        <f t="shared" si="3"/>
        <v>0</v>
      </c>
      <c r="N6" s="74">
        <v>36.8</v>
      </c>
      <c r="O6" s="74">
        <v>6</v>
      </c>
      <c r="P6" s="68">
        <v>41</v>
      </c>
      <c r="Q6" s="68">
        <v>28</v>
      </c>
      <c r="R6" s="75">
        <f t="shared" si="5"/>
        <v>1</v>
      </c>
      <c r="S6" s="76">
        <f t="shared" si="4"/>
        <v>0.8</v>
      </c>
      <c r="T6" s="77">
        <f t="shared" si="6"/>
        <v>4.2</v>
      </c>
      <c r="U6" s="54"/>
      <c r="V6" s="54"/>
      <c r="W6" s="54"/>
      <c r="X6" s="54"/>
      <c r="Y6" s="54"/>
      <c r="Z6" s="54"/>
      <c r="AA6" s="54"/>
      <c r="AB6" s="54"/>
      <c r="AC6" s="54"/>
      <c r="AD6" s="54"/>
      <c r="AE6" s="54"/>
      <c r="AF6" s="54"/>
      <c r="AG6" s="54"/>
      <c r="AH6" s="54"/>
      <c r="AI6" s="54"/>
      <c r="AJ6" s="54"/>
      <c r="AK6" s="54"/>
      <c r="AL6" s="54"/>
      <c r="AM6" s="54"/>
      <c r="AN6" s="54"/>
      <c r="AO6" s="54"/>
      <c r="AP6" s="54"/>
      <c r="AQ6" s="54"/>
      <c r="AR6" s="54"/>
      <c r="AS6" s="54"/>
      <c r="AT6" s="54"/>
      <c r="AU6" s="54"/>
      <c r="AV6" s="54"/>
      <c r="AW6" s="54"/>
      <c r="AX6" s="54"/>
      <c r="AY6" s="54"/>
      <c r="AZ6" s="54"/>
      <c r="BA6" s="54"/>
      <c r="BB6" s="54"/>
      <c r="BC6" s="54"/>
      <c r="BD6" s="54"/>
      <c r="BE6" s="54"/>
      <c r="BF6" s="54"/>
      <c r="BG6" s="54"/>
      <c r="BH6" s="54"/>
      <c r="BI6" s="54"/>
      <c r="BJ6" s="54"/>
      <c r="BK6" s="54"/>
      <c r="BL6" s="54"/>
      <c r="BM6" s="54"/>
      <c r="BN6" s="54"/>
      <c r="BO6" s="54"/>
      <c r="BP6" s="54"/>
      <c r="BQ6" s="54"/>
      <c r="BR6" s="54"/>
      <c r="BS6" s="54"/>
      <c r="BT6" s="54"/>
      <c r="BU6" s="54"/>
      <c r="BV6" s="54"/>
      <c r="BW6" s="54"/>
      <c r="BX6" s="54"/>
      <c r="BY6" s="54"/>
      <c r="BZ6" s="54"/>
      <c r="CA6" s="54"/>
      <c r="CB6" s="54"/>
      <c r="CC6" s="54"/>
      <c r="CD6" s="54"/>
      <c r="CE6" s="54"/>
      <c r="CF6" s="54"/>
      <c r="CG6" s="54"/>
      <c r="CH6" s="54"/>
      <c r="CI6" s="54"/>
      <c r="CJ6" s="54"/>
      <c r="CK6" s="54"/>
      <c r="CL6" s="54"/>
      <c r="CM6" s="54"/>
      <c r="CN6" s="54"/>
      <c r="CO6" s="54"/>
      <c r="CP6" s="54"/>
      <c r="CQ6" s="54"/>
      <c r="CR6" s="54"/>
      <c r="CS6" s="54"/>
      <c r="CT6" s="54"/>
      <c r="CU6" s="54"/>
      <c r="CV6" s="54"/>
      <c r="CW6" s="54"/>
      <c r="CX6" s="54"/>
      <c r="CY6" s="54"/>
      <c r="CZ6" s="54"/>
      <c r="DA6" s="54"/>
      <c r="DB6" s="54"/>
      <c r="DC6" s="54"/>
      <c r="DD6" s="54"/>
      <c r="DE6" s="54"/>
      <c r="DF6" s="54"/>
      <c r="DG6" s="54"/>
      <c r="DH6" s="54"/>
      <c r="DI6" s="54"/>
      <c r="DJ6" s="54"/>
      <c r="DK6" s="54"/>
      <c r="DL6" s="54"/>
      <c r="DM6" s="54"/>
      <c r="DN6" s="54"/>
      <c r="DO6" s="54"/>
      <c r="DP6" s="54"/>
      <c r="DQ6" s="54"/>
      <c r="DR6" s="54"/>
      <c r="DS6" s="54"/>
      <c r="DT6" s="54"/>
      <c r="DU6" s="54"/>
      <c r="DV6" s="54"/>
      <c r="DW6" s="54"/>
      <c r="DX6" s="54"/>
      <c r="DY6" s="54"/>
      <c r="DZ6" s="54"/>
      <c r="EA6" s="54"/>
      <c r="EB6" s="54"/>
      <c r="EC6" s="54"/>
      <c r="ED6" s="54"/>
      <c r="EE6" s="54"/>
      <c r="EF6" s="54"/>
      <c r="EG6" s="54"/>
      <c r="EH6" s="54"/>
      <c r="EI6" s="54"/>
      <c r="EJ6" s="54"/>
      <c r="EK6" s="54"/>
      <c r="EL6" s="54"/>
      <c r="EM6" s="54"/>
      <c r="EN6" s="54"/>
      <c r="EO6" s="54"/>
      <c r="EP6" s="54"/>
      <c r="EQ6" s="54"/>
      <c r="ER6" s="54"/>
      <c r="ES6" s="54"/>
      <c r="ET6" s="54"/>
      <c r="EU6" s="54"/>
      <c r="EV6" s="54"/>
      <c r="EW6" s="54"/>
      <c r="EX6" s="54"/>
      <c r="EY6" s="54"/>
      <c r="EZ6" s="54"/>
      <c r="FA6" s="54"/>
      <c r="FB6" s="54"/>
      <c r="FC6" s="54"/>
      <c r="FD6" s="54"/>
      <c r="FE6" s="54"/>
      <c r="FF6" s="54"/>
      <c r="FG6" s="54"/>
      <c r="FH6" s="54"/>
      <c r="FI6" s="54"/>
      <c r="FJ6" s="54"/>
      <c r="FK6" s="54"/>
      <c r="FL6" s="54"/>
      <c r="FM6" s="54"/>
      <c r="FN6" s="54"/>
      <c r="FO6" s="54"/>
      <c r="FP6" s="54"/>
      <c r="FQ6" s="54"/>
      <c r="FR6" s="54"/>
      <c r="FS6" s="54"/>
      <c r="FT6" s="54"/>
      <c r="FU6" s="54"/>
      <c r="FV6" s="54"/>
      <c r="FW6" s="54"/>
      <c r="FX6" s="54"/>
      <c r="FY6" s="54"/>
      <c r="FZ6" s="54"/>
      <c r="GA6" s="54"/>
      <c r="GB6" s="54"/>
      <c r="GC6" s="54"/>
      <c r="GD6" s="54"/>
      <c r="GE6" s="54"/>
      <c r="GF6" s="54"/>
      <c r="GG6" s="54"/>
      <c r="GH6" s="54"/>
      <c r="GI6" s="54"/>
      <c r="GJ6" s="54"/>
      <c r="GK6" s="54"/>
      <c r="GL6" s="54"/>
      <c r="GM6" s="54"/>
      <c r="GN6" s="54"/>
      <c r="GO6" s="54"/>
      <c r="GP6" s="54"/>
      <c r="GQ6" s="54"/>
      <c r="GR6" s="54"/>
      <c r="GS6" s="54"/>
      <c r="GT6" s="54"/>
      <c r="GU6" s="54"/>
      <c r="GV6" s="54"/>
      <c r="GW6" s="54"/>
      <c r="GX6" s="54"/>
      <c r="GY6" s="54"/>
      <c r="GZ6" s="54"/>
      <c r="HA6" s="54"/>
      <c r="HB6" s="54"/>
      <c r="HC6" s="54"/>
      <c r="HD6" s="54"/>
      <c r="HE6" s="54"/>
      <c r="HF6" s="54"/>
      <c r="HG6" s="54"/>
      <c r="HH6" s="54"/>
      <c r="HI6" s="54"/>
      <c r="HJ6" s="54"/>
      <c r="HK6" s="54"/>
      <c r="HL6" s="54"/>
      <c r="HM6" s="54"/>
    </row>
    <row r="7" spans="1:221" s="78" customFormat="1" ht="13.5" customHeight="1">
      <c r="A7" s="68">
        <v>4</v>
      </c>
      <c r="B7" s="69">
        <v>4106</v>
      </c>
      <c r="C7" s="79" t="s">
        <v>14</v>
      </c>
      <c r="D7" s="70">
        <v>29</v>
      </c>
      <c r="E7" s="70"/>
      <c r="F7" s="71">
        <v>13</v>
      </c>
      <c r="G7" s="73">
        <f t="shared" si="0"/>
        <v>0.4482758620689655</v>
      </c>
      <c r="H7" s="71">
        <v>11</v>
      </c>
      <c r="I7" s="73">
        <f t="shared" si="1"/>
        <v>0.3793103448275862</v>
      </c>
      <c r="J7" s="71">
        <v>5</v>
      </c>
      <c r="K7" s="73">
        <f t="shared" si="2"/>
        <v>0.1724137931034483</v>
      </c>
      <c r="L7" s="71">
        <v>0</v>
      </c>
      <c r="M7" s="73">
        <f t="shared" si="3"/>
        <v>0</v>
      </c>
      <c r="N7" s="74">
        <v>36.1</v>
      </c>
      <c r="O7" s="74">
        <v>5.7</v>
      </c>
      <c r="P7" s="68">
        <v>42</v>
      </c>
      <c r="Q7" s="68">
        <v>30</v>
      </c>
      <c r="R7" s="75">
        <f t="shared" si="5"/>
        <v>1</v>
      </c>
      <c r="S7" s="76">
        <f t="shared" si="4"/>
        <v>0.8275862068965517</v>
      </c>
      <c r="T7" s="77">
        <f t="shared" si="6"/>
        <v>4.275862068965517</v>
      </c>
      <c r="U7" s="54"/>
      <c r="V7" s="54"/>
      <c r="W7" s="54"/>
      <c r="X7" s="54"/>
      <c r="Y7" s="54"/>
      <c r="Z7" s="54"/>
      <c r="AA7" s="54"/>
      <c r="AB7" s="54"/>
      <c r="AC7" s="54"/>
      <c r="AD7" s="54"/>
      <c r="AE7" s="54"/>
      <c r="AF7" s="54"/>
      <c r="AG7" s="54"/>
      <c r="AH7" s="54"/>
      <c r="AI7" s="54"/>
      <c r="AJ7" s="54"/>
      <c r="AK7" s="54"/>
      <c r="AL7" s="54"/>
      <c r="AM7" s="54"/>
      <c r="AN7" s="54"/>
      <c r="AO7" s="54"/>
      <c r="AP7" s="54"/>
      <c r="AQ7" s="54"/>
      <c r="AR7" s="54"/>
      <c r="AS7" s="54"/>
      <c r="AT7" s="54"/>
      <c r="AU7" s="54"/>
      <c r="AV7" s="54"/>
      <c r="AW7" s="54"/>
      <c r="AX7" s="54"/>
      <c r="AY7" s="54"/>
      <c r="AZ7" s="54"/>
      <c r="BA7" s="54"/>
      <c r="BB7" s="54"/>
      <c r="BC7" s="54"/>
      <c r="BD7" s="54"/>
      <c r="BE7" s="54"/>
      <c r="BF7" s="54"/>
      <c r="BG7" s="54"/>
      <c r="BH7" s="54"/>
      <c r="BI7" s="54"/>
      <c r="BJ7" s="54"/>
      <c r="BK7" s="54"/>
      <c r="BL7" s="54"/>
      <c r="BM7" s="54"/>
      <c r="BN7" s="54"/>
      <c r="BO7" s="54"/>
      <c r="BP7" s="54"/>
      <c r="BQ7" s="54"/>
      <c r="BR7" s="54"/>
      <c r="BS7" s="54"/>
      <c r="BT7" s="54"/>
      <c r="BU7" s="54"/>
      <c r="BV7" s="54"/>
      <c r="BW7" s="54"/>
      <c r="BX7" s="54"/>
      <c r="BY7" s="54"/>
      <c r="BZ7" s="54"/>
      <c r="CA7" s="54"/>
      <c r="CB7" s="54"/>
      <c r="CC7" s="54"/>
      <c r="CD7" s="54"/>
      <c r="CE7" s="54"/>
      <c r="CF7" s="54"/>
      <c r="CG7" s="54"/>
      <c r="CH7" s="54"/>
      <c r="CI7" s="54"/>
      <c r="CJ7" s="54"/>
      <c r="CK7" s="54"/>
      <c r="CL7" s="54"/>
      <c r="CM7" s="54"/>
      <c r="CN7" s="54"/>
      <c r="CO7" s="54"/>
      <c r="CP7" s="54"/>
      <c r="CQ7" s="54"/>
      <c r="CR7" s="54"/>
      <c r="CS7" s="54"/>
      <c r="CT7" s="54"/>
      <c r="CU7" s="54"/>
      <c r="CV7" s="54"/>
      <c r="CW7" s="54"/>
      <c r="CX7" s="54"/>
      <c r="CY7" s="54"/>
      <c r="CZ7" s="54"/>
      <c r="DA7" s="54"/>
      <c r="DB7" s="54"/>
      <c r="DC7" s="54"/>
      <c r="DD7" s="54"/>
      <c r="DE7" s="54"/>
      <c r="DF7" s="54"/>
      <c r="DG7" s="54"/>
      <c r="DH7" s="54"/>
      <c r="DI7" s="54"/>
      <c r="DJ7" s="54"/>
      <c r="DK7" s="54"/>
      <c r="DL7" s="54"/>
      <c r="DM7" s="54"/>
      <c r="DN7" s="54"/>
      <c r="DO7" s="54"/>
      <c r="DP7" s="54"/>
      <c r="DQ7" s="54"/>
      <c r="DR7" s="54"/>
      <c r="DS7" s="54"/>
      <c r="DT7" s="54"/>
      <c r="DU7" s="54"/>
      <c r="DV7" s="54"/>
      <c r="DW7" s="54"/>
      <c r="DX7" s="54"/>
      <c r="DY7" s="54"/>
      <c r="DZ7" s="54"/>
      <c r="EA7" s="54"/>
      <c r="EB7" s="54"/>
      <c r="EC7" s="54"/>
      <c r="ED7" s="54"/>
      <c r="EE7" s="54"/>
      <c r="EF7" s="54"/>
      <c r="EG7" s="54"/>
      <c r="EH7" s="54"/>
      <c r="EI7" s="54"/>
      <c r="EJ7" s="54"/>
      <c r="EK7" s="54"/>
      <c r="EL7" s="54"/>
      <c r="EM7" s="54"/>
      <c r="EN7" s="54"/>
      <c r="EO7" s="54"/>
      <c r="EP7" s="54"/>
      <c r="EQ7" s="54"/>
      <c r="ER7" s="54"/>
      <c r="ES7" s="54"/>
      <c r="ET7" s="54"/>
      <c r="EU7" s="54"/>
      <c r="EV7" s="54"/>
      <c r="EW7" s="54"/>
      <c r="EX7" s="54"/>
      <c r="EY7" s="54"/>
      <c r="EZ7" s="54"/>
      <c r="FA7" s="54"/>
      <c r="FB7" s="54"/>
      <c r="FC7" s="54"/>
      <c r="FD7" s="54"/>
      <c r="FE7" s="54"/>
      <c r="FF7" s="54"/>
      <c r="FG7" s="54"/>
      <c r="FH7" s="54"/>
      <c r="FI7" s="54"/>
      <c r="FJ7" s="54"/>
      <c r="FK7" s="54"/>
      <c r="FL7" s="54"/>
      <c r="FM7" s="54"/>
      <c r="FN7" s="54"/>
      <c r="FO7" s="54"/>
      <c r="FP7" s="54"/>
      <c r="FQ7" s="54"/>
      <c r="FR7" s="54"/>
      <c r="FS7" s="54"/>
      <c r="FT7" s="54"/>
      <c r="FU7" s="54"/>
      <c r="FV7" s="54"/>
      <c r="FW7" s="54"/>
      <c r="FX7" s="54"/>
      <c r="FY7" s="54"/>
      <c r="FZ7" s="54"/>
      <c r="GA7" s="54"/>
      <c r="GB7" s="54"/>
      <c r="GC7" s="54"/>
      <c r="GD7" s="54"/>
      <c r="GE7" s="54"/>
      <c r="GF7" s="54"/>
      <c r="GG7" s="54"/>
      <c r="GH7" s="54"/>
      <c r="GI7" s="54"/>
      <c r="GJ7" s="54"/>
      <c r="GK7" s="54"/>
      <c r="GL7" s="54"/>
      <c r="GM7" s="54"/>
      <c r="GN7" s="54"/>
      <c r="GO7" s="54"/>
      <c r="GP7" s="54"/>
      <c r="GQ7" s="54"/>
      <c r="GR7" s="54"/>
      <c r="GS7" s="54"/>
      <c r="GT7" s="54"/>
      <c r="GU7" s="54"/>
      <c r="GV7" s="54"/>
      <c r="GW7" s="54"/>
      <c r="GX7" s="54"/>
      <c r="GY7" s="54"/>
      <c r="GZ7" s="54"/>
      <c r="HA7" s="54"/>
      <c r="HB7" s="54"/>
      <c r="HC7" s="54"/>
      <c r="HD7" s="54"/>
      <c r="HE7" s="54"/>
      <c r="HF7" s="54"/>
      <c r="HG7" s="54"/>
      <c r="HH7" s="54"/>
      <c r="HI7" s="54"/>
      <c r="HJ7" s="54"/>
      <c r="HK7" s="54"/>
      <c r="HL7" s="54"/>
      <c r="HM7" s="54"/>
    </row>
    <row r="8" spans="1:221" s="78" customFormat="1" ht="13.5" customHeight="1">
      <c r="A8" s="68">
        <v>4</v>
      </c>
      <c r="B8" s="69">
        <v>4118</v>
      </c>
      <c r="C8" s="69" t="s">
        <v>133</v>
      </c>
      <c r="D8" s="70">
        <v>12</v>
      </c>
      <c r="E8" s="70"/>
      <c r="F8" s="71">
        <v>5</v>
      </c>
      <c r="G8" s="73">
        <f t="shared" si="0"/>
        <v>0.4166666666666667</v>
      </c>
      <c r="H8" s="71">
        <v>5</v>
      </c>
      <c r="I8" s="73">
        <f t="shared" si="1"/>
        <v>0.4166666666666667</v>
      </c>
      <c r="J8" s="71">
        <v>2</v>
      </c>
      <c r="K8" s="73">
        <f t="shared" si="2"/>
        <v>0.16666666666666666</v>
      </c>
      <c r="L8" s="71">
        <v>0</v>
      </c>
      <c r="M8" s="73">
        <f t="shared" si="3"/>
        <v>0</v>
      </c>
      <c r="N8" s="74">
        <v>36.1</v>
      </c>
      <c r="O8" s="74">
        <v>5.7</v>
      </c>
      <c r="P8" s="68">
        <v>40</v>
      </c>
      <c r="Q8" s="68">
        <v>28</v>
      </c>
      <c r="R8" s="75">
        <f t="shared" si="5"/>
        <v>1</v>
      </c>
      <c r="S8" s="76">
        <f t="shared" si="4"/>
        <v>0.8333333333333334</v>
      </c>
      <c r="T8" s="77">
        <f t="shared" si="6"/>
        <v>4.25</v>
      </c>
      <c r="U8" s="54"/>
      <c r="V8" s="54"/>
      <c r="W8" s="54"/>
      <c r="X8" s="54"/>
      <c r="Y8" s="54"/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4"/>
      <c r="AO8" s="54"/>
      <c r="AP8" s="54"/>
      <c r="AQ8" s="54"/>
      <c r="AR8" s="54"/>
      <c r="AS8" s="54"/>
      <c r="AT8" s="54"/>
      <c r="AU8" s="54"/>
      <c r="AV8" s="54"/>
      <c r="AW8" s="54"/>
      <c r="AX8" s="54"/>
      <c r="AY8" s="54"/>
      <c r="AZ8" s="54"/>
      <c r="BA8" s="54"/>
      <c r="BB8" s="54"/>
      <c r="BC8" s="54"/>
      <c r="BD8" s="54"/>
      <c r="BE8" s="54"/>
      <c r="BF8" s="54"/>
      <c r="BG8" s="54"/>
      <c r="BH8" s="54"/>
      <c r="BI8" s="54"/>
      <c r="BJ8" s="54"/>
      <c r="BK8" s="54"/>
      <c r="BL8" s="54"/>
      <c r="BM8" s="54"/>
      <c r="BN8" s="54"/>
      <c r="BO8" s="54"/>
      <c r="BP8" s="54"/>
      <c r="BQ8" s="54"/>
      <c r="BR8" s="54"/>
      <c r="BS8" s="54"/>
      <c r="BT8" s="54"/>
      <c r="BU8" s="54"/>
      <c r="BV8" s="54"/>
      <c r="BW8" s="54"/>
      <c r="BX8" s="54"/>
      <c r="BY8" s="54"/>
      <c r="BZ8" s="54"/>
      <c r="CA8" s="54"/>
      <c r="CB8" s="54"/>
      <c r="CC8" s="54"/>
      <c r="CD8" s="54"/>
      <c r="CE8" s="54"/>
      <c r="CF8" s="54"/>
      <c r="CG8" s="54"/>
      <c r="CH8" s="54"/>
      <c r="CI8" s="54"/>
      <c r="CJ8" s="54"/>
      <c r="CK8" s="54"/>
      <c r="CL8" s="54"/>
      <c r="CM8" s="54"/>
      <c r="CN8" s="54"/>
      <c r="CO8" s="54"/>
      <c r="CP8" s="54"/>
      <c r="CQ8" s="54"/>
      <c r="CR8" s="54"/>
      <c r="CS8" s="54"/>
      <c r="CT8" s="54"/>
      <c r="CU8" s="54"/>
      <c r="CV8" s="54"/>
      <c r="CW8" s="54"/>
      <c r="CX8" s="54"/>
      <c r="CY8" s="54"/>
      <c r="CZ8" s="54"/>
      <c r="DA8" s="54"/>
      <c r="DB8" s="54"/>
      <c r="DC8" s="54"/>
      <c r="DD8" s="54"/>
      <c r="DE8" s="54"/>
      <c r="DF8" s="54"/>
      <c r="DG8" s="54"/>
      <c r="DH8" s="54"/>
      <c r="DI8" s="54"/>
      <c r="DJ8" s="54"/>
      <c r="DK8" s="54"/>
      <c r="DL8" s="54"/>
      <c r="DM8" s="54"/>
      <c r="DN8" s="54"/>
      <c r="DO8" s="54"/>
      <c r="DP8" s="54"/>
      <c r="DQ8" s="54"/>
      <c r="DR8" s="54"/>
      <c r="DS8" s="54"/>
      <c r="DT8" s="54"/>
      <c r="DU8" s="54"/>
      <c r="DV8" s="54"/>
      <c r="DW8" s="54"/>
      <c r="DX8" s="54"/>
      <c r="DY8" s="54"/>
      <c r="DZ8" s="54"/>
      <c r="EA8" s="54"/>
      <c r="EB8" s="54"/>
      <c r="EC8" s="54"/>
      <c r="ED8" s="54"/>
      <c r="EE8" s="54"/>
      <c r="EF8" s="54"/>
      <c r="EG8" s="54"/>
      <c r="EH8" s="54"/>
      <c r="EI8" s="54"/>
      <c r="EJ8" s="54"/>
      <c r="EK8" s="54"/>
      <c r="EL8" s="54"/>
      <c r="EM8" s="54"/>
      <c r="EN8" s="54"/>
      <c r="EO8" s="54"/>
      <c r="EP8" s="54"/>
      <c r="EQ8" s="54"/>
      <c r="ER8" s="54"/>
      <c r="ES8" s="54"/>
      <c r="ET8" s="54"/>
      <c r="EU8" s="54"/>
      <c r="EV8" s="54"/>
      <c r="EW8" s="54"/>
      <c r="EX8" s="54"/>
      <c r="EY8" s="54"/>
      <c r="EZ8" s="54"/>
      <c r="FA8" s="54"/>
      <c r="FB8" s="54"/>
      <c r="FC8" s="54"/>
      <c r="FD8" s="54"/>
      <c r="FE8" s="54"/>
      <c r="FF8" s="54"/>
      <c r="FG8" s="54"/>
      <c r="FH8" s="54"/>
      <c r="FI8" s="54"/>
      <c r="FJ8" s="54"/>
      <c r="FK8" s="54"/>
      <c r="FL8" s="54"/>
      <c r="FM8" s="54"/>
      <c r="FN8" s="54"/>
      <c r="FO8" s="54"/>
      <c r="FP8" s="54"/>
      <c r="FQ8" s="54"/>
      <c r="FR8" s="54"/>
      <c r="FS8" s="54"/>
      <c r="FT8" s="54"/>
      <c r="FU8" s="54"/>
      <c r="FV8" s="54"/>
      <c r="FW8" s="54"/>
      <c r="FX8" s="54"/>
      <c r="FY8" s="54"/>
      <c r="FZ8" s="54"/>
      <c r="GA8" s="54"/>
      <c r="GB8" s="54"/>
      <c r="GC8" s="54"/>
      <c r="GD8" s="54"/>
      <c r="GE8" s="54"/>
      <c r="GF8" s="54"/>
      <c r="GG8" s="54"/>
      <c r="GH8" s="54"/>
      <c r="GI8" s="54"/>
      <c r="GJ8" s="54"/>
      <c r="GK8" s="54"/>
      <c r="GL8" s="54"/>
      <c r="GM8" s="54"/>
      <c r="GN8" s="54"/>
      <c r="GO8" s="54"/>
      <c r="GP8" s="54"/>
      <c r="GQ8" s="54"/>
      <c r="GR8" s="54"/>
      <c r="GS8" s="54"/>
      <c r="GT8" s="54"/>
      <c r="GU8" s="54"/>
      <c r="GV8" s="54"/>
      <c r="GW8" s="54"/>
      <c r="GX8" s="54"/>
      <c r="GY8" s="54"/>
      <c r="GZ8" s="54"/>
      <c r="HA8" s="54"/>
      <c r="HB8" s="54"/>
      <c r="HC8" s="54"/>
      <c r="HD8" s="54"/>
      <c r="HE8" s="54"/>
      <c r="HF8" s="54"/>
      <c r="HG8" s="54"/>
      <c r="HH8" s="54"/>
      <c r="HI8" s="54"/>
      <c r="HJ8" s="54"/>
      <c r="HK8" s="54"/>
      <c r="HL8" s="54"/>
      <c r="HM8" s="54"/>
    </row>
    <row r="9" spans="1:221" s="78" customFormat="1" ht="13.5" customHeight="1">
      <c r="A9" s="68">
        <v>6</v>
      </c>
      <c r="B9" s="69">
        <v>4102</v>
      </c>
      <c r="C9" s="69" t="s">
        <v>134</v>
      </c>
      <c r="D9" s="70">
        <v>27</v>
      </c>
      <c r="E9" s="70"/>
      <c r="F9" s="71">
        <v>14</v>
      </c>
      <c r="G9" s="73">
        <f t="shared" si="0"/>
        <v>0.5185185185185185</v>
      </c>
      <c r="H9" s="71">
        <v>11</v>
      </c>
      <c r="I9" s="73">
        <f t="shared" si="1"/>
        <v>0.4074074074074074</v>
      </c>
      <c r="J9" s="71">
        <v>2</v>
      </c>
      <c r="K9" s="73">
        <f t="shared" si="2"/>
        <v>0.07407407407407407</v>
      </c>
      <c r="L9" s="71">
        <v>0</v>
      </c>
      <c r="M9" s="73">
        <f t="shared" si="3"/>
        <v>0</v>
      </c>
      <c r="N9" s="74">
        <v>35.96</v>
      </c>
      <c r="O9" s="74">
        <v>6.3</v>
      </c>
      <c r="P9" s="68">
        <v>42</v>
      </c>
      <c r="Q9" s="68">
        <v>21</v>
      </c>
      <c r="R9" s="75">
        <f t="shared" si="5"/>
        <v>1</v>
      </c>
      <c r="S9" s="76">
        <f t="shared" si="4"/>
        <v>0.9259259259259259</v>
      </c>
      <c r="T9" s="77">
        <f t="shared" si="6"/>
        <v>4.444444444444445</v>
      </c>
      <c r="U9" s="54"/>
      <c r="V9" s="54"/>
      <c r="W9" s="54"/>
      <c r="X9" s="54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4"/>
      <c r="AO9" s="54"/>
      <c r="AP9" s="54"/>
      <c r="AQ9" s="54"/>
      <c r="AR9" s="54"/>
      <c r="AS9" s="54"/>
      <c r="AT9" s="54"/>
      <c r="AU9" s="54"/>
      <c r="AV9" s="54"/>
      <c r="AW9" s="54"/>
      <c r="AX9" s="54"/>
      <c r="AY9" s="54"/>
      <c r="AZ9" s="54"/>
      <c r="BA9" s="54"/>
      <c r="BB9" s="54"/>
      <c r="BC9" s="54"/>
      <c r="BD9" s="54"/>
      <c r="BE9" s="54"/>
      <c r="BF9" s="54"/>
      <c r="BG9" s="54"/>
      <c r="BH9" s="54"/>
      <c r="BI9" s="54"/>
      <c r="BJ9" s="54"/>
      <c r="BK9" s="54"/>
      <c r="BL9" s="54"/>
      <c r="BM9" s="54"/>
      <c r="BN9" s="54"/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4"/>
      <c r="BZ9" s="54"/>
      <c r="CA9" s="54"/>
      <c r="CB9" s="54"/>
      <c r="CC9" s="54"/>
      <c r="CD9" s="54"/>
      <c r="CE9" s="54"/>
      <c r="CF9" s="54"/>
      <c r="CG9" s="54"/>
      <c r="CH9" s="54"/>
      <c r="CI9" s="54"/>
      <c r="CJ9" s="54"/>
      <c r="CK9" s="54"/>
      <c r="CL9" s="54"/>
      <c r="CM9" s="54"/>
      <c r="CN9" s="54"/>
      <c r="CO9" s="54"/>
      <c r="CP9" s="54"/>
      <c r="CQ9" s="54"/>
      <c r="CR9" s="54"/>
      <c r="CS9" s="54"/>
      <c r="CT9" s="54"/>
      <c r="CU9" s="54"/>
      <c r="CV9" s="54"/>
      <c r="CW9" s="54"/>
      <c r="CX9" s="54"/>
      <c r="CY9" s="54"/>
      <c r="CZ9" s="54"/>
      <c r="DA9" s="54"/>
      <c r="DB9" s="54"/>
      <c r="DC9" s="54"/>
      <c r="DD9" s="54"/>
      <c r="DE9" s="54"/>
      <c r="DF9" s="54"/>
      <c r="DG9" s="54"/>
      <c r="DH9" s="54"/>
      <c r="DI9" s="54"/>
      <c r="DJ9" s="54"/>
      <c r="DK9" s="54"/>
      <c r="DL9" s="54"/>
      <c r="DM9" s="54"/>
      <c r="DN9" s="54"/>
      <c r="DO9" s="54"/>
      <c r="DP9" s="54"/>
      <c r="DQ9" s="54"/>
      <c r="DR9" s="54"/>
      <c r="DS9" s="54"/>
      <c r="DT9" s="54"/>
      <c r="DU9" s="54"/>
      <c r="DV9" s="54"/>
      <c r="DW9" s="54"/>
      <c r="DX9" s="54"/>
      <c r="DY9" s="54"/>
      <c r="DZ9" s="54"/>
      <c r="EA9" s="54"/>
      <c r="EB9" s="54"/>
      <c r="EC9" s="54"/>
      <c r="ED9" s="54"/>
      <c r="EE9" s="54"/>
      <c r="EF9" s="54"/>
      <c r="EG9" s="54"/>
      <c r="EH9" s="54"/>
      <c r="EI9" s="54"/>
      <c r="EJ9" s="54"/>
      <c r="EK9" s="54"/>
      <c r="EL9" s="54"/>
      <c r="EM9" s="54"/>
      <c r="EN9" s="54"/>
      <c r="EO9" s="54"/>
      <c r="EP9" s="54"/>
      <c r="EQ9" s="54"/>
      <c r="ER9" s="54"/>
      <c r="ES9" s="54"/>
      <c r="ET9" s="54"/>
      <c r="EU9" s="54"/>
      <c r="EV9" s="54"/>
      <c r="EW9" s="54"/>
      <c r="EX9" s="54"/>
      <c r="EY9" s="54"/>
      <c r="EZ9" s="54"/>
      <c r="FA9" s="54"/>
      <c r="FB9" s="54"/>
      <c r="FC9" s="54"/>
      <c r="FD9" s="54"/>
      <c r="FE9" s="54"/>
      <c r="FF9" s="54"/>
      <c r="FG9" s="54"/>
      <c r="FH9" s="54"/>
      <c r="FI9" s="54"/>
      <c r="FJ9" s="54"/>
      <c r="FK9" s="54"/>
      <c r="FL9" s="54"/>
      <c r="FM9" s="54"/>
      <c r="FN9" s="54"/>
      <c r="FO9" s="54"/>
      <c r="FP9" s="54"/>
      <c r="FQ9" s="54"/>
      <c r="FR9" s="54"/>
      <c r="FS9" s="54"/>
      <c r="FT9" s="54"/>
      <c r="FU9" s="54"/>
      <c r="FV9" s="54"/>
      <c r="FW9" s="54"/>
      <c r="FX9" s="54"/>
      <c r="FY9" s="54"/>
      <c r="FZ9" s="54"/>
      <c r="GA9" s="54"/>
      <c r="GB9" s="54"/>
      <c r="GC9" s="54"/>
      <c r="GD9" s="54"/>
      <c r="GE9" s="54"/>
      <c r="GF9" s="54"/>
      <c r="GG9" s="54"/>
      <c r="GH9" s="54"/>
      <c r="GI9" s="54"/>
      <c r="GJ9" s="54"/>
      <c r="GK9" s="54"/>
      <c r="GL9" s="54"/>
      <c r="GM9" s="54"/>
      <c r="GN9" s="54"/>
      <c r="GO9" s="54"/>
      <c r="GP9" s="54"/>
      <c r="GQ9" s="54"/>
      <c r="GR9" s="54"/>
      <c r="GS9" s="54"/>
      <c r="GT9" s="54"/>
      <c r="GU9" s="54"/>
      <c r="GV9" s="54"/>
      <c r="GW9" s="54"/>
      <c r="GX9" s="54"/>
      <c r="GY9" s="54"/>
      <c r="GZ9" s="54"/>
      <c r="HA9" s="54"/>
      <c r="HB9" s="54"/>
      <c r="HC9" s="54"/>
      <c r="HD9" s="54"/>
      <c r="HE9" s="54"/>
      <c r="HF9" s="54"/>
      <c r="HG9" s="54"/>
      <c r="HH9" s="54"/>
      <c r="HI9" s="54"/>
      <c r="HJ9" s="54"/>
      <c r="HK9" s="54"/>
      <c r="HL9" s="54"/>
      <c r="HM9" s="54"/>
    </row>
    <row r="10" spans="1:221" s="78" customFormat="1" ht="13.5" customHeight="1">
      <c r="A10" s="68">
        <v>7</v>
      </c>
      <c r="B10" s="69">
        <v>4120</v>
      </c>
      <c r="C10" s="69" t="s">
        <v>135</v>
      </c>
      <c r="D10" s="70">
        <v>51</v>
      </c>
      <c r="E10" s="70"/>
      <c r="F10" s="71">
        <v>21</v>
      </c>
      <c r="G10" s="73">
        <f t="shared" si="0"/>
        <v>0.4117647058823529</v>
      </c>
      <c r="H10" s="71">
        <v>22</v>
      </c>
      <c r="I10" s="73">
        <f t="shared" si="1"/>
        <v>0.43137254901960786</v>
      </c>
      <c r="J10" s="71">
        <v>8</v>
      </c>
      <c r="K10" s="73">
        <f t="shared" si="2"/>
        <v>0.1568627450980392</v>
      </c>
      <c r="L10" s="71">
        <v>0</v>
      </c>
      <c r="M10" s="73">
        <f t="shared" si="3"/>
        <v>0</v>
      </c>
      <c r="N10" s="74">
        <v>35.5</v>
      </c>
      <c r="O10" s="74">
        <v>5.8</v>
      </c>
      <c r="P10" s="68">
        <v>42</v>
      </c>
      <c r="Q10" s="68">
        <v>25</v>
      </c>
      <c r="R10" s="75">
        <f t="shared" si="5"/>
        <v>1</v>
      </c>
      <c r="S10" s="76">
        <f t="shared" si="4"/>
        <v>0.8431372549019608</v>
      </c>
      <c r="T10" s="77">
        <f t="shared" si="6"/>
        <v>4.254901960784314</v>
      </c>
      <c r="U10" s="54"/>
      <c r="V10" s="54"/>
      <c r="W10" s="54"/>
      <c r="X10" s="54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4"/>
      <c r="AO10" s="54"/>
      <c r="AP10" s="54"/>
      <c r="AQ10" s="54"/>
      <c r="AR10" s="54"/>
      <c r="AS10" s="54"/>
      <c r="AT10" s="54"/>
      <c r="AU10" s="54"/>
      <c r="AV10" s="54"/>
      <c r="AW10" s="54"/>
      <c r="AX10" s="54"/>
      <c r="AY10" s="54"/>
      <c r="AZ10" s="54"/>
      <c r="BA10" s="54"/>
      <c r="BB10" s="54"/>
      <c r="BC10" s="54"/>
      <c r="BD10" s="54"/>
      <c r="BE10" s="54"/>
      <c r="BF10" s="54"/>
      <c r="BG10" s="54"/>
      <c r="BH10" s="54"/>
      <c r="BI10" s="54"/>
      <c r="BJ10" s="54"/>
      <c r="BK10" s="54"/>
      <c r="BL10" s="54"/>
      <c r="BM10" s="54"/>
      <c r="BN10" s="54"/>
      <c r="BO10" s="54"/>
      <c r="BP10" s="54"/>
      <c r="BQ10" s="54"/>
      <c r="BR10" s="54"/>
      <c r="BS10" s="54"/>
      <c r="BT10" s="54"/>
      <c r="BU10" s="54"/>
      <c r="BV10" s="54"/>
      <c r="BW10" s="54"/>
      <c r="BX10" s="54"/>
      <c r="BY10" s="54"/>
      <c r="BZ10" s="54"/>
      <c r="CA10" s="54"/>
      <c r="CB10" s="54"/>
      <c r="CC10" s="54"/>
      <c r="CD10" s="54"/>
      <c r="CE10" s="54"/>
      <c r="CF10" s="54"/>
      <c r="CG10" s="54"/>
      <c r="CH10" s="54"/>
      <c r="CI10" s="54"/>
      <c r="CJ10" s="54"/>
      <c r="CK10" s="54"/>
      <c r="CL10" s="54"/>
      <c r="CM10" s="54"/>
      <c r="CN10" s="54"/>
      <c r="CO10" s="54"/>
      <c r="CP10" s="54"/>
      <c r="CQ10" s="54"/>
      <c r="CR10" s="54"/>
      <c r="CS10" s="54"/>
      <c r="CT10" s="54"/>
      <c r="CU10" s="54"/>
      <c r="CV10" s="54"/>
      <c r="CW10" s="54"/>
      <c r="CX10" s="54"/>
      <c r="CY10" s="54"/>
      <c r="CZ10" s="54"/>
      <c r="DA10" s="54"/>
      <c r="DB10" s="54"/>
      <c r="DC10" s="54"/>
      <c r="DD10" s="54"/>
      <c r="DE10" s="54"/>
      <c r="DF10" s="54"/>
      <c r="DG10" s="54"/>
      <c r="DH10" s="54"/>
      <c r="DI10" s="54"/>
      <c r="DJ10" s="54"/>
      <c r="DK10" s="54"/>
      <c r="DL10" s="54"/>
      <c r="DM10" s="54"/>
      <c r="DN10" s="54"/>
      <c r="DO10" s="54"/>
      <c r="DP10" s="54"/>
      <c r="DQ10" s="54"/>
      <c r="DR10" s="54"/>
      <c r="DS10" s="54"/>
      <c r="DT10" s="54"/>
      <c r="DU10" s="54"/>
      <c r="DV10" s="54"/>
      <c r="DW10" s="54"/>
      <c r="DX10" s="54"/>
      <c r="DY10" s="54"/>
      <c r="DZ10" s="54"/>
      <c r="EA10" s="54"/>
      <c r="EB10" s="54"/>
      <c r="EC10" s="54"/>
      <c r="ED10" s="54"/>
      <c r="EE10" s="54"/>
      <c r="EF10" s="54"/>
      <c r="EG10" s="54"/>
      <c r="EH10" s="54"/>
      <c r="EI10" s="54"/>
      <c r="EJ10" s="54"/>
      <c r="EK10" s="54"/>
      <c r="EL10" s="54"/>
      <c r="EM10" s="54"/>
      <c r="EN10" s="54"/>
      <c r="EO10" s="54"/>
      <c r="EP10" s="54"/>
      <c r="EQ10" s="54"/>
      <c r="ER10" s="54"/>
      <c r="ES10" s="54"/>
      <c r="ET10" s="54"/>
      <c r="EU10" s="54"/>
      <c r="EV10" s="54"/>
      <c r="EW10" s="54"/>
      <c r="EX10" s="54"/>
      <c r="EY10" s="54"/>
      <c r="EZ10" s="54"/>
      <c r="FA10" s="54"/>
      <c r="FB10" s="54"/>
      <c r="FC10" s="54"/>
      <c r="FD10" s="54"/>
      <c r="FE10" s="54"/>
      <c r="FF10" s="54"/>
      <c r="FG10" s="54"/>
      <c r="FH10" s="54"/>
      <c r="FI10" s="54"/>
      <c r="FJ10" s="54"/>
      <c r="FK10" s="54"/>
      <c r="FL10" s="54"/>
      <c r="FM10" s="54"/>
      <c r="FN10" s="54"/>
      <c r="FO10" s="54"/>
      <c r="FP10" s="54"/>
      <c r="FQ10" s="54"/>
      <c r="FR10" s="54"/>
      <c r="FS10" s="54"/>
      <c r="FT10" s="54"/>
      <c r="FU10" s="54"/>
      <c r="FV10" s="54"/>
      <c r="FW10" s="54"/>
      <c r="FX10" s="54"/>
      <c r="FY10" s="54"/>
      <c r="FZ10" s="54"/>
      <c r="GA10" s="54"/>
      <c r="GB10" s="54"/>
      <c r="GC10" s="54"/>
      <c r="GD10" s="54"/>
      <c r="GE10" s="54"/>
      <c r="GF10" s="54"/>
      <c r="GG10" s="54"/>
      <c r="GH10" s="54"/>
      <c r="GI10" s="54"/>
      <c r="GJ10" s="54"/>
      <c r="GK10" s="54"/>
      <c r="GL10" s="54"/>
      <c r="GM10" s="54"/>
      <c r="GN10" s="54"/>
      <c r="GO10" s="54"/>
      <c r="GP10" s="54"/>
      <c r="GQ10" s="54"/>
      <c r="GR10" s="54"/>
      <c r="GS10" s="54"/>
      <c r="GT10" s="54"/>
      <c r="GU10" s="54"/>
      <c r="GV10" s="54"/>
      <c r="GW10" s="54"/>
      <c r="GX10" s="54"/>
      <c r="GY10" s="54"/>
      <c r="GZ10" s="54"/>
      <c r="HA10" s="54"/>
      <c r="HB10" s="54"/>
      <c r="HC10" s="54"/>
      <c r="HD10" s="54"/>
      <c r="HE10" s="54"/>
      <c r="HF10" s="54"/>
      <c r="HG10" s="54"/>
      <c r="HH10" s="54"/>
      <c r="HI10" s="54"/>
      <c r="HJ10" s="54"/>
      <c r="HK10" s="54"/>
      <c r="HL10" s="54"/>
      <c r="HM10" s="54"/>
    </row>
    <row r="11" spans="1:221" s="78" customFormat="1" ht="13.5" customHeight="1">
      <c r="A11" s="68">
        <v>8</v>
      </c>
      <c r="B11" s="69">
        <v>4113</v>
      </c>
      <c r="C11" s="69" t="s">
        <v>34</v>
      </c>
      <c r="D11" s="70">
        <v>11</v>
      </c>
      <c r="E11" s="70"/>
      <c r="F11" s="71">
        <v>4</v>
      </c>
      <c r="G11" s="73">
        <f t="shared" si="0"/>
        <v>0.36363636363636365</v>
      </c>
      <c r="H11" s="71">
        <v>6</v>
      </c>
      <c r="I11" s="73">
        <f t="shared" si="1"/>
        <v>0.5454545454545454</v>
      </c>
      <c r="J11" s="71">
        <v>1</v>
      </c>
      <c r="K11" s="73">
        <f t="shared" si="2"/>
        <v>0.09090909090909091</v>
      </c>
      <c r="L11" s="71">
        <v>0</v>
      </c>
      <c r="M11" s="73">
        <f t="shared" si="3"/>
        <v>0</v>
      </c>
      <c r="N11" s="74">
        <v>35.3</v>
      </c>
      <c r="O11" s="74">
        <v>6.1</v>
      </c>
      <c r="P11" s="68">
        <v>40</v>
      </c>
      <c r="Q11" s="68">
        <v>28</v>
      </c>
      <c r="R11" s="75">
        <f t="shared" si="5"/>
        <v>1</v>
      </c>
      <c r="S11" s="76">
        <f t="shared" si="4"/>
        <v>0.9090909090909091</v>
      </c>
      <c r="T11" s="77">
        <f t="shared" si="6"/>
        <v>4.2727272727272725</v>
      </c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4"/>
      <c r="AO11" s="54"/>
      <c r="AP11" s="54"/>
      <c r="AQ11" s="54"/>
      <c r="AR11" s="54"/>
      <c r="AS11" s="54"/>
      <c r="AT11" s="54"/>
      <c r="AU11" s="54"/>
      <c r="AV11" s="54"/>
      <c r="AW11" s="54"/>
      <c r="AX11" s="54"/>
      <c r="AY11" s="54"/>
      <c r="AZ11" s="54"/>
      <c r="BA11" s="54"/>
      <c r="BB11" s="54"/>
      <c r="BC11" s="54"/>
      <c r="BD11" s="54"/>
      <c r="BE11" s="54"/>
      <c r="BF11" s="54"/>
      <c r="BG11" s="54"/>
      <c r="BH11" s="54"/>
      <c r="BI11" s="54"/>
      <c r="BJ11" s="54"/>
      <c r="BK11" s="54"/>
      <c r="BL11" s="54"/>
      <c r="BM11" s="54"/>
      <c r="BN11" s="54"/>
      <c r="BO11" s="54"/>
      <c r="BP11" s="54"/>
      <c r="BQ11" s="54"/>
      <c r="BR11" s="54"/>
      <c r="BS11" s="54"/>
      <c r="BT11" s="54"/>
      <c r="BU11" s="54"/>
      <c r="BV11" s="54"/>
      <c r="BW11" s="54"/>
      <c r="BX11" s="54"/>
      <c r="BY11" s="54"/>
      <c r="BZ11" s="54"/>
      <c r="CA11" s="54"/>
      <c r="CB11" s="54"/>
      <c r="CC11" s="54"/>
      <c r="CD11" s="54"/>
      <c r="CE11" s="54"/>
      <c r="CF11" s="54"/>
      <c r="CG11" s="54"/>
      <c r="CH11" s="54"/>
      <c r="CI11" s="54"/>
      <c r="CJ11" s="54"/>
      <c r="CK11" s="54"/>
      <c r="CL11" s="54"/>
      <c r="CM11" s="54"/>
      <c r="CN11" s="54"/>
      <c r="CO11" s="54"/>
      <c r="CP11" s="54"/>
      <c r="CQ11" s="54"/>
      <c r="CR11" s="54"/>
      <c r="CS11" s="54"/>
      <c r="CT11" s="54"/>
      <c r="CU11" s="54"/>
      <c r="CV11" s="54"/>
      <c r="CW11" s="54"/>
      <c r="CX11" s="54"/>
      <c r="CY11" s="54"/>
      <c r="CZ11" s="54"/>
      <c r="DA11" s="54"/>
      <c r="DB11" s="54"/>
      <c r="DC11" s="54"/>
      <c r="DD11" s="54"/>
      <c r="DE11" s="54"/>
      <c r="DF11" s="54"/>
      <c r="DG11" s="54"/>
      <c r="DH11" s="54"/>
      <c r="DI11" s="54"/>
      <c r="DJ11" s="54"/>
      <c r="DK11" s="54"/>
      <c r="DL11" s="54"/>
      <c r="DM11" s="54"/>
      <c r="DN11" s="54"/>
      <c r="DO11" s="54"/>
      <c r="DP11" s="54"/>
      <c r="DQ11" s="54"/>
      <c r="DR11" s="54"/>
      <c r="DS11" s="54"/>
      <c r="DT11" s="54"/>
      <c r="DU11" s="54"/>
      <c r="DV11" s="54"/>
      <c r="DW11" s="54"/>
      <c r="DX11" s="54"/>
      <c r="DY11" s="54"/>
      <c r="DZ11" s="54"/>
      <c r="EA11" s="54"/>
      <c r="EB11" s="54"/>
      <c r="EC11" s="54"/>
      <c r="ED11" s="54"/>
      <c r="EE11" s="54"/>
      <c r="EF11" s="54"/>
      <c r="EG11" s="54"/>
      <c r="EH11" s="54"/>
      <c r="EI11" s="54"/>
      <c r="EJ11" s="54"/>
      <c r="EK11" s="54"/>
      <c r="EL11" s="54"/>
      <c r="EM11" s="54"/>
      <c r="EN11" s="54"/>
      <c r="EO11" s="54"/>
      <c r="EP11" s="54"/>
      <c r="EQ11" s="54"/>
      <c r="ER11" s="54"/>
      <c r="ES11" s="54"/>
      <c r="ET11" s="54"/>
      <c r="EU11" s="54"/>
      <c r="EV11" s="54"/>
      <c r="EW11" s="54"/>
      <c r="EX11" s="54"/>
      <c r="EY11" s="54"/>
      <c r="EZ11" s="54"/>
      <c r="FA11" s="54"/>
      <c r="FB11" s="54"/>
      <c r="FC11" s="54"/>
      <c r="FD11" s="54"/>
      <c r="FE11" s="54"/>
      <c r="FF11" s="54"/>
      <c r="FG11" s="54"/>
      <c r="FH11" s="54"/>
      <c r="FI11" s="54"/>
      <c r="FJ11" s="54"/>
      <c r="FK11" s="54"/>
      <c r="FL11" s="54"/>
      <c r="FM11" s="54"/>
      <c r="FN11" s="54"/>
      <c r="FO11" s="54"/>
      <c r="FP11" s="54"/>
      <c r="FQ11" s="54"/>
      <c r="FR11" s="54"/>
      <c r="FS11" s="54"/>
      <c r="FT11" s="54"/>
      <c r="FU11" s="54"/>
      <c r="FV11" s="54"/>
      <c r="FW11" s="54"/>
      <c r="FX11" s="54"/>
      <c r="FY11" s="54"/>
      <c r="FZ11" s="54"/>
      <c r="GA11" s="54"/>
      <c r="GB11" s="54"/>
      <c r="GC11" s="54"/>
      <c r="GD11" s="54"/>
      <c r="GE11" s="54"/>
      <c r="GF11" s="54"/>
      <c r="GG11" s="54"/>
      <c r="GH11" s="54"/>
      <c r="GI11" s="54"/>
      <c r="GJ11" s="54"/>
      <c r="GK11" s="54"/>
      <c r="GL11" s="54"/>
      <c r="GM11" s="54"/>
      <c r="GN11" s="54"/>
      <c r="GO11" s="54"/>
      <c r="GP11" s="54"/>
      <c r="GQ11" s="54"/>
      <c r="GR11" s="54"/>
      <c r="GS11" s="54"/>
      <c r="GT11" s="54"/>
      <c r="GU11" s="54"/>
      <c r="GV11" s="54"/>
      <c r="GW11" s="54"/>
      <c r="GX11" s="54"/>
      <c r="GY11" s="54"/>
      <c r="GZ11" s="54"/>
      <c r="HA11" s="54"/>
      <c r="HB11" s="54"/>
      <c r="HC11" s="54"/>
      <c r="HD11" s="54"/>
      <c r="HE11" s="54"/>
      <c r="HF11" s="54"/>
      <c r="HG11" s="54"/>
      <c r="HH11" s="54"/>
      <c r="HI11" s="54"/>
      <c r="HJ11" s="54"/>
      <c r="HK11" s="54"/>
      <c r="HL11" s="54"/>
      <c r="HM11" s="54"/>
    </row>
    <row r="12" spans="1:221" s="78" customFormat="1" ht="13.5" customHeight="1">
      <c r="A12" s="68">
        <v>9</v>
      </c>
      <c r="B12" s="69">
        <v>4140</v>
      </c>
      <c r="C12" s="69" t="s">
        <v>136</v>
      </c>
      <c r="D12" s="70">
        <v>22</v>
      </c>
      <c r="E12" s="70"/>
      <c r="F12" s="71">
        <v>8</v>
      </c>
      <c r="G12" s="73">
        <f t="shared" si="0"/>
        <v>0.36363636363636365</v>
      </c>
      <c r="H12" s="71">
        <v>12</v>
      </c>
      <c r="I12" s="73">
        <f t="shared" si="1"/>
        <v>0.5454545454545454</v>
      </c>
      <c r="J12" s="71">
        <v>2</v>
      </c>
      <c r="K12" s="73">
        <f t="shared" si="2"/>
        <v>0.09090909090909091</v>
      </c>
      <c r="L12" s="71">
        <v>0</v>
      </c>
      <c r="M12" s="73">
        <f t="shared" si="3"/>
        <v>0</v>
      </c>
      <c r="N12" s="74">
        <v>35.2</v>
      </c>
      <c r="O12" s="74">
        <v>6.3</v>
      </c>
      <c r="P12" s="68">
        <v>42</v>
      </c>
      <c r="Q12" s="68">
        <v>26</v>
      </c>
      <c r="R12" s="75">
        <f t="shared" si="5"/>
        <v>1</v>
      </c>
      <c r="S12" s="76">
        <f t="shared" si="4"/>
        <v>0.9090909090909091</v>
      </c>
      <c r="T12" s="77">
        <f t="shared" si="6"/>
        <v>4.2727272727272725</v>
      </c>
      <c r="U12" s="54"/>
      <c r="V12" s="54"/>
      <c r="W12" s="54"/>
      <c r="X12" s="54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4"/>
      <c r="AO12" s="54"/>
      <c r="AP12" s="54"/>
      <c r="AQ12" s="54"/>
      <c r="AR12" s="54"/>
      <c r="AS12" s="54"/>
      <c r="AT12" s="54"/>
      <c r="AU12" s="54"/>
      <c r="AV12" s="54"/>
      <c r="AW12" s="54"/>
      <c r="AX12" s="54"/>
      <c r="AY12" s="54"/>
      <c r="AZ12" s="54"/>
      <c r="BA12" s="54"/>
      <c r="BB12" s="54"/>
      <c r="BC12" s="54"/>
      <c r="BD12" s="54"/>
      <c r="BE12" s="54"/>
      <c r="BF12" s="54"/>
      <c r="BG12" s="54"/>
      <c r="BH12" s="54"/>
      <c r="BI12" s="54"/>
      <c r="BJ12" s="54"/>
      <c r="BK12" s="54"/>
      <c r="BL12" s="54"/>
      <c r="BM12" s="54"/>
      <c r="BN12" s="54"/>
      <c r="BO12" s="54"/>
      <c r="BP12" s="54"/>
      <c r="BQ12" s="54"/>
      <c r="BR12" s="54"/>
      <c r="BS12" s="54"/>
      <c r="BT12" s="54"/>
      <c r="BU12" s="54"/>
      <c r="BV12" s="54"/>
      <c r="BW12" s="54"/>
      <c r="BX12" s="54"/>
      <c r="BY12" s="54"/>
      <c r="BZ12" s="54"/>
      <c r="CA12" s="54"/>
      <c r="CB12" s="54"/>
      <c r="CC12" s="54"/>
      <c r="CD12" s="54"/>
      <c r="CE12" s="54"/>
      <c r="CF12" s="54"/>
      <c r="CG12" s="54"/>
      <c r="CH12" s="54"/>
      <c r="CI12" s="54"/>
      <c r="CJ12" s="54"/>
      <c r="CK12" s="54"/>
      <c r="CL12" s="54"/>
      <c r="CM12" s="54"/>
      <c r="CN12" s="54"/>
      <c r="CO12" s="54"/>
      <c r="CP12" s="54"/>
      <c r="CQ12" s="54"/>
      <c r="CR12" s="54"/>
      <c r="CS12" s="54"/>
      <c r="CT12" s="54"/>
      <c r="CU12" s="54"/>
      <c r="CV12" s="54"/>
      <c r="CW12" s="54"/>
      <c r="CX12" s="54"/>
      <c r="CY12" s="54"/>
      <c r="CZ12" s="54"/>
      <c r="DA12" s="54"/>
      <c r="DB12" s="54"/>
      <c r="DC12" s="54"/>
      <c r="DD12" s="54"/>
      <c r="DE12" s="54"/>
      <c r="DF12" s="54"/>
      <c r="DG12" s="54"/>
      <c r="DH12" s="54"/>
      <c r="DI12" s="54"/>
      <c r="DJ12" s="54"/>
      <c r="DK12" s="54"/>
      <c r="DL12" s="54"/>
      <c r="DM12" s="54"/>
      <c r="DN12" s="54"/>
      <c r="DO12" s="54"/>
      <c r="DP12" s="54"/>
      <c r="DQ12" s="54"/>
      <c r="DR12" s="54"/>
      <c r="DS12" s="54"/>
      <c r="DT12" s="54"/>
      <c r="DU12" s="54"/>
      <c r="DV12" s="54"/>
      <c r="DW12" s="54"/>
      <c r="DX12" s="54"/>
      <c r="DY12" s="54"/>
      <c r="DZ12" s="54"/>
      <c r="EA12" s="54"/>
      <c r="EB12" s="54"/>
      <c r="EC12" s="54"/>
      <c r="ED12" s="54"/>
      <c r="EE12" s="54"/>
      <c r="EF12" s="54"/>
      <c r="EG12" s="54"/>
      <c r="EH12" s="54"/>
      <c r="EI12" s="54"/>
      <c r="EJ12" s="54"/>
      <c r="EK12" s="54"/>
      <c r="EL12" s="54"/>
      <c r="EM12" s="54"/>
      <c r="EN12" s="54"/>
      <c r="EO12" s="54"/>
      <c r="EP12" s="54"/>
      <c r="EQ12" s="54"/>
      <c r="ER12" s="54"/>
      <c r="ES12" s="54"/>
      <c r="ET12" s="54"/>
      <c r="EU12" s="54"/>
      <c r="EV12" s="54"/>
      <c r="EW12" s="54"/>
      <c r="EX12" s="54"/>
      <c r="EY12" s="54"/>
      <c r="EZ12" s="54"/>
      <c r="FA12" s="54"/>
      <c r="FB12" s="54"/>
      <c r="FC12" s="54"/>
      <c r="FD12" s="54"/>
      <c r="FE12" s="54"/>
      <c r="FF12" s="54"/>
      <c r="FG12" s="54"/>
      <c r="FH12" s="54"/>
      <c r="FI12" s="54"/>
      <c r="FJ12" s="54"/>
      <c r="FK12" s="54"/>
      <c r="FL12" s="54"/>
      <c r="FM12" s="54"/>
      <c r="FN12" s="54"/>
      <c r="FO12" s="54"/>
      <c r="FP12" s="54"/>
      <c r="FQ12" s="54"/>
      <c r="FR12" s="54"/>
      <c r="FS12" s="54"/>
      <c r="FT12" s="54"/>
      <c r="FU12" s="54"/>
      <c r="FV12" s="54"/>
      <c r="FW12" s="54"/>
      <c r="FX12" s="54"/>
      <c r="FY12" s="54"/>
      <c r="FZ12" s="54"/>
      <c r="GA12" s="54"/>
      <c r="GB12" s="54"/>
      <c r="GC12" s="54"/>
      <c r="GD12" s="54"/>
      <c r="GE12" s="54"/>
      <c r="GF12" s="54"/>
      <c r="GG12" s="54"/>
      <c r="GH12" s="54"/>
      <c r="GI12" s="54"/>
      <c r="GJ12" s="54"/>
      <c r="GK12" s="54"/>
      <c r="GL12" s="54"/>
      <c r="GM12" s="54"/>
      <c r="GN12" s="54"/>
      <c r="GO12" s="54"/>
      <c r="GP12" s="54"/>
      <c r="GQ12" s="54"/>
      <c r="GR12" s="54"/>
      <c r="GS12" s="54"/>
      <c r="GT12" s="54"/>
      <c r="GU12" s="54"/>
      <c r="GV12" s="54"/>
      <c r="GW12" s="54"/>
      <c r="GX12" s="54"/>
      <c r="GY12" s="54"/>
      <c r="GZ12" s="54"/>
      <c r="HA12" s="54"/>
      <c r="HB12" s="54"/>
      <c r="HC12" s="54"/>
      <c r="HD12" s="54"/>
      <c r="HE12" s="54"/>
      <c r="HF12" s="54"/>
      <c r="HG12" s="54"/>
      <c r="HH12" s="54"/>
      <c r="HI12" s="54"/>
      <c r="HJ12" s="54"/>
      <c r="HK12" s="54"/>
      <c r="HL12" s="54"/>
      <c r="HM12" s="54"/>
    </row>
    <row r="13" spans="1:221" s="78" customFormat="1" ht="13.5" customHeight="1">
      <c r="A13" s="68">
        <v>10</v>
      </c>
      <c r="B13" s="69">
        <v>4117</v>
      </c>
      <c r="C13" s="69" t="s">
        <v>137</v>
      </c>
      <c r="D13" s="70">
        <v>39</v>
      </c>
      <c r="E13" s="70"/>
      <c r="F13" s="71">
        <v>14</v>
      </c>
      <c r="G13" s="73">
        <f t="shared" si="0"/>
        <v>0.358974358974359</v>
      </c>
      <c r="H13" s="71">
        <v>19</v>
      </c>
      <c r="I13" s="73">
        <f t="shared" si="1"/>
        <v>0.48717948717948717</v>
      </c>
      <c r="J13" s="71">
        <v>6</v>
      </c>
      <c r="K13" s="73">
        <f t="shared" si="2"/>
        <v>0.15384615384615385</v>
      </c>
      <c r="L13" s="71">
        <v>0</v>
      </c>
      <c r="M13" s="73">
        <f t="shared" si="3"/>
        <v>0</v>
      </c>
      <c r="N13" s="74">
        <v>35.1</v>
      </c>
      <c r="O13" s="74">
        <v>5.7</v>
      </c>
      <c r="P13" s="68">
        <v>42</v>
      </c>
      <c r="Q13" s="68">
        <v>26</v>
      </c>
      <c r="R13" s="75">
        <f t="shared" si="5"/>
        <v>1</v>
      </c>
      <c r="S13" s="76">
        <f t="shared" si="4"/>
        <v>0.8461538461538461</v>
      </c>
      <c r="T13" s="77">
        <f t="shared" si="6"/>
        <v>4.205128205128205</v>
      </c>
      <c r="U13" s="54"/>
      <c r="V13" s="54"/>
      <c r="W13" s="54"/>
      <c r="X13" s="54"/>
      <c r="Y13" s="54"/>
      <c r="Z13" s="54"/>
      <c r="AA13" s="54"/>
      <c r="AB13" s="54"/>
      <c r="AC13" s="54"/>
      <c r="AD13" s="54"/>
      <c r="AE13" s="54"/>
      <c r="AF13" s="54"/>
      <c r="AG13" s="54"/>
      <c r="AH13" s="54"/>
      <c r="AI13" s="54"/>
      <c r="AJ13" s="54"/>
      <c r="AK13" s="54"/>
      <c r="AL13" s="54"/>
      <c r="AM13" s="54"/>
      <c r="AN13" s="54"/>
      <c r="AO13" s="54"/>
      <c r="AP13" s="54"/>
      <c r="AQ13" s="54"/>
      <c r="AR13" s="54"/>
      <c r="AS13" s="54"/>
      <c r="AT13" s="54"/>
      <c r="AU13" s="54"/>
      <c r="AV13" s="54"/>
      <c r="AW13" s="54"/>
      <c r="AX13" s="54"/>
      <c r="AY13" s="54"/>
      <c r="AZ13" s="54"/>
      <c r="BA13" s="54"/>
      <c r="BB13" s="54"/>
      <c r="BC13" s="54"/>
      <c r="BD13" s="54"/>
      <c r="BE13" s="54"/>
      <c r="BF13" s="54"/>
      <c r="BG13" s="54"/>
      <c r="BH13" s="54"/>
      <c r="BI13" s="54"/>
      <c r="BJ13" s="54"/>
      <c r="BK13" s="54"/>
      <c r="BL13" s="54"/>
      <c r="BM13" s="54"/>
      <c r="BN13" s="54"/>
      <c r="BO13" s="54"/>
      <c r="BP13" s="54"/>
      <c r="BQ13" s="54"/>
      <c r="BR13" s="54"/>
      <c r="BS13" s="54"/>
      <c r="BT13" s="54"/>
      <c r="BU13" s="54"/>
      <c r="BV13" s="54"/>
      <c r="BW13" s="54"/>
      <c r="BX13" s="54"/>
      <c r="BY13" s="54"/>
      <c r="BZ13" s="54"/>
      <c r="CA13" s="54"/>
      <c r="CB13" s="54"/>
      <c r="CC13" s="54"/>
      <c r="CD13" s="54"/>
      <c r="CE13" s="54"/>
      <c r="CF13" s="54"/>
      <c r="CG13" s="54"/>
      <c r="CH13" s="54"/>
      <c r="CI13" s="54"/>
      <c r="CJ13" s="54"/>
      <c r="CK13" s="54"/>
      <c r="CL13" s="54"/>
      <c r="CM13" s="54"/>
      <c r="CN13" s="54"/>
      <c r="CO13" s="54"/>
      <c r="CP13" s="54"/>
      <c r="CQ13" s="54"/>
      <c r="CR13" s="54"/>
      <c r="CS13" s="54"/>
      <c r="CT13" s="54"/>
      <c r="CU13" s="54"/>
      <c r="CV13" s="54"/>
      <c r="CW13" s="54"/>
      <c r="CX13" s="54"/>
      <c r="CY13" s="54"/>
      <c r="CZ13" s="54"/>
      <c r="DA13" s="54"/>
      <c r="DB13" s="54"/>
      <c r="DC13" s="54"/>
      <c r="DD13" s="54"/>
      <c r="DE13" s="54"/>
      <c r="DF13" s="54"/>
      <c r="DG13" s="54"/>
      <c r="DH13" s="54"/>
      <c r="DI13" s="54"/>
      <c r="DJ13" s="54"/>
      <c r="DK13" s="54"/>
      <c r="DL13" s="54"/>
      <c r="DM13" s="54"/>
      <c r="DN13" s="54"/>
      <c r="DO13" s="54"/>
      <c r="DP13" s="54"/>
      <c r="DQ13" s="54"/>
      <c r="DR13" s="54"/>
      <c r="DS13" s="54"/>
      <c r="DT13" s="54"/>
      <c r="DU13" s="54"/>
      <c r="DV13" s="54"/>
      <c r="DW13" s="54"/>
      <c r="DX13" s="54"/>
      <c r="DY13" s="54"/>
      <c r="DZ13" s="54"/>
      <c r="EA13" s="54"/>
      <c r="EB13" s="54"/>
      <c r="EC13" s="54"/>
      <c r="ED13" s="54"/>
      <c r="EE13" s="54"/>
      <c r="EF13" s="54"/>
      <c r="EG13" s="54"/>
      <c r="EH13" s="54"/>
      <c r="EI13" s="54"/>
      <c r="EJ13" s="54"/>
      <c r="EK13" s="54"/>
      <c r="EL13" s="54"/>
      <c r="EM13" s="54"/>
      <c r="EN13" s="54"/>
      <c r="EO13" s="54"/>
      <c r="EP13" s="54"/>
      <c r="EQ13" s="54"/>
      <c r="ER13" s="54"/>
      <c r="ES13" s="54"/>
      <c r="ET13" s="54"/>
      <c r="EU13" s="54"/>
      <c r="EV13" s="54"/>
      <c r="EW13" s="54"/>
      <c r="EX13" s="54"/>
      <c r="EY13" s="54"/>
      <c r="EZ13" s="54"/>
      <c r="FA13" s="54"/>
      <c r="FB13" s="54"/>
      <c r="FC13" s="54"/>
      <c r="FD13" s="54"/>
      <c r="FE13" s="54"/>
      <c r="FF13" s="54"/>
      <c r="FG13" s="54"/>
      <c r="FH13" s="54"/>
      <c r="FI13" s="54"/>
      <c r="FJ13" s="54"/>
      <c r="FK13" s="54"/>
      <c r="FL13" s="54"/>
      <c r="FM13" s="54"/>
      <c r="FN13" s="54"/>
      <c r="FO13" s="54"/>
      <c r="FP13" s="54"/>
      <c r="FQ13" s="54"/>
      <c r="FR13" s="54"/>
      <c r="FS13" s="54"/>
      <c r="FT13" s="54"/>
      <c r="FU13" s="54"/>
      <c r="FV13" s="54"/>
      <c r="FW13" s="54"/>
      <c r="FX13" s="54"/>
      <c r="FY13" s="54"/>
      <c r="FZ13" s="54"/>
      <c r="GA13" s="54"/>
      <c r="GB13" s="54"/>
      <c r="GC13" s="54"/>
      <c r="GD13" s="54"/>
      <c r="GE13" s="54"/>
      <c r="GF13" s="54"/>
      <c r="GG13" s="54"/>
      <c r="GH13" s="54"/>
      <c r="GI13" s="54"/>
      <c r="GJ13" s="54"/>
      <c r="GK13" s="54"/>
      <c r="GL13" s="54"/>
      <c r="GM13" s="54"/>
      <c r="GN13" s="54"/>
      <c r="GO13" s="54"/>
      <c r="GP13" s="54"/>
      <c r="GQ13" s="54"/>
      <c r="GR13" s="54"/>
      <c r="GS13" s="54"/>
      <c r="GT13" s="54"/>
      <c r="GU13" s="54"/>
      <c r="GV13" s="54"/>
      <c r="GW13" s="54"/>
      <c r="GX13" s="54"/>
      <c r="GY13" s="54"/>
      <c r="GZ13" s="54"/>
      <c r="HA13" s="54"/>
      <c r="HB13" s="54"/>
      <c r="HC13" s="54"/>
      <c r="HD13" s="54"/>
      <c r="HE13" s="54"/>
      <c r="HF13" s="54"/>
      <c r="HG13" s="54"/>
      <c r="HH13" s="54"/>
      <c r="HI13" s="54"/>
      <c r="HJ13" s="54"/>
      <c r="HK13" s="54"/>
      <c r="HL13" s="54"/>
      <c r="HM13" s="54"/>
    </row>
    <row r="14" spans="1:221" s="78" customFormat="1" ht="13.5" customHeight="1">
      <c r="A14" s="68">
        <v>10</v>
      </c>
      <c r="B14" s="69">
        <v>4143</v>
      </c>
      <c r="C14" s="69" t="s">
        <v>17</v>
      </c>
      <c r="D14" s="70">
        <v>10</v>
      </c>
      <c r="E14" s="70"/>
      <c r="F14" s="71">
        <v>4</v>
      </c>
      <c r="G14" s="73">
        <f t="shared" si="0"/>
        <v>0.4</v>
      </c>
      <c r="H14" s="71">
        <v>4</v>
      </c>
      <c r="I14" s="73">
        <f t="shared" si="1"/>
        <v>0.4</v>
      </c>
      <c r="J14" s="71">
        <v>2</v>
      </c>
      <c r="K14" s="73">
        <f t="shared" si="2"/>
        <v>0.2</v>
      </c>
      <c r="L14" s="71">
        <v>0</v>
      </c>
      <c r="M14" s="73">
        <f t="shared" si="3"/>
        <v>0</v>
      </c>
      <c r="N14" s="74">
        <v>35.1</v>
      </c>
      <c r="O14" s="74">
        <v>6.1</v>
      </c>
      <c r="P14" s="68">
        <v>42</v>
      </c>
      <c r="Q14" s="68">
        <v>27</v>
      </c>
      <c r="R14" s="75">
        <f t="shared" si="5"/>
        <v>1</v>
      </c>
      <c r="S14" s="76">
        <f t="shared" si="4"/>
        <v>0.8</v>
      </c>
      <c r="T14" s="77">
        <f t="shared" si="6"/>
        <v>4.2</v>
      </c>
      <c r="U14" s="54"/>
      <c r="V14" s="54"/>
      <c r="W14" s="54"/>
      <c r="X14" s="54"/>
      <c r="Y14" s="54"/>
      <c r="Z14" s="54"/>
      <c r="AA14" s="54"/>
      <c r="AB14" s="54"/>
      <c r="AC14" s="54"/>
      <c r="AD14" s="54"/>
      <c r="AE14" s="54"/>
      <c r="AF14" s="54"/>
      <c r="AG14" s="54"/>
      <c r="AH14" s="54"/>
      <c r="AI14" s="54"/>
      <c r="AJ14" s="54"/>
      <c r="AK14" s="54"/>
      <c r="AL14" s="54"/>
      <c r="AM14" s="54"/>
      <c r="AN14" s="54"/>
      <c r="AO14" s="54"/>
      <c r="AP14" s="54"/>
      <c r="AQ14" s="54"/>
      <c r="AR14" s="54"/>
      <c r="AS14" s="54"/>
      <c r="AT14" s="54"/>
      <c r="AU14" s="54"/>
      <c r="AV14" s="54"/>
      <c r="AW14" s="54"/>
      <c r="AX14" s="54"/>
      <c r="AY14" s="54"/>
      <c r="AZ14" s="54"/>
      <c r="BA14" s="54"/>
      <c r="BB14" s="54"/>
      <c r="BC14" s="54"/>
      <c r="BD14" s="54"/>
      <c r="BE14" s="54"/>
      <c r="BF14" s="54"/>
      <c r="BG14" s="54"/>
      <c r="BH14" s="54"/>
      <c r="BI14" s="54"/>
      <c r="BJ14" s="54"/>
      <c r="BK14" s="54"/>
      <c r="BL14" s="54"/>
      <c r="BM14" s="54"/>
      <c r="BN14" s="54"/>
      <c r="BO14" s="54"/>
      <c r="BP14" s="54"/>
      <c r="BQ14" s="54"/>
      <c r="BR14" s="54"/>
      <c r="BS14" s="54"/>
      <c r="BT14" s="54"/>
      <c r="BU14" s="54"/>
      <c r="BV14" s="54"/>
      <c r="BW14" s="54"/>
      <c r="BX14" s="54"/>
      <c r="BY14" s="54"/>
      <c r="BZ14" s="54"/>
      <c r="CA14" s="54"/>
      <c r="CB14" s="54"/>
      <c r="CC14" s="54"/>
      <c r="CD14" s="54"/>
      <c r="CE14" s="54"/>
      <c r="CF14" s="54"/>
      <c r="CG14" s="54"/>
      <c r="CH14" s="54"/>
      <c r="CI14" s="54"/>
      <c r="CJ14" s="54"/>
      <c r="CK14" s="54"/>
      <c r="CL14" s="54"/>
      <c r="CM14" s="54"/>
      <c r="CN14" s="54"/>
      <c r="CO14" s="54"/>
      <c r="CP14" s="54"/>
      <c r="CQ14" s="54"/>
      <c r="CR14" s="54"/>
      <c r="CS14" s="54"/>
      <c r="CT14" s="54"/>
      <c r="CU14" s="54"/>
      <c r="CV14" s="54"/>
      <c r="CW14" s="54"/>
      <c r="CX14" s="54"/>
      <c r="CY14" s="54"/>
      <c r="CZ14" s="54"/>
      <c r="DA14" s="54"/>
      <c r="DB14" s="54"/>
      <c r="DC14" s="54"/>
      <c r="DD14" s="54"/>
      <c r="DE14" s="54"/>
      <c r="DF14" s="54"/>
      <c r="DG14" s="54"/>
      <c r="DH14" s="54"/>
      <c r="DI14" s="54"/>
      <c r="DJ14" s="54"/>
      <c r="DK14" s="54"/>
      <c r="DL14" s="54"/>
      <c r="DM14" s="54"/>
      <c r="DN14" s="54"/>
      <c r="DO14" s="54"/>
      <c r="DP14" s="54"/>
      <c r="DQ14" s="54"/>
      <c r="DR14" s="54"/>
      <c r="DS14" s="54"/>
      <c r="DT14" s="54"/>
      <c r="DU14" s="54"/>
      <c r="DV14" s="54"/>
      <c r="DW14" s="54"/>
      <c r="DX14" s="54"/>
      <c r="DY14" s="54"/>
      <c r="DZ14" s="54"/>
      <c r="EA14" s="54"/>
      <c r="EB14" s="54"/>
      <c r="EC14" s="54"/>
      <c r="ED14" s="54"/>
      <c r="EE14" s="54"/>
      <c r="EF14" s="54"/>
      <c r="EG14" s="54"/>
      <c r="EH14" s="54"/>
      <c r="EI14" s="54"/>
      <c r="EJ14" s="54"/>
      <c r="EK14" s="54"/>
      <c r="EL14" s="54"/>
      <c r="EM14" s="54"/>
      <c r="EN14" s="54"/>
      <c r="EO14" s="54"/>
      <c r="EP14" s="54"/>
      <c r="EQ14" s="54"/>
      <c r="ER14" s="54"/>
      <c r="ES14" s="54"/>
      <c r="ET14" s="54"/>
      <c r="EU14" s="54"/>
      <c r="EV14" s="54"/>
      <c r="EW14" s="54"/>
      <c r="EX14" s="54"/>
      <c r="EY14" s="54"/>
      <c r="EZ14" s="54"/>
      <c r="FA14" s="54"/>
      <c r="FB14" s="54"/>
      <c r="FC14" s="54"/>
      <c r="FD14" s="54"/>
      <c r="FE14" s="54"/>
      <c r="FF14" s="54"/>
      <c r="FG14" s="54"/>
      <c r="FH14" s="54"/>
      <c r="FI14" s="54"/>
      <c r="FJ14" s="54"/>
      <c r="FK14" s="54"/>
      <c r="FL14" s="54"/>
      <c r="FM14" s="54"/>
      <c r="FN14" s="54"/>
      <c r="FO14" s="54"/>
      <c r="FP14" s="54"/>
      <c r="FQ14" s="54"/>
      <c r="FR14" s="54"/>
      <c r="FS14" s="54"/>
      <c r="FT14" s="54"/>
      <c r="FU14" s="54"/>
      <c r="FV14" s="54"/>
      <c r="FW14" s="54"/>
      <c r="FX14" s="54"/>
      <c r="FY14" s="54"/>
      <c r="FZ14" s="54"/>
      <c r="GA14" s="54"/>
      <c r="GB14" s="54"/>
      <c r="GC14" s="54"/>
      <c r="GD14" s="54"/>
      <c r="GE14" s="54"/>
      <c r="GF14" s="54"/>
      <c r="GG14" s="54"/>
      <c r="GH14" s="54"/>
      <c r="GI14" s="54"/>
      <c r="GJ14" s="54"/>
      <c r="GK14" s="54"/>
      <c r="GL14" s="54"/>
      <c r="GM14" s="54"/>
      <c r="GN14" s="54"/>
      <c r="GO14" s="54"/>
      <c r="GP14" s="54"/>
      <c r="GQ14" s="54"/>
      <c r="GR14" s="54"/>
      <c r="GS14" s="54"/>
      <c r="GT14" s="54"/>
      <c r="GU14" s="54"/>
      <c r="GV14" s="54"/>
      <c r="GW14" s="54"/>
      <c r="GX14" s="54"/>
      <c r="GY14" s="54"/>
      <c r="GZ14" s="54"/>
      <c r="HA14" s="54"/>
      <c r="HB14" s="54"/>
      <c r="HC14" s="54"/>
      <c r="HD14" s="54"/>
      <c r="HE14" s="54"/>
      <c r="HF14" s="54"/>
      <c r="HG14" s="54"/>
      <c r="HH14" s="54"/>
      <c r="HI14" s="54"/>
      <c r="HJ14" s="54"/>
      <c r="HK14" s="54"/>
      <c r="HL14" s="54"/>
      <c r="HM14" s="54"/>
    </row>
    <row r="15" spans="1:221" s="78" customFormat="1" ht="13.5" customHeight="1">
      <c r="A15" s="68">
        <v>12</v>
      </c>
      <c r="B15" s="69">
        <v>4112</v>
      </c>
      <c r="C15" s="69" t="s">
        <v>138</v>
      </c>
      <c r="D15" s="70">
        <v>12</v>
      </c>
      <c r="E15" s="70"/>
      <c r="F15" s="71">
        <v>4</v>
      </c>
      <c r="G15" s="73">
        <f t="shared" si="0"/>
        <v>0.3333333333333333</v>
      </c>
      <c r="H15" s="71">
        <v>8</v>
      </c>
      <c r="I15" s="73">
        <f t="shared" si="1"/>
        <v>0.6666666666666666</v>
      </c>
      <c r="J15" s="71">
        <v>0</v>
      </c>
      <c r="K15" s="73">
        <f t="shared" si="2"/>
        <v>0</v>
      </c>
      <c r="L15" s="71">
        <v>0</v>
      </c>
      <c r="M15" s="73">
        <f t="shared" si="3"/>
        <v>0</v>
      </c>
      <c r="N15" s="74">
        <v>35</v>
      </c>
      <c r="O15" s="74">
        <v>6.9</v>
      </c>
      <c r="P15" s="68">
        <v>40</v>
      </c>
      <c r="Q15" s="68">
        <v>30</v>
      </c>
      <c r="R15" s="75">
        <f t="shared" si="5"/>
        <v>1</v>
      </c>
      <c r="S15" s="76">
        <f t="shared" si="4"/>
        <v>1</v>
      </c>
      <c r="T15" s="77">
        <f t="shared" si="6"/>
        <v>4.333333333333333</v>
      </c>
      <c r="U15" s="54"/>
      <c r="V15" s="54"/>
      <c r="W15" s="54"/>
      <c r="X15" s="54"/>
      <c r="Y15" s="54"/>
      <c r="Z15" s="54"/>
      <c r="AA15" s="54"/>
      <c r="AB15" s="54"/>
      <c r="AC15" s="54"/>
      <c r="AD15" s="54"/>
      <c r="AE15" s="54"/>
      <c r="AF15" s="54"/>
      <c r="AG15" s="54"/>
      <c r="AH15" s="54"/>
      <c r="AI15" s="54"/>
      <c r="AJ15" s="54"/>
      <c r="AK15" s="54"/>
      <c r="AL15" s="54"/>
      <c r="AM15" s="54"/>
      <c r="AN15" s="54"/>
      <c r="AO15" s="54"/>
      <c r="AP15" s="54"/>
      <c r="AQ15" s="54"/>
      <c r="AR15" s="54"/>
      <c r="AS15" s="54"/>
      <c r="AT15" s="54"/>
      <c r="AU15" s="54"/>
      <c r="AV15" s="54"/>
      <c r="AW15" s="54"/>
      <c r="AX15" s="54"/>
      <c r="AY15" s="54"/>
      <c r="AZ15" s="54"/>
      <c r="BA15" s="54"/>
      <c r="BB15" s="54"/>
      <c r="BC15" s="54"/>
      <c r="BD15" s="54"/>
      <c r="BE15" s="54"/>
      <c r="BF15" s="54"/>
      <c r="BG15" s="54"/>
      <c r="BH15" s="54"/>
      <c r="BI15" s="54"/>
      <c r="BJ15" s="54"/>
      <c r="BK15" s="54"/>
      <c r="BL15" s="54"/>
      <c r="BM15" s="54"/>
      <c r="BN15" s="54"/>
      <c r="BO15" s="54"/>
      <c r="BP15" s="54"/>
      <c r="BQ15" s="54"/>
      <c r="BR15" s="54"/>
      <c r="BS15" s="54"/>
      <c r="BT15" s="54"/>
      <c r="BU15" s="54"/>
      <c r="BV15" s="54"/>
      <c r="BW15" s="54"/>
      <c r="BX15" s="54"/>
      <c r="BY15" s="54"/>
      <c r="BZ15" s="54"/>
      <c r="CA15" s="54"/>
      <c r="CB15" s="54"/>
      <c r="CC15" s="54"/>
      <c r="CD15" s="54"/>
      <c r="CE15" s="54"/>
      <c r="CF15" s="54"/>
      <c r="CG15" s="54"/>
      <c r="CH15" s="54"/>
      <c r="CI15" s="54"/>
      <c r="CJ15" s="54"/>
      <c r="CK15" s="54"/>
      <c r="CL15" s="54"/>
      <c r="CM15" s="54"/>
      <c r="CN15" s="54"/>
      <c r="CO15" s="54"/>
      <c r="CP15" s="54"/>
      <c r="CQ15" s="54"/>
      <c r="CR15" s="54"/>
      <c r="CS15" s="54"/>
      <c r="CT15" s="54"/>
      <c r="CU15" s="54"/>
      <c r="CV15" s="54"/>
      <c r="CW15" s="54"/>
      <c r="CX15" s="54"/>
      <c r="CY15" s="54"/>
      <c r="CZ15" s="54"/>
      <c r="DA15" s="54"/>
      <c r="DB15" s="54"/>
      <c r="DC15" s="54"/>
      <c r="DD15" s="54"/>
      <c r="DE15" s="54"/>
      <c r="DF15" s="54"/>
      <c r="DG15" s="54"/>
      <c r="DH15" s="54"/>
      <c r="DI15" s="54"/>
      <c r="DJ15" s="54"/>
      <c r="DK15" s="54"/>
      <c r="DL15" s="54"/>
      <c r="DM15" s="54"/>
      <c r="DN15" s="54"/>
      <c r="DO15" s="54"/>
      <c r="DP15" s="54"/>
      <c r="DQ15" s="54"/>
      <c r="DR15" s="54"/>
      <c r="DS15" s="54"/>
      <c r="DT15" s="54"/>
      <c r="DU15" s="54"/>
      <c r="DV15" s="54"/>
      <c r="DW15" s="54"/>
      <c r="DX15" s="54"/>
      <c r="DY15" s="54"/>
      <c r="DZ15" s="54"/>
      <c r="EA15" s="54"/>
      <c r="EB15" s="54"/>
      <c r="EC15" s="54"/>
      <c r="ED15" s="54"/>
      <c r="EE15" s="54"/>
      <c r="EF15" s="54"/>
      <c r="EG15" s="54"/>
      <c r="EH15" s="54"/>
      <c r="EI15" s="54"/>
      <c r="EJ15" s="54"/>
      <c r="EK15" s="54"/>
      <c r="EL15" s="54"/>
      <c r="EM15" s="54"/>
      <c r="EN15" s="54"/>
      <c r="EO15" s="54"/>
      <c r="EP15" s="54"/>
      <c r="EQ15" s="54"/>
      <c r="ER15" s="54"/>
      <c r="ES15" s="54"/>
      <c r="ET15" s="54"/>
      <c r="EU15" s="54"/>
      <c r="EV15" s="54"/>
      <c r="EW15" s="54"/>
      <c r="EX15" s="54"/>
      <c r="EY15" s="54"/>
      <c r="EZ15" s="54"/>
      <c r="FA15" s="54"/>
      <c r="FB15" s="54"/>
      <c r="FC15" s="54"/>
      <c r="FD15" s="54"/>
      <c r="FE15" s="54"/>
      <c r="FF15" s="54"/>
      <c r="FG15" s="54"/>
      <c r="FH15" s="54"/>
      <c r="FI15" s="54"/>
      <c r="FJ15" s="54"/>
      <c r="FK15" s="54"/>
      <c r="FL15" s="54"/>
      <c r="FM15" s="54"/>
      <c r="FN15" s="54"/>
      <c r="FO15" s="54"/>
      <c r="FP15" s="54"/>
      <c r="FQ15" s="54"/>
      <c r="FR15" s="54"/>
      <c r="FS15" s="54"/>
      <c r="FT15" s="54"/>
      <c r="FU15" s="54"/>
      <c r="FV15" s="54"/>
      <c r="FW15" s="54"/>
      <c r="FX15" s="54"/>
      <c r="FY15" s="54"/>
      <c r="FZ15" s="54"/>
      <c r="GA15" s="54"/>
      <c r="GB15" s="54"/>
      <c r="GC15" s="54"/>
      <c r="GD15" s="54"/>
      <c r="GE15" s="54"/>
      <c r="GF15" s="54"/>
      <c r="GG15" s="54"/>
      <c r="GH15" s="54"/>
      <c r="GI15" s="54"/>
      <c r="GJ15" s="54"/>
      <c r="GK15" s="54"/>
      <c r="GL15" s="54"/>
      <c r="GM15" s="54"/>
      <c r="GN15" s="54"/>
      <c r="GO15" s="54"/>
      <c r="GP15" s="54"/>
      <c r="GQ15" s="54"/>
      <c r="GR15" s="54"/>
      <c r="GS15" s="54"/>
      <c r="GT15" s="54"/>
      <c r="GU15" s="54"/>
      <c r="GV15" s="54"/>
      <c r="GW15" s="54"/>
      <c r="GX15" s="54"/>
      <c r="GY15" s="54"/>
      <c r="GZ15" s="54"/>
      <c r="HA15" s="54"/>
      <c r="HB15" s="54"/>
      <c r="HC15" s="54"/>
      <c r="HD15" s="54"/>
      <c r="HE15" s="54"/>
      <c r="HF15" s="54"/>
      <c r="HG15" s="54"/>
      <c r="HH15" s="54"/>
      <c r="HI15" s="54"/>
      <c r="HJ15" s="54"/>
      <c r="HK15" s="54"/>
      <c r="HL15" s="54"/>
      <c r="HM15" s="54"/>
    </row>
    <row r="16" spans="1:221" s="78" customFormat="1" ht="13.5" customHeight="1">
      <c r="A16" s="68">
        <v>13</v>
      </c>
      <c r="B16" s="69">
        <v>4128</v>
      </c>
      <c r="C16" s="69" t="s">
        <v>139</v>
      </c>
      <c r="D16" s="70">
        <v>40</v>
      </c>
      <c r="E16" s="70"/>
      <c r="F16" s="71">
        <v>17</v>
      </c>
      <c r="G16" s="73">
        <f t="shared" si="0"/>
        <v>0.425</v>
      </c>
      <c r="H16" s="71">
        <v>12</v>
      </c>
      <c r="I16" s="73">
        <f t="shared" si="1"/>
        <v>0.3</v>
      </c>
      <c r="J16" s="71">
        <v>11</v>
      </c>
      <c r="K16" s="73">
        <f t="shared" si="2"/>
        <v>0.275</v>
      </c>
      <c r="L16" s="71">
        <v>0</v>
      </c>
      <c r="M16" s="73">
        <f t="shared" si="3"/>
        <v>0</v>
      </c>
      <c r="N16" s="74">
        <v>34.9</v>
      </c>
      <c r="O16" s="74">
        <v>5.4</v>
      </c>
      <c r="P16" s="68">
        <v>42</v>
      </c>
      <c r="Q16" s="68">
        <v>22</v>
      </c>
      <c r="R16" s="75">
        <f t="shared" si="5"/>
        <v>1</v>
      </c>
      <c r="S16" s="76">
        <f t="shared" si="4"/>
        <v>0.725</v>
      </c>
      <c r="T16" s="77">
        <f t="shared" si="6"/>
        <v>4.15</v>
      </c>
      <c r="U16" s="54"/>
      <c r="V16" s="54"/>
      <c r="W16" s="54"/>
      <c r="X16" s="54"/>
      <c r="Y16" s="54"/>
      <c r="Z16" s="54"/>
      <c r="AA16" s="54"/>
      <c r="AB16" s="54"/>
      <c r="AC16" s="54"/>
      <c r="AD16" s="54"/>
      <c r="AE16" s="54"/>
      <c r="AF16" s="54"/>
      <c r="AG16" s="54"/>
      <c r="AH16" s="54"/>
      <c r="AI16" s="54"/>
      <c r="AJ16" s="54"/>
      <c r="AK16" s="54"/>
      <c r="AL16" s="54"/>
      <c r="AM16" s="54"/>
      <c r="AN16" s="54"/>
      <c r="AO16" s="54"/>
      <c r="AP16" s="54"/>
      <c r="AQ16" s="54"/>
      <c r="AR16" s="54"/>
      <c r="AS16" s="54"/>
      <c r="AT16" s="54"/>
      <c r="AU16" s="54"/>
      <c r="AV16" s="54"/>
      <c r="AW16" s="54"/>
      <c r="AX16" s="54"/>
      <c r="AY16" s="54"/>
      <c r="AZ16" s="54"/>
      <c r="BA16" s="54"/>
      <c r="BB16" s="54"/>
      <c r="BC16" s="54"/>
      <c r="BD16" s="54"/>
      <c r="BE16" s="54"/>
      <c r="BF16" s="54"/>
      <c r="BG16" s="54"/>
      <c r="BH16" s="54"/>
      <c r="BI16" s="54"/>
      <c r="BJ16" s="54"/>
      <c r="BK16" s="54"/>
      <c r="BL16" s="54"/>
      <c r="BM16" s="54"/>
      <c r="BN16" s="54"/>
      <c r="BO16" s="54"/>
      <c r="BP16" s="54"/>
      <c r="BQ16" s="54"/>
      <c r="BR16" s="54"/>
      <c r="BS16" s="54"/>
      <c r="BT16" s="54"/>
      <c r="BU16" s="54"/>
      <c r="BV16" s="54"/>
      <c r="BW16" s="54"/>
      <c r="BX16" s="54"/>
      <c r="BY16" s="54"/>
      <c r="BZ16" s="54"/>
      <c r="CA16" s="54"/>
      <c r="CB16" s="54"/>
      <c r="CC16" s="54"/>
      <c r="CD16" s="54"/>
      <c r="CE16" s="54"/>
      <c r="CF16" s="54"/>
      <c r="CG16" s="54"/>
      <c r="CH16" s="54"/>
      <c r="CI16" s="54"/>
      <c r="CJ16" s="54"/>
      <c r="CK16" s="54"/>
      <c r="CL16" s="54"/>
      <c r="CM16" s="54"/>
      <c r="CN16" s="54"/>
      <c r="CO16" s="54"/>
      <c r="CP16" s="54"/>
      <c r="CQ16" s="54"/>
      <c r="CR16" s="54"/>
      <c r="CS16" s="54"/>
      <c r="CT16" s="54"/>
      <c r="CU16" s="54"/>
      <c r="CV16" s="54"/>
      <c r="CW16" s="54"/>
      <c r="CX16" s="54"/>
      <c r="CY16" s="54"/>
      <c r="CZ16" s="54"/>
      <c r="DA16" s="54"/>
      <c r="DB16" s="54"/>
      <c r="DC16" s="54"/>
      <c r="DD16" s="54"/>
      <c r="DE16" s="54"/>
      <c r="DF16" s="54"/>
      <c r="DG16" s="54"/>
      <c r="DH16" s="54"/>
      <c r="DI16" s="54"/>
      <c r="DJ16" s="54"/>
      <c r="DK16" s="54"/>
      <c r="DL16" s="54"/>
      <c r="DM16" s="54"/>
      <c r="DN16" s="54"/>
      <c r="DO16" s="54"/>
      <c r="DP16" s="54"/>
      <c r="DQ16" s="54"/>
      <c r="DR16" s="54"/>
      <c r="DS16" s="54"/>
      <c r="DT16" s="54"/>
      <c r="DU16" s="54"/>
      <c r="DV16" s="54"/>
      <c r="DW16" s="54"/>
      <c r="DX16" s="54"/>
      <c r="DY16" s="54"/>
      <c r="DZ16" s="54"/>
      <c r="EA16" s="54"/>
      <c r="EB16" s="54"/>
      <c r="EC16" s="54"/>
      <c r="ED16" s="54"/>
      <c r="EE16" s="54"/>
      <c r="EF16" s="54"/>
      <c r="EG16" s="54"/>
      <c r="EH16" s="54"/>
      <c r="EI16" s="54"/>
      <c r="EJ16" s="54"/>
      <c r="EK16" s="54"/>
      <c r="EL16" s="54"/>
      <c r="EM16" s="54"/>
      <c r="EN16" s="54"/>
      <c r="EO16" s="54"/>
      <c r="EP16" s="54"/>
      <c r="EQ16" s="54"/>
      <c r="ER16" s="54"/>
      <c r="ES16" s="54"/>
      <c r="ET16" s="54"/>
      <c r="EU16" s="54"/>
      <c r="EV16" s="54"/>
      <c r="EW16" s="54"/>
      <c r="EX16" s="54"/>
      <c r="EY16" s="54"/>
      <c r="EZ16" s="54"/>
      <c r="FA16" s="54"/>
      <c r="FB16" s="54"/>
      <c r="FC16" s="54"/>
      <c r="FD16" s="54"/>
      <c r="FE16" s="54"/>
      <c r="FF16" s="54"/>
      <c r="FG16" s="54"/>
      <c r="FH16" s="54"/>
      <c r="FI16" s="54"/>
      <c r="FJ16" s="54"/>
      <c r="FK16" s="54"/>
      <c r="FL16" s="54"/>
      <c r="FM16" s="54"/>
      <c r="FN16" s="54"/>
      <c r="FO16" s="54"/>
      <c r="FP16" s="54"/>
      <c r="FQ16" s="54"/>
      <c r="FR16" s="54"/>
      <c r="FS16" s="54"/>
      <c r="FT16" s="54"/>
      <c r="FU16" s="54"/>
      <c r="FV16" s="54"/>
      <c r="FW16" s="54"/>
      <c r="FX16" s="54"/>
      <c r="FY16" s="54"/>
      <c r="FZ16" s="54"/>
      <c r="GA16" s="54"/>
      <c r="GB16" s="54"/>
      <c r="GC16" s="54"/>
      <c r="GD16" s="54"/>
      <c r="GE16" s="54"/>
      <c r="GF16" s="54"/>
      <c r="GG16" s="54"/>
      <c r="GH16" s="54"/>
      <c r="GI16" s="54"/>
      <c r="GJ16" s="54"/>
      <c r="GK16" s="54"/>
      <c r="GL16" s="54"/>
      <c r="GM16" s="54"/>
      <c r="GN16" s="54"/>
      <c r="GO16" s="54"/>
      <c r="GP16" s="54"/>
      <c r="GQ16" s="54"/>
      <c r="GR16" s="54"/>
      <c r="GS16" s="54"/>
      <c r="GT16" s="54"/>
      <c r="GU16" s="54"/>
      <c r="GV16" s="54"/>
      <c r="GW16" s="54"/>
      <c r="GX16" s="54"/>
      <c r="GY16" s="54"/>
      <c r="GZ16" s="54"/>
      <c r="HA16" s="54"/>
      <c r="HB16" s="54"/>
      <c r="HC16" s="54"/>
      <c r="HD16" s="54"/>
      <c r="HE16" s="54"/>
      <c r="HF16" s="54"/>
      <c r="HG16" s="54"/>
      <c r="HH16" s="54"/>
      <c r="HI16" s="54"/>
      <c r="HJ16" s="54"/>
      <c r="HK16" s="54"/>
      <c r="HL16" s="54"/>
      <c r="HM16" s="54"/>
    </row>
    <row r="17" spans="1:221" s="78" customFormat="1" ht="13.5" customHeight="1">
      <c r="A17" s="68">
        <v>14</v>
      </c>
      <c r="B17" s="69">
        <v>4101</v>
      </c>
      <c r="C17" s="69" t="s">
        <v>140</v>
      </c>
      <c r="D17" s="70">
        <v>53</v>
      </c>
      <c r="E17" s="70"/>
      <c r="F17" s="71">
        <v>19</v>
      </c>
      <c r="G17" s="73">
        <f t="shared" si="0"/>
        <v>0.3584905660377358</v>
      </c>
      <c r="H17" s="71">
        <v>21</v>
      </c>
      <c r="I17" s="73">
        <f t="shared" si="1"/>
        <v>0.39622641509433965</v>
      </c>
      <c r="J17" s="71">
        <v>13</v>
      </c>
      <c r="K17" s="73">
        <f t="shared" si="2"/>
        <v>0.24528301886792453</v>
      </c>
      <c r="L17" s="71">
        <v>0</v>
      </c>
      <c r="M17" s="73">
        <f t="shared" si="3"/>
        <v>0</v>
      </c>
      <c r="N17" s="74">
        <v>34.7</v>
      </c>
      <c r="O17" s="74">
        <v>5.2</v>
      </c>
      <c r="P17" s="68">
        <v>42</v>
      </c>
      <c r="Q17" s="68">
        <v>22</v>
      </c>
      <c r="R17" s="75">
        <f t="shared" si="5"/>
        <v>1</v>
      </c>
      <c r="S17" s="76">
        <f t="shared" si="4"/>
        <v>0.7547169811320755</v>
      </c>
      <c r="T17" s="77">
        <f t="shared" si="6"/>
        <v>4.113207547169812</v>
      </c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  <c r="AK17" s="54"/>
      <c r="AL17" s="54"/>
      <c r="AM17" s="54"/>
      <c r="AN17" s="54"/>
      <c r="AO17" s="54"/>
      <c r="AP17" s="54"/>
      <c r="AQ17" s="54"/>
      <c r="AR17" s="54"/>
      <c r="AS17" s="54"/>
      <c r="AT17" s="54"/>
      <c r="AU17" s="54"/>
      <c r="AV17" s="54"/>
      <c r="AW17" s="54"/>
      <c r="AX17" s="54"/>
      <c r="AY17" s="54"/>
      <c r="AZ17" s="54"/>
      <c r="BA17" s="54"/>
      <c r="BB17" s="54"/>
      <c r="BC17" s="54"/>
      <c r="BD17" s="54"/>
      <c r="BE17" s="54"/>
      <c r="BF17" s="54"/>
      <c r="BG17" s="54"/>
      <c r="BH17" s="54"/>
      <c r="BI17" s="54"/>
      <c r="BJ17" s="54"/>
      <c r="BK17" s="54"/>
      <c r="BL17" s="54"/>
      <c r="BM17" s="54"/>
      <c r="BN17" s="54"/>
      <c r="BO17" s="54"/>
      <c r="BP17" s="54"/>
      <c r="BQ17" s="54"/>
      <c r="BR17" s="54"/>
      <c r="BS17" s="54"/>
      <c r="BT17" s="54"/>
      <c r="BU17" s="54"/>
      <c r="BV17" s="54"/>
      <c r="BW17" s="54"/>
      <c r="BX17" s="54"/>
      <c r="BY17" s="54"/>
      <c r="BZ17" s="54"/>
      <c r="CA17" s="54"/>
      <c r="CB17" s="54"/>
      <c r="CC17" s="54"/>
      <c r="CD17" s="54"/>
      <c r="CE17" s="54"/>
      <c r="CF17" s="54"/>
      <c r="CG17" s="54"/>
      <c r="CH17" s="54"/>
      <c r="CI17" s="54"/>
      <c r="CJ17" s="54"/>
      <c r="CK17" s="54"/>
      <c r="CL17" s="54"/>
      <c r="CM17" s="54"/>
      <c r="CN17" s="54"/>
      <c r="CO17" s="54"/>
      <c r="CP17" s="54"/>
      <c r="CQ17" s="54"/>
      <c r="CR17" s="54"/>
      <c r="CS17" s="54"/>
      <c r="CT17" s="54"/>
      <c r="CU17" s="54"/>
      <c r="CV17" s="54"/>
      <c r="CW17" s="54"/>
      <c r="CX17" s="54"/>
      <c r="CY17" s="54"/>
      <c r="CZ17" s="54"/>
      <c r="DA17" s="54"/>
      <c r="DB17" s="54"/>
      <c r="DC17" s="54"/>
      <c r="DD17" s="54"/>
      <c r="DE17" s="54"/>
      <c r="DF17" s="54"/>
      <c r="DG17" s="54"/>
      <c r="DH17" s="54"/>
      <c r="DI17" s="54"/>
      <c r="DJ17" s="54"/>
      <c r="DK17" s="54"/>
      <c r="DL17" s="54"/>
      <c r="DM17" s="54"/>
      <c r="DN17" s="54"/>
      <c r="DO17" s="54"/>
      <c r="DP17" s="54"/>
      <c r="DQ17" s="54"/>
      <c r="DR17" s="54"/>
      <c r="DS17" s="54"/>
      <c r="DT17" s="54"/>
      <c r="DU17" s="54"/>
      <c r="DV17" s="54"/>
      <c r="DW17" s="54"/>
      <c r="DX17" s="54"/>
      <c r="DY17" s="54"/>
      <c r="DZ17" s="54"/>
      <c r="EA17" s="54"/>
      <c r="EB17" s="54"/>
      <c r="EC17" s="54"/>
      <c r="ED17" s="54"/>
      <c r="EE17" s="54"/>
      <c r="EF17" s="54"/>
      <c r="EG17" s="54"/>
      <c r="EH17" s="54"/>
      <c r="EI17" s="54"/>
      <c r="EJ17" s="54"/>
      <c r="EK17" s="54"/>
      <c r="EL17" s="54"/>
      <c r="EM17" s="54"/>
      <c r="EN17" s="54"/>
      <c r="EO17" s="54"/>
      <c r="EP17" s="54"/>
      <c r="EQ17" s="54"/>
      <c r="ER17" s="54"/>
      <c r="ES17" s="54"/>
      <c r="ET17" s="54"/>
      <c r="EU17" s="54"/>
      <c r="EV17" s="54"/>
      <c r="EW17" s="54"/>
      <c r="EX17" s="54"/>
      <c r="EY17" s="54"/>
      <c r="EZ17" s="54"/>
      <c r="FA17" s="54"/>
      <c r="FB17" s="54"/>
      <c r="FC17" s="54"/>
      <c r="FD17" s="54"/>
      <c r="FE17" s="54"/>
      <c r="FF17" s="54"/>
      <c r="FG17" s="54"/>
      <c r="FH17" s="54"/>
      <c r="FI17" s="54"/>
      <c r="FJ17" s="54"/>
      <c r="FK17" s="54"/>
      <c r="FL17" s="54"/>
      <c r="FM17" s="54"/>
      <c r="FN17" s="54"/>
      <c r="FO17" s="54"/>
      <c r="FP17" s="54"/>
      <c r="FQ17" s="54"/>
      <c r="FR17" s="54"/>
      <c r="FS17" s="54"/>
      <c r="FT17" s="54"/>
      <c r="FU17" s="54"/>
      <c r="FV17" s="54"/>
      <c r="FW17" s="54"/>
      <c r="FX17" s="54"/>
      <c r="FY17" s="54"/>
      <c r="FZ17" s="54"/>
      <c r="GA17" s="54"/>
      <c r="GB17" s="54"/>
      <c r="GC17" s="54"/>
      <c r="GD17" s="54"/>
      <c r="GE17" s="54"/>
      <c r="GF17" s="54"/>
      <c r="GG17" s="54"/>
      <c r="GH17" s="54"/>
      <c r="GI17" s="54"/>
      <c r="GJ17" s="54"/>
      <c r="GK17" s="54"/>
      <c r="GL17" s="54"/>
      <c r="GM17" s="54"/>
      <c r="GN17" s="54"/>
      <c r="GO17" s="54"/>
      <c r="GP17" s="54"/>
      <c r="GQ17" s="54"/>
      <c r="GR17" s="54"/>
      <c r="GS17" s="54"/>
      <c r="GT17" s="54"/>
      <c r="GU17" s="54"/>
      <c r="GV17" s="54"/>
      <c r="GW17" s="54"/>
      <c r="GX17" s="54"/>
      <c r="GY17" s="54"/>
      <c r="GZ17" s="54"/>
      <c r="HA17" s="54"/>
      <c r="HB17" s="54"/>
      <c r="HC17" s="54"/>
      <c r="HD17" s="54"/>
      <c r="HE17" s="54"/>
      <c r="HF17" s="54"/>
      <c r="HG17" s="54"/>
      <c r="HH17" s="54"/>
      <c r="HI17" s="54"/>
      <c r="HJ17" s="54"/>
      <c r="HK17" s="54"/>
      <c r="HL17" s="54"/>
      <c r="HM17" s="54"/>
    </row>
    <row r="18" spans="1:221" s="78" customFormat="1" ht="13.5" customHeight="1">
      <c r="A18" s="68">
        <v>15</v>
      </c>
      <c r="B18" s="69">
        <v>4137</v>
      </c>
      <c r="C18" s="69" t="s">
        <v>141</v>
      </c>
      <c r="D18" s="70">
        <v>8</v>
      </c>
      <c r="E18" s="70"/>
      <c r="F18" s="71">
        <v>3</v>
      </c>
      <c r="G18" s="73">
        <f t="shared" si="0"/>
        <v>0.375</v>
      </c>
      <c r="H18" s="71">
        <v>4</v>
      </c>
      <c r="I18" s="73">
        <f t="shared" si="1"/>
        <v>0.5</v>
      </c>
      <c r="J18" s="71">
        <v>0</v>
      </c>
      <c r="K18" s="73">
        <f t="shared" si="2"/>
        <v>0</v>
      </c>
      <c r="L18" s="71">
        <v>1</v>
      </c>
      <c r="M18" s="73">
        <f t="shared" si="3"/>
        <v>0.125</v>
      </c>
      <c r="N18" s="74">
        <v>34.4</v>
      </c>
      <c r="O18" s="74">
        <v>6.3</v>
      </c>
      <c r="P18" s="68">
        <v>39</v>
      </c>
      <c r="Q18" s="68">
        <v>17</v>
      </c>
      <c r="R18" s="75">
        <f t="shared" si="5"/>
        <v>0.75</v>
      </c>
      <c r="S18" s="76">
        <f t="shared" si="4"/>
        <v>0.875</v>
      </c>
      <c r="T18" s="77">
        <f t="shared" si="6"/>
        <v>4.125</v>
      </c>
      <c r="U18" s="54"/>
      <c r="V18" s="54"/>
      <c r="W18" s="54"/>
      <c r="X18" s="54"/>
      <c r="Y18" s="54"/>
      <c r="Z18" s="54"/>
      <c r="AA18" s="54"/>
      <c r="AB18" s="54"/>
      <c r="AC18" s="54"/>
      <c r="AD18" s="54"/>
      <c r="AE18" s="54"/>
      <c r="AF18" s="54"/>
      <c r="AG18" s="54"/>
      <c r="AH18" s="54"/>
      <c r="AI18" s="54"/>
      <c r="AJ18" s="54"/>
      <c r="AK18" s="54"/>
      <c r="AL18" s="54"/>
      <c r="AM18" s="54"/>
      <c r="AN18" s="54"/>
      <c r="AO18" s="54"/>
      <c r="AP18" s="54"/>
      <c r="AQ18" s="54"/>
      <c r="AR18" s="54"/>
      <c r="AS18" s="54"/>
      <c r="AT18" s="54"/>
      <c r="AU18" s="54"/>
      <c r="AV18" s="54"/>
      <c r="AW18" s="54"/>
      <c r="AX18" s="54"/>
      <c r="AY18" s="54"/>
      <c r="AZ18" s="54"/>
      <c r="BA18" s="54"/>
      <c r="BB18" s="54"/>
      <c r="BC18" s="54"/>
      <c r="BD18" s="54"/>
      <c r="BE18" s="54"/>
      <c r="BF18" s="54"/>
      <c r="BG18" s="54"/>
      <c r="BH18" s="54"/>
      <c r="BI18" s="54"/>
      <c r="BJ18" s="54"/>
      <c r="BK18" s="54"/>
      <c r="BL18" s="54"/>
      <c r="BM18" s="54"/>
      <c r="BN18" s="54"/>
      <c r="BO18" s="54"/>
      <c r="BP18" s="54"/>
      <c r="BQ18" s="54"/>
      <c r="BR18" s="54"/>
      <c r="BS18" s="54"/>
      <c r="BT18" s="54"/>
      <c r="BU18" s="54"/>
      <c r="BV18" s="54"/>
      <c r="BW18" s="54"/>
      <c r="BX18" s="54"/>
      <c r="BY18" s="54"/>
      <c r="BZ18" s="54"/>
      <c r="CA18" s="54"/>
      <c r="CB18" s="54"/>
      <c r="CC18" s="54"/>
      <c r="CD18" s="54"/>
      <c r="CE18" s="54"/>
      <c r="CF18" s="54"/>
      <c r="CG18" s="54"/>
      <c r="CH18" s="54"/>
      <c r="CI18" s="54"/>
      <c r="CJ18" s="54"/>
      <c r="CK18" s="54"/>
      <c r="CL18" s="54"/>
      <c r="CM18" s="54"/>
      <c r="CN18" s="54"/>
      <c r="CO18" s="54"/>
      <c r="CP18" s="54"/>
      <c r="CQ18" s="54"/>
      <c r="CR18" s="54"/>
      <c r="CS18" s="54"/>
      <c r="CT18" s="54"/>
      <c r="CU18" s="54"/>
      <c r="CV18" s="54"/>
      <c r="CW18" s="54"/>
      <c r="CX18" s="54"/>
      <c r="CY18" s="54"/>
      <c r="CZ18" s="54"/>
      <c r="DA18" s="54"/>
      <c r="DB18" s="54"/>
      <c r="DC18" s="54"/>
      <c r="DD18" s="54"/>
      <c r="DE18" s="54"/>
      <c r="DF18" s="54"/>
      <c r="DG18" s="54"/>
      <c r="DH18" s="54"/>
      <c r="DI18" s="54"/>
      <c r="DJ18" s="54"/>
      <c r="DK18" s="54"/>
      <c r="DL18" s="54"/>
      <c r="DM18" s="54"/>
      <c r="DN18" s="54"/>
      <c r="DO18" s="54"/>
      <c r="DP18" s="54"/>
      <c r="DQ18" s="54"/>
      <c r="DR18" s="54"/>
      <c r="DS18" s="54"/>
      <c r="DT18" s="54"/>
      <c r="DU18" s="54"/>
      <c r="DV18" s="54"/>
      <c r="DW18" s="54"/>
      <c r="DX18" s="54"/>
      <c r="DY18" s="54"/>
      <c r="DZ18" s="54"/>
      <c r="EA18" s="54"/>
      <c r="EB18" s="54"/>
      <c r="EC18" s="54"/>
      <c r="ED18" s="54"/>
      <c r="EE18" s="54"/>
      <c r="EF18" s="54"/>
      <c r="EG18" s="54"/>
      <c r="EH18" s="54"/>
      <c r="EI18" s="54"/>
      <c r="EJ18" s="54"/>
      <c r="EK18" s="54"/>
      <c r="EL18" s="54"/>
      <c r="EM18" s="54"/>
      <c r="EN18" s="54"/>
      <c r="EO18" s="54"/>
      <c r="EP18" s="54"/>
      <c r="EQ18" s="54"/>
      <c r="ER18" s="54"/>
      <c r="ES18" s="54"/>
      <c r="ET18" s="54"/>
      <c r="EU18" s="54"/>
      <c r="EV18" s="54"/>
      <c r="EW18" s="54"/>
      <c r="EX18" s="54"/>
      <c r="EY18" s="54"/>
      <c r="EZ18" s="54"/>
      <c r="FA18" s="54"/>
      <c r="FB18" s="54"/>
      <c r="FC18" s="54"/>
      <c r="FD18" s="54"/>
      <c r="FE18" s="54"/>
      <c r="FF18" s="54"/>
      <c r="FG18" s="54"/>
      <c r="FH18" s="54"/>
      <c r="FI18" s="54"/>
      <c r="FJ18" s="54"/>
      <c r="FK18" s="54"/>
      <c r="FL18" s="54"/>
      <c r="FM18" s="54"/>
      <c r="FN18" s="54"/>
      <c r="FO18" s="54"/>
      <c r="FP18" s="54"/>
      <c r="FQ18" s="54"/>
      <c r="FR18" s="54"/>
      <c r="FS18" s="54"/>
      <c r="FT18" s="54"/>
      <c r="FU18" s="54"/>
      <c r="FV18" s="54"/>
      <c r="FW18" s="54"/>
      <c r="FX18" s="54"/>
      <c r="FY18" s="54"/>
      <c r="FZ18" s="54"/>
      <c r="GA18" s="54"/>
      <c r="GB18" s="54"/>
      <c r="GC18" s="54"/>
      <c r="GD18" s="54"/>
      <c r="GE18" s="54"/>
      <c r="GF18" s="54"/>
      <c r="GG18" s="54"/>
      <c r="GH18" s="54"/>
      <c r="GI18" s="54"/>
      <c r="GJ18" s="54"/>
      <c r="GK18" s="54"/>
      <c r="GL18" s="54"/>
      <c r="GM18" s="54"/>
      <c r="GN18" s="54"/>
      <c r="GO18" s="54"/>
      <c r="GP18" s="54"/>
      <c r="GQ18" s="54"/>
      <c r="GR18" s="54"/>
      <c r="GS18" s="54"/>
      <c r="GT18" s="54"/>
      <c r="GU18" s="54"/>
      <c r="GV18" s="54"/>
      <c r="GW18" s="54"/>
      <c r="GX18" s="54"/>
      <c r="GY18" s="54"/>
      <c r="GZ18" s="54"/>
      <c r="HA18" s="54"/>
      <c r="HB18" s="54"/>
      <c r="HC18" s="54"/>
      <c r="HD18" s="54"/>
      <c r="HE18" s="54"/>
      <c r="HF18" s="54"/>
      <c r="HG18" s="54"/>
      <c r="HH18" s="54"/>
      <c r="HI18" s="54"/>
      <c r="HJ18" s="54"/>
      <c r="HK18" s="54"/>
      <c r="HL18" s="54"/>
      <c r="HM18" s="54"/>
    </row>
    <row r="19" spans="1:221" s="78" customFormat="1" ht="13.5" customHeight="1">
      <c r="A19" s="68">
        <v>15</v>
      </c>
      <c r="B19" s="69">
        <v>4139</v>
      </c>
      <c r="C19" s="69" t="s">
        <v>142</v>
      </c>
      <c r="D19" s="70">
        <v>5</v>
      </c>
      <c r="E19" s="70"/>
      <c r="F19" s="71">
        <v>1</v>
      </c>
      <c r="G19" s="73">
        <f t="shared" si="0"/>
        <v>0.2</v>
      </c>
      <c r="H19" s="71">
        <v>4</v>
      </c>
      <c r="I19" s="73">
        <f t="shared" si="1"/>
        <v>0.8</v>
      </c>
      <c r="J19" s="71">
        <v>0</v>
      </c>
      <c r="K19" s="73">
        <f t="shared" si="2"/>
        <v>0</v>
      </c>
      <c r="L19" s="71">
        <v>0</v>
      </c>
      <c r="M19" s="73">
        <f t="shared" si="3"/>
        <v>0</v>
      </c>
      <c r="N19" s="74">
        <v>34.4</v>
      </c>
      <c r="O19" s="74">
        <v>7.2</v>
      </c>
      <c r="P19" s="68">
        <v>39</v>
      </c>
      <c r="Q19" s="68">
        <v>30</v>
      </c>
      <c r="R19" s="75">
        <f t="shared" si="5"/>
        <v>1</v>
      </c>
      <c r="S19" s="76">
        <f t="shared" si="4"/>
        <v>1</v>
      </c>
      <c r="T19" s="77">
        <f t="shared" si="6"/>
        <v>4.2</v>
      </c>
      <c r="U19" s="54"/>
      <c r="V19" s="54"/>
      <c r="W19" s="54"/>
      <c r="X19" s="54"/>
      <c r="Y19" s="54"/>
      <c r="Z19" s="54"/>
      <c r="AA19" s="54"/>
      <c r="AB19" s="54"/>
      <c r="AC19" s="54"/>
      <c r="AD19" s="54"/>
      <c r="AE19" s="54"/>
      <c r="AF19" s="54"/>
      <c r="AG19" s="54"/>
      <c r="AH19" s="54"/>
      <c r="AI19" s="54"/>
      <c r="AJ19" s="54"/>
      <c r="AK19" s="54"/>
      <c r="AL19" s="54"/>
      <c r="AM19" s="54"/>
      <c r="AN19" s="54"/>
      <c r="AO19" s="54"/>
      <c r="AP19" s="54"/>
      <c r="AQ19" s="54"/>
      <c r="AR19" s="54"/>
      <c r="AS19" s="54"/>
      <c r="AT19" s="54"/>
      <c r="AU19" s="54"/>
      <c r="AV19" s="54"/>
      <c r="AW19" s="54"/>
      <c r="AX19" s="54"/>
      <c r="AY19" s="54"/>
      <c r="AZ19" s="54"/>
      <c r="BA19" s="54"/>
      <c r="BB19" s="54"/>
      <c r="BC19" s="54"/>
      <c r="BD19" s="54"/>
      <c r="BE19" s="54"/>
      <c r="BF19" s="54"/>
      <c r="BG19" s="54"/>
      <c r="BH19" s="54"/>
      <c r="BI19" s="54"/>
      <c r="BJ19" s="54"/>
      <c r="BK19" s="54"/>
      <c r="BL19" s="54"/>
      <c r="BM19" s="54"/>
      <c r="BN19" s="54"/>
      <c r="BO19" s="54"/>
      <c r="BP19" s="54"/>
      <c r="BQ19" s="54"/>
      <c r="BR19" s="54"/>
      <c r="BS19" s="54"/>
      <c r="BT19" s="54"/>
      <c r="BU19" s="54"/>
      <c r="BV19" s="54"/>
      <c r="BW19" s="54"/>
      <c r="BX19" s="54"/>
      <c r="BY19" s="54"/>
      <c r="BZ19" s="54"/>
      <c r="CA19" s="54"/>
      <c r="CB19" s="54"/>
      <c r="CC19" s="54"/>
      <c r="CD19" s="54"/>
      <c r="CE19" s="54"/>
      <c r="CF19" s="54"/>
      <c r="CG19" s="54"/>
      <c r="CH19" s="54"/>
      <c r="CI19" s="54"/>
      <c r="CJ19" s="54"/>
      <c r="CK19" s="54"/>
      <c r="CL19" s="54"/>
      <c r="CM19" s="54"/>
      <c r="CN19" s="54"/>
      <c r="CO19" s="54"/>
      <c r="CP19" s="54"/>
      <c r="CQ19" s="54"/>
      <c r="CR19" s="54"/>
      <c r="CS19" s="54"/>
      <c r="CT19" s="54"/>
      <c r="CU19" s="54"/>
      <c r="CV19" s="54"/>
      <c r="CW19" s="54"/>
      <c r="CX19" s="54"/>
      <c r="CY19" s="54"/>
      <c r="CZ19" s="54"/>
      <c r="DA19" s="54"/>
      <c r="DB19" s="54"/>
      <c r="DC19" s="54"/>
      <c r="DD19" s="54"/>
      <c r="DE19" s="54"/>
      <c r="DF19" s="54"/>
      <c r="DG19" s="54"/>
      <c r="DH19" s="54"/>
      <c r="DI19" s="54"/>
      <c r="DJ19" s="54"/>
      <c r="DK19" s="54"/>
      <c r="DL19" s="54"/>
      <c r="DM19" s="54"/>
      <c r="DN19" s="54"/>
      <c r="DO19" s="54"/>
      <c r="DP19" s="54"/>
      <c r="DQ19" s="54"/>
      <c r="DR19" s="54"/>
      <c r="DS19" s="54"/>
      <c r="DT19" s="54"/>
      <c r="DU19" s="54"/>
      <c r="DV19" s="54"/>
      <c r="DW19" s="54"/>
      <c r="DX19" s="54"/>
      <c r="DY19" s="54"/>
      <c r="DZ19" s="54"/>
      <c r="EA19" s="54"/>
      <c r="EB19" s="54"/>
      <c r="EC19" s="54"/>
      <c r="ED19" s="54"/>
      <c r="EE19" s="54"/>
      <c r="EF19" s="54"/>
      <c r="EG19" s="54"/>
      <c r="EH19" s="54"/>
      <c r="EI19" s="54"/>
      <c r="EJ19" s="54"/>
      <c r="EK19" s="54"/>
      <c r="EL19" s="54"/>
      <c r="EM19" s="54"/>
      <c r="EN19" s="54"/>
      <c r="EO19" s="54"/>
      <c r="EP19" s="54"/>
      <c r="EQ19" s="54"/>
      <c r="ER19" s="54"/>
      <c r="ES19" s="54"/>
      <c r="ET19" s="54"/>
      <c r="EU19" s="54"/>
      <c r="EV19" s="54"/>
      <c r="EW19" s="54"/>
      <c r="EX19" s="54"/>
      <c r="EY19" s="54"/>
      <c r="EZ19" s="54"/>
      <c r="FA19" s="54"/>
      <c r="FB19" s="54"/>
      <c r="FC19" s="54"/>
      <c r="FD19" s="54"/>
      <c r="FE19" s="54"/>
      <c r="FF19" s="54"/>
      <c r="FG19" s="54"/>
      <c r="FH19" s="54"/>
      <c r="FI19" s="54"/>
      <c r="FJ19" s="54"/>
      <c r="FK19" s="54"/>
      <c r="FL19" s="54"/>
      <c r="FM19" s="54"/>
      <c r="FN19" s="54"/>
      <c r="FO19" s="54"/>
      <c r="FP19" s="54"/>
      <c r="FQ19" s="54"/>
      <c r="FR19" s="54"/>
      <c r="FS19" s="54"/>
      <c r="FT19" s="54"/>
      <c r="FU19" s="54"/>
      <c r="FV19" s="54"/>
      <c r="FW19" s="54"/>
      <c r="FX19" s="54"/>
      <c r="FY19" s="54"/>
      <c r="FZ19" s="54"/>
      <c r="GA19" s="54"/>
      <c r="GB19" s="54"/>
      <c r="GC19" s="54"/>
      <c r="GD19" s="54"/>
      <c r="GE19" s="54"/>
      <c r="GF19" s="54"/>
      <c r="GG19" s="54"/>
      <c r="GH19" s="54"/>
      <c r="GI19" s="54"/>
      <c r="GJ19" s="54"/>
      <c r="GK19" s="54"/>
      <c r="GL19" s="54"/>
      <c r="GM19" s="54"/>
      <c r="GN19" s="54"/>
      <c r="GO19" s="54"/>
      <c r="GP19" s="54"/>
      <c r="GQ19" s="54"/>
      <c r="GR19" s="54"/>
      <c r="GS19" s="54"/>
      <c r="GT19" s="54"/>
      <c r="GU19" s="54"/>
      <c r="GV19" s="54"/>
      <c r="GW19" s="54"/>
      <c r="GX19" s="54"/>
      <c r="GY19" s="54"/>
      <c r="GZ19" s="54"/>
      <c r="HA19" s="54"/>
      <c r="HB19" s="54"/>
      <c r="HC19" s="54"/>
      <c r="HD19" s="54"/>
      <c r="HE19" s="54"/>
      <c r="HF19" s="54"/>
      <c r="HG19" s="54"/>
      <c r="HH19" s="54"/>
      <c r="HI19" s="54"/>
      <c r="HJ19" s="54"/>
      <c r="HK19" s="54"/>
      <c r="HL19" s="54"/>
      <c r="HM19" s="54"/>
    </row>
    <row r="20" spans="1:221" s="78" customFormat="1" ht="13.5" customHeight="1">
      <c r="A20" s="68">
        <v>17</v>
      </c>
      <c r="B20" s="69">
        <v>4136</v>
      </c>
      <c r="C20" s="69" t="s">
        <v>143</v>
      </c>
      <c r="D20" s="70">
        <v>5</v>
      </c>
      <c r="E20" s="70"/>
      <c r="F20" s="71">
        <v>2</v>
      </c>
      <c r="G20" s="73">
        <f t="shared" si="0"/>
        <v>0.4</v>
      </c>
      <c r="H20" s="71">
        <v>2</v>
      </c>
      <c r="I20" s="73">
        <f t="shared" si="1"/>
        <v>0.4</v>
      </c>
      <c r="J20" s="71">
        <v>1</v>
      </c>
      <c r="K20" s="73">
        <f t="shared" si="2"/>
        <v>0.2</v>
      </c>
      <c r="L20" s="71">
        <v>0</v>
      </c>
      <c r="M20" s="73">
        <f t="shared" si="3"/>
        <v>0</v>
      </c>
      <c r="N20" s="74">
        <v>34.2</v>
      </c>
      <c r="O20" s="74">
        <v>6.2</v>
      </c>
      <c r="P20" s="68">
        <v>42</v>
      </c>
      <c r="Q20" s="68">
        <v>25</v>
      </c>
      <c r="R20" s="75">
        <f t="shared" si="5"/>
        <v>1</v>
      </c>
      <c r="S20" s="76">
        <f t="shared" si="4"/>
        <v>0.8</v>
      </c>
      <c r="T20" s="77">
        <f t="shared" si="6"/>
        <v>4.2</v>
      </c>
      <c r="U20" s="54"/>
      <c r="V20" s="54"/>
      <c r="W20" s="54"/>
      <c r="X20" s="54"/>
      <c r="Y20" s="54"/>
      <c r="Z20" s="54"/>
      <c r="AA20" s="54"/>
      <c r="AB20" s="54"/>
      <c r="AC20" s="54"/>
      <c r="AD20" s="54"/>
      <c r="AE20" s="54"/>
      <c r="AF20" s="54"/>
      <c r="AG20" s="54"/>
      <c r="AH20" s="54"/>
      <c r="AI20" s="54"/>
      <c r="AJ20" s="54"/>
      <c r="AK20" s="54"/>
      <c r="AL20" s="54"/>
      <c r="AM20" s="54"/>
      <c r="AN20" s="54"/>
      <c r="AO20" s="54"/>
      <c r="AP20" s="54"/>
      <c r="AQ20" s="54"/>
      <c r="AR20" s="54"/>
      <c r="AS20" s="54"/>
      <c r="AT20" s="54"/>
      <c r="AU20" s="54"/>
      <c r="AV20" s="54"/>
      <c r="AW20" s="54"/>
      <c r="AX20" s="54"/>
      <c r="AY20" s="54"/>
      <c r="AZ20" s="54"/>
      <c r="BA20" s="54"/>
      <c r="BB20" s="54"/>
      <c r="BC20" s="54"/>
      <c r="BD20" s="54"/>
      <c r="BE20" s="54"/>
      <c r="BF20" s="54"/>
      <c r="BG20" s="54"/>
      <c r="BH20" s="54"/>
      <c r="BI20" s="54"/>
      <c r="BJ20" s="54"/>
      <c r="BK20" s="54"/>
      <c r="BL20" s="54"/>
      <c r="BM20" s="54"/>
      <c r="BN20" s="54"/>
      <c r="BO20" s="54"/>
      <c r="BP20" s="54"/>
      <c r="BQ20" s="54"/>
      <c r="BR20" s="54"/>
      <c r="BS20" s="54"/>
      <c r="BT20" s="54"/>
      <c r="BU20" s="54"/>
      <c r="BV20" s="54"/>
      <c r="BW20" s="54"/>
      <c r="BX20" s="54"/>
      <c r="BY20" s="54"/>
      <c r="BZ20" s="54"/>
      <c r="CA20" s="54"/>
      <c r="CB20" s="54"/>
      <c r="CC20" s="54"/>
      <c r="CD20" s="54"/>
      <c r="CE20" s="54"/>
      <c r="CF20" s="54"/>
      <c r="CG20" s="54"/>
      <c r="CH20" s="54"/>
      <c r="CI20" s="54"/>
      <c r="CJ20" s="54"/>
      <c r="CK20" s="54"/>
      <c r="CL20" s="54"/>
      <c r="CM20" s="54"/>
      <c r="CN20" s="54"/>
      <c r="CO20" s="54"/>
      <c r="CP20" s="54"/>
      <c r="CQ20" s="54"/>
      <c r="CR20" s="54"/>
      <c r="CS20" s="54"/>
      <c r="CT20" s="54"/>
      <c r="CU20" s="54"/>
      <c r="CV20" s="54"/>
      <c r="CW20" s="54"/>
      <c r="CX20" s="54"/>
      <c r="CY20" s="54"/>
      <c r="CZ20" s="54"/>
      <c r="DA20" s="54"/>
      <c r="DB20" s="54"/>
      <c r="DC20" s="54"/>
      <c r="DD20" s="54"/>
      <c r="DE20" s="54"/>
      <c r="DF20" s="54"/>
      <c r="DG20" s="54"/>
      <c r="DH20" s="54"/>
      <c r="DI20" s="54"/>
      <c r="DJ20" s="54"/>
      <c r="DK20" s="54"/>
      <c r="DL20" s="54"/>
      <c r="DM20" s="54"/>
      <c r="DN20" s="54"/>
      <c r="DO20" s="54"/>
      <c r="DP20" s="54"/>
      <c r="DQ20" s="54"/>
      <c r="DR20" s="54"/>
      <c r="DS20" s="54"/>
      <c r="DT20" s="54"/>
      <c r="DU20" s="54"/>
      <c r="DV20" s="54"/>
      <c r="DW20" s="54"/>
      <c r="DX20" s="54"/>
      <c r="DY20" s="54"/>
      <c r="DZ20" s="54"/>
      <c r="EA20" s="54"/>
      <c r="EB20" s="54"/>
      <c r="EC20" s="54"/>
      <c r="ED20" s="54"/>
      <c r="EE20" s="54"/>
      <c r="EF20" s="54"/>
      <c r="EG20" s="54"/>
      <c r="EH20" s="54"/>
      <c r="EI20" s="54"/>
      <c r="EJ20" s="54"/>
      <c r="EK20" s="54"/>
      <c r="EL20" s="54"/>
      <c r="EM20" s="54"/>
      <c r="EN20" s="54"/>
      <c r="EO20" s="54"/>
      <c r="EP20" s="54"/>
      <c r="EQ20" s="54"/>
      <c r="ER20" s="54"/>
      <c r="ES20" s="54"/>
      <c r="ET20" s="54"/>
      <c r="EU20" s="54"/>
      <c r="EV20" s="54"/>
      <c r="EW20" s="54"/>
      <c r="EX20" s="54"/>
      <c r="EY20" s="54"/>
      <c r="EZ20" s="54"/>
      <c r="FA20" s="54"/>
      <c r="FB20" s="54"/>
      <c r="FC20" s="54"/>
      <c r="FD20" s="54"/>
      <c r="FE20" s="54"/>
      <c r="FF20" s="54"/>
      <c r="FG20" s="54"/>
      <c r="FH20" s="54"/>
      <c r="FI20" s="54"/>
      <c r="FJ20" s="54"/>
      <c r="FK20" s="54"/>
      <c r="FL20" s="54"/>
      <c r="FM20" s="54"/>
      <c r="FN20" s="54"/>
      <c r="FO20" s="54"/>
      <c r="FP20" s="54"/>
      <c r="FQ20" s="54"/>
      <c r="FR20" s="54"/>
      <c r="FS20" s="54"/>
      <c r="FT20" s="54"/>
      <c r="FU20" s="54"/>
      <c r="FV20" s="54"/>
      <c r="FW20" s="54"/>
      <c r="FX20" s="54"/>
      <c r="FY20" s="54"/>
      <c r="FZ20" s="54"/>
      <c r="GA20" s="54"/>
      <c r="GB20" s="54"/>
      <c r="GC20" s="54"/>
      <c r="GD20" s="54"/>
      <c r="GE20" s="54"/>
      <c r="GF20" s="54"/>
      <c r="GG20" s="54"/>
      <c r="GH20" s="54"/>
      <c r="GI20" s="54"/>
      <c r="GJ20" s="54"/>
      <c r="GK20" s="54"/>
      <c r="GL20" s="54"/>
      <c r="GM20" s="54"/>
      <c r="GN20" s="54"/>
      <c r="GO20" s="54"/>
      <c r="GP20" s="54"/>
      <c r="GQ20" s="54"/>
      <c r="GR20" s="54"/>
      <c r="GS20" s="54"/>
      <c r="GT20" s="54"/>
      <c r="GU20" s="54"/>
      <c r="GV20" s="54"/>
      <c r="GW20" s="54"/>
      <c r="GX20" s="54"/>
      <c r="GY20" s="54"/>
      <c r="GZ20" s="54"/>
      <c r="HA20" s="54"/>
      <c r="HB20" s="54"/>
      <c r="HC20" s="54"/>
      <c r="HD20" s="54"/>
      <c r="HE20" s="54"/>
      <c r="HF20" s="54"/>
      <c r="HG20" s="54"/>
      <c r="HH20" s="54"/>
      <c r="HI20" s="54"/>
      <c r="HJ20" s="54"/>
      <c r="HK20" s="54"/>
      <c r="HL20" s="54"/>
      <c r="HM20" s="54"/>
    </row>
    <row r="21" spans="1:221" s="78" customFormat="1" ht="13.5" customHeight="1">
      <c r="A21" s="68">
        <v>18</v>
      </c>
      <c r="B21" s="69">
        <v>4144</v>
      </c>
      <c r="C21" s="69" t="s">
        <v>144</v>
      </c>
      <c r="D21" s="70">
        <v>28</v>
      </c>
      <c r="E21" s="70"/>
      <c r="F21" s="71">
        <v>11</v>
      </c>
      <c r="G21" s="73">
        <f t="shared" si="0"/>
        <v>0.39285714285714285</v>
      </c>
      <c r="H21" s="71">
        <v>11</v>
      </c>
      <c r="I21" s="72">
        <f t="shared" si="1"/>
        <v>0.39285714285714285</v>
      </c>
      <c r="J21" s="71">
        <v>6</v>
      </c>
      <c r="K21" s="72">
        <f t="shared" si="2"/>
        <v>0.21428571428571427</v>
      </c>
      <c r="L21" s="71">
        <v>0</v>
      </c>
      <c r="M21" s="73">
        <f t="shared" si="3"/>
        <v>0</v>
      </c>
      <c r="N21" s="74">
        <v>34.1</v>
      </c>
      <c r="O21" s="74">
        <v>5.9</v>
      </c>
      <c r="P21" s="68">
        <v>41</v>
      </c>
      <c r="Q21" s="68">
        <v>21</v>
      </c>
      <c r="R21" s="75">
        <f t="shared" si="5"/>
        <v>1</v>
      </c>
      <c r="S21" s="76">
        <f t="shared" si="4"/>
        <v>0.7857142857142857</v>
      </c>
      <c r="T21" s="77">
        <f t="shared" si="6"/>
        <v>4.178571428571429</v>
      </c>
      <c r="U21" s="54"/>
      <c r="V21" s="54"/>
      <c r="W21" s="54"/>
      <c r="X21" s="54"/>
      <c r="Y21" s="54"/>
      <c r="Z21" s="54"/>
      <c r="AA21" s="54"/>
      <c r="AB21" s="54"/>
      <c r="AC21" s="54"/>
      <c r="AD21" s="54"/>
      <c r="AE21" s="54"/>
      <c r="AF21" s="54"/>
      <c r="AG21" s="54"/>
      <c r="AH21" s="54"/>
      <c r="AI21" s="54"/>
      <c r="AJ21" s="54"/>
      <c r="AK21" s="54"/>
      <c r="AL21" s="54"/>
      <c r="AM21" s="54"/>
      <c r="AN21" s="54"/>
      <c r="AO21" s="54"/>
      <c r="AP21" s="54"/>
      <c r="AQ21" s="54"/>
      <c r="AR21" s="54"/>
      <c r="AS21" s="54"/>
      <c r="AT21" s="54"/>
      <c r="AU21" s="54"/>
      <c r="AV21" s="54"/>
      <c r="AW21" s="54"/>
      <c r="AX21" s="54"/>
      <c r="AY21" s="54"/>
      <c r="AZ21" s="54"/>
      <c r="BA21" s="54"/>
      <c r="BB21" s="54"/>
      <c r="BC21" s="54"/>
      <c r="BD21" s="54"/>
      <c r="BE21" s="54"/>
      <c r="BF21" s="54"/>
      <c r="BG21" s="54"/>
      <c r="BH21" s="54"/>
      <c r="BI21" s="54"/>
      <c r="BJ21" s="54"/>
      <c r="BK21" s="54"/>
      <c r="BL21" s="54"/>
      <c r="BM21" s="54"/>
      <c r="BN21" s="54"/>
      <c r="BO21" s="54"/>
      <c r="BP21" s="54"/>
      <c r="BQ21" s="54"/>
      <c r="BR21" s="54"/>
      <c r="BS21" s="54"/>
      <c r="BT21" s="54"/>
      <c r="BU21" s="54"/>
      <c r="BV21" s="54"/>
      <c r="BW21" s="54"/>
      <c r="BX21" s="54"/>
      <c r="BY21" s="54"/>
      <c r="BZ21" s="54"/>
      <c r="CA21" s="54"/>
      <c r="CB21" s="54"/>
      <c r="CC21" s="54"/>
      <c r="CD21" s="54"/>
      <c r="CE21" s="54"/>
      <c r="CF21" s="54"/>
      <c r="CG21" s="54"/>
      <c r="CH21" s="54"/>
      <c r="CI21" s="54"/>
      <c r="CJ21" s="54"/>
      <c r="CK21" s="54"/>
      <c r="CL21" s="54"/>
      <c r="CM21" s="54"/>
      <c r="CN21" s="54"/>
      <c r="CO21" s="54"/>
      <c r="CP21" s="54"/>
      <c r="CQ21" s="54"/>
      <c r="CR21" s="54"/>
      <c r="CS21" s="54"/>
      <c r="CT21" s="54"/>
      <c r="CU21" s="54"/>
      <c r="CV21" s="54"/>
      <c r="CW21" s="54"/>
      <c r="CX21" s="54"/>
      <c r="CY21" s="54"/>
      <c r="CZ21" s="54"/>
      <c r="DA21" s="54"/>
      <c r="DB21" s="54"/>
      <c r="DC21" s="54"/>
      <c r="DD21" s="54"/>
      <c r="DE21" s="54"/>
      <c r="DF21" s="54"/>
      <c r="DG21" s="54"/>
      <c r="DH21" s="54"/>
      <c r="DI21" s="54"/>
      <c r="DJ21" s="54"/>
      <c r="DK21" s="54"/>
      <c r="DL21" s="54"/>
      <c r="DM21" s="54"/>
      <c r="DN21" s="54"/>
      <c r="DO21" s="54"/>
      <c r="DP21" s="54"/>
      <c r="DQ21" s="54"/>
      <c r="DR21" s="54"/>
      <c r="DS21" s="54"/>
      <c r="DT21" s="54"/>
      <c r="DU21" s="54"/>
      <c r="DV21" s="54"/>
      <c r="DW21" s="54"/>
      <c r="DX21" s="54"/>
      <c r="DY21" s="54"/>
      <c r="DZ21" s="54"/>
      <c r="EA21" s="54"/>
      <c r="EB21" s="54"/>
      <c r="EC21" s="54"/>
      <c r="ED21" s="54"/>
      <c r="EE21" s="54"/>
      <c r="EF21" s="54"/>
      <c r="EG21" s="54"/>
      <c r="EH21" s="54"/>
      <c r="EI21" s="54"/>
      <c r="EJ21" s="54"/>
      <c r="EK21" s="54"/>
      <c r="EL21" s="54"/>
      <c r="EM21" s="54"/>
      <c r="EN21" s="54"/>
      <c r="EO21" s="54"/>
      <c r="EP21" s="54"/>
      <c r="EQ21" s="54"/>
      <c r="ER21" s="54"/>
      <c r="ES21" s="54"/>
      <c r="ET21" s="54"/>
      <c r="EU21" s="54"/>
      <c r="EV21" s="54"/>
      <c r="EW21" s="54"/>
      <c r="EX21" s="54"/>
      <c r="EY21" s="54"/>
      <c r="EZ21" s="54"/>
      <c r="FA21" s="54"/>
      <c r="FB21" s="54"/>
      <c r="FC21" s="54"/>
      <c r="FD21" s="54"/>
      <c r="FE21" s="54"/>
      <c r="FF21" s="54"/>
      <c r="FG21" s="54"/>
      <c r="FH21" s="54"/>
      <c r="FI21" s="54"/>
      <c r="FJ21" s="54"/>
      <c r="FK21" s="54"/>
      <c r="FL21" s="54"/>
      <c r="FM21" s="54"/>
      <c r="FN21" s="54"/>
      <c r="FO21" s="54"/>
      <c r="FP21" s="54"/>
      <c r="FQ21" s="54"/>
      <c r="FR21" s="54"/>
      <c r="FS21" s="54"/>
      <c r="FT21" s="54"/>
      <c r="FU21" s="54"/>
      <c r="FV21" s="54"/>
      <c r="FW21" s="54"/>
      <c r="FX21" s="54"/>
      <c r="FY21" s="54"/>
      <c r="FZ21" s="54"/>
      <c r="GA21" s="54"/>
      <c r="GB21" s="54"/>
      <c r="GC21" s="54"/>
      <c r="GD21" s="54"/>
      <c r="GE21" s="54"/>
      <c r="GF21" s="54"/>
      <c r="GG21" s="54"/>
      <c r="GH21" s="54"/>
      <c r="GI21" s="54"/>
      <c r="GJ21" s="54"/>
      <c r="GK21" s="54"/>
      <c r="GL21" s="54"/>
      <c r="GM21" s="54"/>
      <c r="GN21" s="54"/>
      <c r="GO21" s="54"/>
      <c r="GP21" s="54"/>
      <c r="GQ21" s="54"/>
      <c r="GR21" s="54"/>
      <c r="GS21" s="54"/>
      <c r="GT21" s="54"/>
      <c r="GU21" s="54"/>
      <c r="GV21" s="54"/>
      <c r="GW21" s="54"/>
      <c r="GX21" s="54"/>
      <c r="GY21" s="54"/>
      <c r="GZ21" s="54"/>
      <c r="HA21" s="54"/>
      <c r="HB21" s="54"/>
      <c r="HC21" s="54"/>
      <c r="HD21" s="54"/>
      <c r="HE21" s="54"/>
      <c r="HF21" s="54"/>
      <c r="HG21" s="54"/>
      <c r="HH21" s="54"/>
      <c r="HI21" s="54"/>
      <c r="HJ21" s="54"/>
      <c r="HK21" s="54"/>
      <c r="HL21" s="54"/>
      <c r="HM21" s="54"/>
    </row>
    <row r="22" spans="1:221" s="78" customFormat="1" ht="13.5" customHeight="1">
      <c r="A22" s="68">
        <v>19</v>
      </c>
      <c r="B22" s="69">
        <v>4119</v>
      </c>
      <c r="C22" s="69" t="s">
        <v>51</v>
      </c>
      <c r="D22" s="70">
        <v>26</v>
      </c>
      <c r="E22" s="70"/>
      <c r="F22" s="71">
        <v>9</v>
      </c>
      <c r="G22" s="73">
        <f t="shared" si="0"/>
        <v>0.34615384615384615</v>
      </c>
      <c r="H22" s="71">
        <v>12</v>
      </c>
      <c r="I22" s="73">
        <f t="shared" si="1"/>
        <v>0.46153846153846156</v>
      </c>
      <c r="J22" s="71">
        <v>5</v>
      </c>
      <c r="K22" s="73">
        <f t="shared" si="2"/>
        <v>0.19230769230769232</v>
      </c>
      <c r="L22" s="71">
        <v>0</v>
      </c>
      <c r="M22" s="73">
        <f t="shared" si="3"/>
        <v>0</v>
      </c>
      <c r="N22" s="74">
        <v>33.9</v>
      </c>
      <c r="O22" s="74">
        <v>6.1</v>
      </c>
      <c r="P22" s="68">
        <v>42</v>
      </c>
      <c r="Q22" s="68">
        <v>23</v>
      </c>
      <c r="R22" s="75">
        <f t="shared" si="5"/>
        <v>1</v>
      </c>
      <c r="S22" s="76">
        <f t="shared" si="4"/>
        <v>0.8076923076923077</v>
      </c>
      <c r="T22" s="77">
        <f t="shared" si="6"/>
        <v>4.153846153846154</v>
      </c>
      <c r="U22" s="54"/>
      <c r="V22" s="54"/>
      <c r="W22" s="54"/>
      <c r="X22" s="54"/>
      <c r="Y22" s="54"/>
      <c r="Z22" s="54"/>
      <c r="AA22" s="54"/>
      <c r="AB22" s="54"/>
      <c r="AC22" s="54"/>
      <c r="AD22" s="54"/>
      <c r="AE22" s="54"/>
      <c r="AF22" s="54"/>
      <c r="AG22" s="54"/>
      <c r="AH22" s="54"/>
      <c r="AI22" s="54"/>
      <c r="AJ22" s="54"/>
      <c r="AK22" s="54"/>
      <c r="AL22" s="54"/>
      <c r="AM22" s="54"/>
      <c r="AN22" s="54"/>
      <c r="AO22" s="54"/>
      <c r="AP22" s="54"/>
      <c r="AQ22" s="54"/>
      <c r="AR22" s="54"/>
      <c r="AS22" s="54"/>
      <c r="AT22" s="54"/>
      <c r="AU22" s="54"/>
      <c r="AV22" s="54"/>
      <c r="AW22" s="54"/>
      <c r="AX22" s="54"/>
      <c r="AY22" s="54"/>
      <c r="AZ22" s="54"/>
      <c r="BA22" s="54"/>
      <c r="BB22" s="54"/>
      <c r="BC22" s="54"/>
      <c r="BD22" s="54"/>
      <c r="BE22" s="54"/>
      <c r="BF22" s="54"/>
      <c r="BG22" s="54"/>
      <c r="BH22" s="54"/>
      <c r="BI22" s="54"/>
      <c r="BJ22" s="54"/>
      <c r="BK22" s="54"/>
      <c r="BL22" s="54"/>
      <c r="BM22" s="54"/>
      <c r="BN22" s="54"/>
      <c r="BO22" s="54"/>
      <c r="BP22" s="54"/>
      <c r="BQ22" s="54"/>
      <c r="BR22" s="54"/>
      <c r="BS22" s="54"/>
      <c r="BT22" s="54"/>
      <c r="BU22" s="54"/>
      <c r="BV22" s="54"/>
      <c r="BW22" s="54"/>
      <c r="BX22" s="54"/>
      <c r="BY22" s="54"/>
      <c r="BZ22" s="54"/>
      <c r="CA22" s="54"/>
      <c r="CB22" s="54"/>
      <c r="CC22" s="54"/>
      <c r="CD22" s="54"/>
      <c r="CE22" s="54"/>
      <c r="CF22" s="54"/>
      <c r="CG22" s="54"/>
      <c r="CH22" s="54"/>
      <c r="CI22" s="54"/>
      <c r="CJ22" s="54"/>
      <c r="CK22" s="54"/>
      <c r="CL22" s="54"/>
      <c r="CM22" s="54"/>
      <c r="CN22" s="54"/>
      <c r="CO22" s="54"/>
      <c r="CP22" s="54"/>
      <c r="CQ22" s="54"/>
      <c r="CR22" s="54"/>
      <c r="CS22" s="54"/>
      <c r="CT22" s="54"/>
      <c r="CU22" s="54"/>
      <c r="CV22" s="54"/>
      <c r="CW22" s="54"/>
      <c r="CX22" s="54"/>
      <c r="CY22" s="54"/>
      <c r="CZ22" s="54"/>
      <c r="DA22" s="54"/>
      <c r="DB22" s="54"/>
      <c r="DC22" s="54"/>
      <c r="DD22" s="54"/>
      <c r="DE22" s="54"/>
      <c r="DF22" s="54"/>
      <c r="DG22" s="54"/>
      <c r="DH22" s="54"/>
      <c r="DI22" s="54"/>
      <c r="DJ22" s="54"/>
      <c r="DK22" s="54"/>
      <c r="DL22" s="54"/>
      <c r="DM22" s="54"/>
      <c r="DN22" s="54"/>
      <c r="DO22" s="54"/>
      <c r="DP22" s="54"/>
      <c r="DQ22" s="54"/>
      <c r="DR22" s="54"/>
      <c r="DS22" s="54"/>
      <c r="DT22" s="54"/>
      <c r="DU22" s="54"/>
      <c r="DV22" s="54"/>
      <c r="DW22" s="54"/>
      <c r="DX22" s="54"/>
      <c r="DY22" s="54"/>
      <c r="DZ22" s="54"/>
      <c r="EA22" s="54"/>
      <c r="EB22" s="54"/>
      <c r="EC22" s="54"/>
      <c r="ED22" s="54"/>
      <c r="EE22" s="54"/>
      <c r="EF22" s="54"/>
      <c r="EG22" s="54"/>
      <c r="EH22" s="54"/>
      <c r="EI22" s="54"/>
      <c r="EJ22" s="54"/>
      <c r="EK22" s="54"/>
      <c r="EL22" s="54"/>
      <c r="EM22" s="54"/>
      <c r="EN22" s="54"/>
      <c r="EO22" s="54"/>
      <c r="EP22" s="54"/>
      <c r="EQ22" s="54"/>
      <c r="ER22" s="54"/>
      <c r="ES22" s="54"/>
      <c r="ET22" s="54"/>
      <c r="EU22" s="54"/>
      <c r="EV22" s="54"/>
      <c r="EW22" s="54"/>
      <c r="EX22" s="54"/>
      <c r="EY22" s="54"/>
      <c r="EZ22" s="54"/>
      <c r="FA22" s="54"/>
      <c r="FB22" s="54"/>
      <c r="FC22" s="54"/>
      <c r="FD22" s="54"/>
      <c r="FE22" s="54"/>
      <c r="FF22" s="54"/>
      <c r="FG22" s="54"/>
      <c r="FH22" s="54"/>
      <c r="FI22" s="54"/>
      <c r="FJ22" s="54"/>
      <c r="FK22" s="54"/>
      <c r="FL22" s="54"/>
      <c r="FM22" s="54"/>
      <c r="FN22" s="54"/>
      <c r="FO22" s="54"/>
      <c r="FP22" s="54"/>
      <c r="FQ22" s="54"/>
      <c r="FR22" s="54"/>
      <c r="FS22" s="54"/>
      <c r="FT22" s="54"/>
      <c r="FU22" s="54"/>
      <c r="FV22" s="54"/>
      <c r="FW22" s="54"/>
      <c r="FX22" s="54"/>
      <c r="FY22" s="54"/>
      <c r="FZ22" s="54"/>
      <c r="GA22" s="54"/>
      <c r="GB22" s="54"/>
      <c r="GC22" s="54"/>
      <c r="GD22" s="54"/>
      <c r="GE22" s="54"/>
      <c r="GF22" s="54"/>
      <c r="GG22" s="54"/>
      <c r="GH22" s="54"/>
      <c r="GI22" s="54"/>
      <c r="GJ22" s="54"/>
      <c r="GK22" s="54"/>
      <c r="GL22" s="54"/>
      <c r="GM22" s="54"/>
      <c r="GN22" s="54"/>
      <c r="GO22" s="54"/>
      <c r="GP22" s="54"/>
      <c r="GQ22" s="54"/>
      <c r="GR22" s="54"/>
      <c r="GS22" s="54"/>
      <c r="GT22" s="54"/>
      <c r="GU22" s="54"/>
      <c r="GV22" s="54"/>
      <c r="GW22" s="54"/>
      <c r="GX22" s="54"/>
      <c r="GY22" s="54"/>
      <c r="GZ22" s="54"/>
      <c r="HA22" s="54"/>
      <c r="HB22" s="54"/>
      <c r="HC22" s="54"/>
      <c r="HD22" s="54"/>
      <c r="HE22" s="54"/>
      <c r="HF22" s="54"/>
      <c r="HG22" s="54"/>
      <c r="HH22" s="54"/>
      <c r="HI22" s="54"/>
      <c r="HJ22" s="54"/>
      <c r="HK22" s="54"/>
      <c r="HL22" s="54"/>
      <c r="HM22" s="54"/>
    </row>
    <row r="23" spans="1:221" s="78" customFormat="1" ht="13.5" customHeight="1">
      <c r="A23" s="68">
        <v>20</v>
      </c>
      <c r="B23" s="69">
        <v>4122</v>
      </c>
      <c r="C23" s="69" t="s">
        <v>55</v>
      </c>
      <c r="D23" s="70">
        <v>14</v>
      </c>
      <c r="E23" s="70"/>
      <c r="F23" s="71">
        <v>6</v>
      </c>
      <c r="G23" s="73">
        <f t="shared" si="0"/>
        <v>0.42857142857142855</v>
      </c>
      <c r="H23" s="71">
        <v>5</v>
      </c>
      <c r="I23" s="73">
        <f t="shared" si="1"/>
        <v>0.35714285714285715</v>
      </c>
      <c r="J23" s="71">
        <v>3</v>
      </c>
      <c r="K23" s="73">
        <f t="shared" si="2"/>
        <v>0.21428571428571427</v>
      </c>
      <c r="L23" s="71">
        <v>0</v>
      </c>
      <c r="M23" s="73">
        <f t="shared" si="3"/>
        <v>0</v>
      </c>
      <c r="N23" s="74">
        <v>33.5</v>
      </c>
      <c r="O23" s="74">
        <v>5.9</v>
      </c>
      <c r="P23" s="68">
        <v>41</v>
      </c>
      <c r="Q23" s="68">
        <v>23</v>
      </c>
      <c r="R23" s="75">
        <f t="shared" si="5"/>
        <v>1</v>
      </c>
      <c r="S23" s="76">
        <f t="shared" si="4"/>
        <v>0.7857142857142857</v>
      </c>
      <c r="T23" s="77">
        <f t="shared" si="6"/>
        <v>4.214285714285714</v>
      </c>
      <c r="U23" s="54"/>
      <c r="V23" s="54"/>
      <c r="W23" s="54"/>
      <c r="X23" s="54"/>
      <c r="Y23" s="54"/>
      <c r="Z23" s="54"/>
      <c r="AA23" s="54"/>
      <c r="AB23" s="54"/>
      <c r="AC23" s="54"/>
      <c r="AD23" s="54"/>
      <c r="AE23" s="54"/>
      <c r="AF23" s="54"/>
      <c r="AG23" s="54"/>
      <c r="AH23" s="54"/>
      <c r="AI23" s="54"/>
      <c r="AJ23" s="54"/>
      <c r="AK23" s="54"/>
      <c r="AL23" s="54"/>
      <c r="AM23" s="54"/>
      <c r="AN23" s="54"/>
      <c r="AO23" s="54"/>
      <c r="AP23" s="54"/>
      <c r="AQ23" s="54"/>
      <c r="AR23" s="54"/>
      <c r="AS23" s="54"/>
      <c r="AT23" s="54"/>
      <c r="AU23" s="54"/>
      <c r="AV23" s="54"/>
      <c r="AW23" s="54"/>
      <c r="AX23" s="54"/>
      <c r="AY23" s="54"/>
      <c r="AZ23" s="54"/>
      <c r="BA23" s="54"/>
      <c r="BB23" s="54"/>
      <c r="BC23" s="54"/>
      <c r="BD23" s="54"/>
      <c r="BE23" s="54"/>
      <c r="BF23" s="54"/>
      <c r="BG23" s="54"/>
      <c r="BH23" s="54"/>
      <c r="BI23" s="54"/>
      <c r="BJ23" s="54"/>
      <c r="BK23" s="54"/>
      <c r="BL23" s="54"/>
      <c r="BM23" s="54"/>
      <c r="BN23" s="54"/>
      <c r="BO23" s="54"/>
      <c r="BP23" s="54"/>
      <c r="BQ23" s="54"/>
      <c r="BR23" s="54"/>
      <c r="BS23" s="54"/>
      <c r="BT23" s="54"/>
      <c r="BU23" s="54"/>
      <c r="BV23" s="54"/>
      <c r="BW23" s="54"/>
      <c r="BX23" s="54"/>
      <c r="BY23" s="54"/>
      <c r="BZ23" s="54"/>
      <c r="CA23" s="54"/>
      <c r="CB23" s="54"/>
      <c r="CC23" s="54"/>
      <c r="CD23" s="54"/>
      <c r="CE23" s="54"/>
      <c r="CF23" s="54"/>
      <c r="CG23" s="54"/>
      <c r="CH23" s="54"/>
      <c r="CI23" s="54"/>
      <c r="CJ23" s="54"/>
      <c r="CK23" s="54"/>
      <c r="CL23" s="54"/>
      <c r="CM23" s="54"/>
      <c r="CN23" s="54"/>
      <c r="CO23" s="54"/>
      <c r="CP23" s="54"/>
      <c r="CQ23" s="54"/>
      <c r="CR23" s="54"/>
      <c r="CS23" s="54"/>
      <c r="CT23" s="54"/>
      <c r="CU23" s="54"/>
      <c r="CV23" s="54"/>
      <c r="CW23" s="54"/>
      <c r="CX23" s="54"/>
      <c r="CY23" s="54"/>
      <c r="CZ23" s="54"/>
      <c r="DA23" s="54"/>
      <c r="DB23" s="54"/>
      <c r="DC23" s="54"/>
      <c r="DD23" s="54"/>
      <c r="DE23" s="54"/>
      <c r="DF23" s="54"/>
      <c r="DG23" s="54"/>
      <c r="DH23" s="54"/>
      <c r="DI23" s="54"/>
      <c r="DJ23" s="54"/>
      <c r="DK23" s="54"/>
      <c r="DL23" s="54"/>
      <c r="DM23" s="54"/>
      <c r="DN23" s="54"/>
      <c r="DO23" s="54"/>
      <c r="DP23" s="54"/>
      <c r="DQ23" s="54"/>
      <c r="DR23" s="54"/>
      <c r="DS23" s="54"/>
      <c r="DT23" s="54"/>
      <c r="DU23" s="54"/>
      <c r="DV23" s="54"/>
      <c r="DW23" s="54"/>
      <c r="DX23" s="54"/>
      <c r="DY23" s="54"/>
      <c r="DZ23" s="54"/>
      <c r="EA23" s="54"/>
      <c r="EB23" s="54"/>
      <c r="EC23" s="54"/>
      <c r="ED23" s="54"/>
      <c r="EE23" s="54"/>
      <c r="EF23" s="54"/>
      <c r="EG23" s="54"/>
      <c r="EH23" s="54"/>
      <c r="EI23" s="54"/>
      <c r="EJ23" s="54"/>
      <c r="EK23" s="54"/>
      <c r="EL23" s="54"/>
      <c r="EM23" s="54"/>
      <c r="EN23" s="54"/>
      <c r="EO23" s="54"/>
      <c r="EP23" s="54"/>
      <c r="EQ23" s="54"/>
      <c r="ER23" s="54"/>
      <c r="ES23" s="54"/>
      <c r="ET23" s="54"/>
      <c r="EU23" s="54"/>
      <c r="EV23" s="54"/>
      <c r="EW23" s="54"/>
      <c r="EX23" s="54"/>
      <c r="EY23" s="54"/>
      <c r="EZ23" s="54"/>
      <c r="FA23" s="54"/>
      <c r="FB23" s="54"/>
      <c r="FC23" s="54"/>
      <c r="FD23" s="54"/>
      <c r="FE23" s="54"/>
      <c r="FF23" s="54"/>
      <c r="FG23" s="54"/>
      <c r="FH23" s="54"/>
      <c r="FI23" s="54"/>
      <c r="FJ23" s="54"/>
      <c r="FK23" s="54"/>
      <c r="FL23" s="54"/>
      <c r="FM23" s="54"/>
      <c r="FN23" s="54"/>
      <c r="FO23" s="54"/>
      <c r="FP23" s="54"/>
      <c r="FQ23" s="54"/>
      <c r="FR23" s="54"/>
      <c r="FS23" s="54"/>
      <c r="FT23" s="54"/>
      <c r="FU23" s="54"/>
      <c r="FV23" s="54"/>
      <c r="FW23" s="54"/>
      <c r="FX23" s="54"/>
      <c r="FY23" s="54"/>
      <c r="FZ23" s="54"/>
      <c r="GA23" s="54"/>
      <c r="GB23" s="54"/>
      <c r="GC23" s="54"/>
      <c r="GD23" s="54"/>
      <c r="GE23" s="54"/>
      <c r="GF23" s="54"/>
      <c r="GG23" s="54"/>
      <c r="GH23" s="54"/>
      <c r="GI23" s="54"/>
      <c r="GJ23" s="54"/>
      <c r="GK23" s="54"/>
      <c r="GL23" s="54"/>
      <c r="GM23" s="54"/>
      <c r="GN23" s="54"/>
      <c r="GO23" s="54"/>
      <c r="GP23" s="54"/>
      <c r="GQ23" s="54"/>
      <c r="GR23" s="54"/>
      <c r="GS23" s="54"/>
      <c r="GT23" s="54"/>
      <c r="GU23" s="54"/>
      <c r="GV23" s="54"/>
      <c r="GW23" s="54"/>
      <c r="GX23" s="54"/>
      <c r="GY23" s="54"/>
      <c r="GZ23" s="54"/>
      <c r="HA23" s="54"/>
      <c r="HB23" s="54"/>
      <c r="HC23" s="54"/>
      <c r="HD23" s="54"/>
      <c r="HE23" s="54"/>
      <c r="HF23" s="54"/>
      <c r="HG23" s="54"/>
      <c r="HH23" s="54"/>
      <c r="HI23" s="54"/>
      <c r="HJ23" s="54"/>
      <c r="HK23" s="54"/>
      <c r="HL23" s="54"/>
      <c r="HM23" s="54"/>
    </row>
    <row r="24" spans="1:20" s="54" customFormat="1" ht="13.5" customHeight="1">
      <c r="A24" s="80">
        <v>21</v>
      </c>
      <c r="B24" s="81">
        <v>4105</v>
      </c>
      <c r="C24" s="81" t="s">
        <v>145</v>
      </c>
      <c r="D24" s="82">
        <v>52</v>
      </c>
      <c r="E24" s="82"/>
      <c r="F24" s="83">
        <v>9</v>
      </c>
      <c r="G24" s="84">
        <f t="shared" si="0"/>
        <v>0.17307692307692307</v>
      </c>
      <c r="H24" s="83">
        <v>28</v>
      </c>
      <c r="I24" s="84">
        <f t="shared" si="1"/>
        <v>0.5384615384615384</v>
      </c>
      <c r="J24" s="83">
        <v>15</v>
      </c>
      <c r="K24" s="84">
        <f t="shared" si="2"/>
        <v>0.28846153846153844</v>
      </c>
      <c r="L24" s="83">
        <v>0</v>
      </c>
      <c r="M24" s="84">
        <f t="shared" si="3"/>
        <v>0</v>
      </c>
      <c r="N24" s="85">
        <v>33.2</v>
      </c>
      <c r="O24" s="85">
        <v>4.8</v>
      </c>
      <c r="P24" s="80">
        <v>42</v>
      </c>
      <c r="Q24" s="80">
        <v>23</v>
      </c>
      <c r="R24" s="86">
        <f t="shared" si="5"/>
        <v>1</v>
      </c>
      <c r="S24" s="87">
        <f t="shared" si="4"/>
        <v>0.7115384615384616</v>
      </c>
      <c r="T24" s="88">
        <f t="shared" si="6"/>
        <v>3.8846153846153846</v>
      </c>
    </row>
    <row r="25" spans="1:20" s="54" customFormat="1" ht="13.5" customHeight="1">
      <c r="A25" s="80">
        <v>22</v>
      </c>
      <c r="B25" s="81">
        <v>4114</v>
      </c>
      <c r="C25" s="81" t="s">
        <v>146</v>
      </c>
      <c r="D25" s="82">
        <v>67</v>
      </c>
      <c r="E25" s="82">
        <v>2</v>
      </c>
      <c r="F25" s="83">
        <v>19</v>
      </c>
      <c r="G25" s="89">
        <f t="shared" si="0"/>
        <v>0.2835820895522388</v>
      </c>
      <c r="H25" s="83">
        <v>28</v>
      </c>
      <c r="I25" s="89">
        <f t="shared" si="1"/>
        <v>0.417910447761194</v>
      </c>
      <c r="J25" s="83">
        <v>20</v>
      </c>
      <c r="K25" s="89">
        <f t="shared" si="2"/>
        <v>0.29850746268656714</v>
      </c>
      <c r="L25" s="83">
        <v>0</v>
      </c>
      <c r="M25" s="84">
        <f t="shared" si="3"/>
        <v>0</v>
      </c>
      <c r="N25" s="85">
        <v>33</v>
      </c>
      <c r="O25" s="85">
        <v>5</v>
      </c>
      <c r="P25" s="80">
        <v>41</v>
      </c>
      <c r="Q25" s="80">
        <v>21</v>
      </c>
      <c r="R25" s="86">
        <f t="shared" si="5"/>
        <v>1</v>
      </c>
      <c r="S25" s="87">
        <f t="shared" si="4"/>
        <v>0.7014925373134329</v>
      </c>
      <c r="T25" s="88">
        <f t="shared" si="6"/>
        <v>3.985074626865672</v>
      </c>
    </row>
    <row r="26" spans="1:20" s="54" customFormat="1" ht="13.5" customHeight="1">
      <c r="A26" s="80">
        <v>22</v>
      </c>
      <c r="B26" s="81">
        <v>4115</v>
      </c>
      <c r="C26" s="81" t="s">
        <v>26</v>
      </c>
      <c r="D26" s="82">
        <v>15</v>
      </c>
      <c r="E26" s="82"/>
      <c r="F26" s="83">
        <v>4</v>
      </c>
      <c r="G26" s="84">
        <f t="shared" si="0"/>
        <v>0.26666666666666666</v>
      </c>
      <c r="H26" s="83">
        <v>5</v>
      </c>
      <c r="I26" s="84">
        <f t="shared" si="1"/>
        <v>0.3333333333333333</v>
      </c>
      <c r="J26" s="83">
        <v>6</v>
      </c>
      <c r="K26" s="84">
        <f t="shared" si="2"/>
        <v>0.4</v>
      </c>
      <c r="L26" s="83">
        <v>0</v>
      </c>
      <c r="M26" s="84">
        <f t="shared" si="3"/>
        <v>0</v>
      </c>
      <c r="N26" s="85">
        <v>33</v>
      </c>
      <c r="O26" s="85">
        <v>4.4</v>
      </c>
      <c r="P26" s="80">
        <v>40</v>
      </c>
      <c r="Q26" s="80">
        <v>27</v>
      </c>
      <c r="R26" s="86">
        <f t="shared" si="5"/>
        <v>1</v>
      </c>
      <c r="S26" s="87">
        <f t="shared" si="4"/>
        <v>0.6</v>
      </c>
      <c r="T26" s="88">
        <f t="shared" si="6"/>
        <v>3.8666666666666667</v>
      </c>
    </row>
    <row r="27" spans="1:20" s="54" customFormat="1" ht="13.5" customHeight="1">
      <c r="A27" s="80">
        <v>24</v>
      </c>
      <c r="B27" s="81">
        <v>4107</v>
      </c>
      <c r="C27" s="81" t="s">
        <v>147</v>
      </c>
      <c r="D27" s="82">
        <v>61</v>
      </c>
      <c r="E27" s="82"/>
      <c r="F27" s="83">
        <v>15</v>
      </c>
      <c r="G27" s="84">
        <f t="shared" si="0"/>
        <v>0.2459016393442623</v>
      </c>
      <c r="H27" s="83">
        <v>29</v>
      </c>
      <c r="I27" s="84">
        <f t="shared" si="1"/>
        <v>0.47540983606557374</v>
      </c>
      <c r="J27" s="83">
        <v>17</v>
      </c>
      <c r="K27" s="84">
        <f t="shared" si="2"/>
        <v>0.2786885245901639</v>
      </c>
      <c r="L27" s="83">
        <v>0</v>
      </c>
      <c r="M27" s="84">
        <f t="shared" si="3"/>
        <v>0</v>
      </c>
      <c r="N27" s="85">
        <v>32.8</v>
      </c>
      <c r="O27" s="85">
        <v>5.2</v>
      </c>
      <c r="P27" s="80">
        <v>42</v>
      </c>
      <c r="Q27" s="80">
        <v>21</v>
      </c>
      <c r="R27" s="86">
        <f t="shared" si="5"/>
        <v>1</v>
      </c>
      <c r="S27" s="87">
        <f t="shared" si="4"/>
        <v>0.7213114754098361</v>
      </c>
      <c r="T27" s="88">
        <f t="shared" si="6"/>
        <v>3.9672131147540983</v>
      </c>
    </row>
    <row r="28" spans="1:20" s="54" customFormat="1" ht="13.5" customHeight="1">
      <c r="A28" s="80">
        <v>25</v>
      </c>
      <c r="B28" s="81">
        <v>4138</v>
      </c>
      <c r="C28" s="81" t="s">
        <v>41</v>
      </c>
      <c r="D28" s="82">
        <v>2</v>
      </c>
      <c r="E28" s="82"/>
      <c r="F28" s="83">
        <v>0</v>
      </c>
      <c r="G28" s="84">
        <f t="shared" si="0"/>
        <v>0</v>
      </c>
      <c r="H28" s="83">
        <v>2</v>
      </c>
      <c r="I28" s="84">
        <f t="shared" si="1"/>
        <v>1</v>
      </c>
      <c r="J28" s="83">
        <v>0</v>
      </c>
      <c r="K28" s="84">
        <f t="shared" si="2"/>
        <v>0</v>
      </c>
      <c r="L28" s="83">
        <v>0</v>
      </c>
      <c r="M28" s="84">
        <f t="shared" si="3"/>
        <v>0</v>
      </c>
      <c r="N28" s="85">
        <v>32.5</v>
      </c>
      <c r="O28" s="85">
        <v>6</v>
      </c>
      <c r="P28" s="80">
        <v>34</v>
      </c>
      <c r="Q28" s="80">
        <v>31</v>
      </c>
      <c r="R28" s="86">
        <f t="shared" si="5"/>
        <v>1</v>
      </c>
      <c r="S28" s="87">
        <f t="shared" si="4"/>
        <v>1</v>
      </c>
      <c r="T28" s="88">
        <f t="shared" si="6"/>
        <v>4</v>
      </c>
    </row>
    <row r="29" spans="1:20" s="54" customFormat="1" ht="13.5" customHeight="1">
      <c r="A29" s="80">
        <v>26</v>
      </c>
      <c r="B29" s="81">
        <v>4125</v>
      </c>
      <c r="C29" s="81" t="s">
        <v>43</v>
      </c>
      <c r="D29" s="82">
        <v>46</v>
      </c>
      <c r="E29" s="82"/>
      <c r="F29" s="83">
        <v>11</v>
      </c>
      <c r="G29" s="84">
        <f t="shared" si="0"/>
        <v>0.2391304347826087</v>
      </c>
      <c r="H29" s="83">
        <v>20</v>
      </c>
      <c r="I29" s="84">
        <f t="shared" si="1"/>
        <v>0.43478260869565216</v>
      </c>
      <c r="J29" s="83">
        <v>15</v>
      </c>
      <c r="K29" s="84">
        <f t="shared" si="2"/>
        <v>0.32608695652173914</v>
      </c>
      <c r="L29" s="83">
        <v>0</v>
      </c>
      <c r="M29" s="84">
        <f t="shared" si="3"/>
        <v>0</v>
      </c>
      <c r="N29" s="85">
        <v>32.3</v>
      </c>
      <c r="O29" s="85">
        <v>4.7</v>
      </c>
      <c r="P29" s="80">
        <v>42</v>
      </c>
      <c r="Q29" s="80">
        <v>21</v>
      </c>
      <c r="R29" s="86">
        <f t="shared" si="5"/>
        <v>1</v>
      </c>
      <c r="S29" s="87">
        <f t="shared" si="4"/>
        <v>0.6739130434782609</v>
      </c>
      <c r="T29" s="88">
        <f t="shared" si="6"/>
        <v>3.9130434782608696</v>
      </c>
    </row>
    <row r="30" spans="1:20" s="54" customFormat="1" ht="13.5" customHeight="1">
      <c r="A30" s="80">
        <v>27</v>
      </c>
      <c r="B30" s="81">
        <v>4116</v>
      </c>
      <c r="C30" s="81" t="s">
        <v>148</v>
      </c>
      <c r="D30" s="82">
        <v>50</v>
      </c>
      <c r="E30" s="82"/>
      <c r="F30" s="83">
        <v>11</v>
      </c>
      <c r="G30" s="84">
        <f t="shared" si="0"/>
        <v>0.22</v>
      </c>
      <c r="H30" s="83">
        <v>24</v>
      </c>
      <c r="I30" s="84">
        <f t="shared" si="1"/>
        <v>0.48</v>
      </c>
      <c r="J30" s="83">
        <v>15</v>
      </c>
      <c r="K30" s="84">
        <f t="shared" si="2"/>
        <v>0.3</v>
      </c>
      <c r="L30" s="83">
        <v>0</v>
      </c>
      <c r="M30" s="84">
        <f t="shared" si="3"/>
        <v>0</v>
      </c>
      <c r="N30" s="85">
        <v>32.1</v>
      </c>
      <c r="O30" s="85">
        <v>5.4</v>
      </c>
      <c r="P30" s="80">
        <v>42</v>
      </c>
      <c r="Q30" s="80">
        <v>21</v>
      </c>
      <c r="R30" s="86">
        <f t="shared" si="5"/>
        <v>1</v>
      </c>
      <c r="S30" s="87">
        <f t="shared" si="4"/>
        <v>0.7</v>
      </c>
      <c r="T30" s="88">
        <f t="shared" si="6"/>
        <v>3.92</v>
      </c>
    </row>
    <row r="31" spans="1:20" s="54" customFormat="1" ht="13.5" customHeight="1">
      <c r="A31" s="80">
        <v>28</v>
      </c>
      <c r="B31" s="81">
        <v>4121</v>
      </c>
      <c r="C31" s="81" t="s">
        <v>44</v>
      </c>
      <c r="D31" s="82">
        <v>11</v>
      </c>
      <c r="E31" s="82"/>
      <c r="F31" s="83">
        <v>2</v>
      </c>
      <c r="G31" s="84">
        <f t="shared" si="0"/>
        <v>0.18181818181818182</v>
      </c>
      <c r="H31" s="83">
        <v>2</v>
      </c>
      <c r="I31" s="84">
        <f t="shared" si="1"/>
        <v>0.18181818181818182</v>
      </c>
      <c r="J31" s="83">
        <v>7</v>
      </c>
      <c r="K31" s="84">
        <f t="shared" si="2"/>
        <v>0.6363636363636364</v>
      </c>
      <c r="L31" s="83">
        <v>0</v>
      </c>
      <c r="M31" s="84">
        <f t="shared" si="3"/>
        <v>0</v>
      </c>
      <c r="N31" s="85">
        <v>32</v>
      </c>
      <c r="O31" s="85">
        <v>3.6</v>
      </c>
      <c r="P31" s="80">
        <v>41</v>
      </c>
      <c r="Q31" s="80">
        <v>25</v>
      </c>
      <c r="R31" s="86">
        <f t="shared" si="5"/>
        <v>1</v>
      </c>
      <c r="S31" s="87">
        <f t="shared" si="4"/>
        <v>0.36363636363636365</v>
      </c>
      <c r="T31" s="88">
        <f t="shared" si="6"/>
        <v>3.5454545454545454</v>
      </c>
    </row>
    <row r="32" spans="1:20" s="54" customFormat="1" ht="13.5" customHeight="1">
      <c r="A32" s="80">
        <v>29</v>
      </c>
      <c r="B32" s="81">
        <v>4123</v>
      </c>
      <c r="C32" s="81" t="s">
        <v>149</v>
      </c>
      <c r="D32" s="82">
        <v>6</v>
      </c>
      <c r="E32" s="82"/>
      <c r="F32" s="83">
        <v>1</v>
      </c>
      <c r="G32" s="84">
        <f t="shared" si="0"/>
        <v>0.16666666666666666</v>
      </c>
      <c r="H32" s="83">
        <v>4</v>
      </c>
      <c r="I32" s="84">
        <f t="shared" si="1"/>
        <v>0.6666666666666666</v>
      </c>
      <c r="J32" s="83">
        <v>1</v>
      </c>
      <c r="K32" s="84">
        <f t="shared" si="2"/>
        <v>0.16666666666666666</v>
      </c>
      <c r="L32" s="83">
        <v>0</v>
      </c>
      <c r="M32" s="84">
        <f t="shared" si="3"/>
        <v>0</v>
      </c>
      <c r="N32" s="85">
        <v>30.8</v>
      </c>
      <c r="O32" s="85">
        <v>5.5</v>
      </c>
      <c r="P32" s="80">
        <v>37</v>
      </c>
      <c r="Q32" s="80">
        <v>25</v>
      </c>
      <c r="R32" s="86">
        <f t="shared" si="5"/>
        <v>1</v>
      </c>
      <c r="S32" s="87">
        <f t="shared" si="4"/>
        <v>0.8333333333333334</v>
      </c>
      <c r="T32" s="88">
        <f t="shared" si="6"/>
        <v>4</v>
      </c>
    </row>
    <row r="33" spans="1:20" s="54" customFormat="1" ht="13.5" customHeight="1">
      <c r="A33" s="80">
        <v>30</v>
      </c>
      <c r="B33" s="81">
        <v>4142</v>
      </c>
      <c r="C33" s="81" t="s">
        <v>150</v>
      </c>
      <c r="D33" s="82">
        <v>4</v>
      </c>
      <c r="E33" s="82"/>
      <c r="F33" s="83">
        <v>0</v>
      </c>
      <c r="G33" s="84">
        <f t="shared" si="0"/>
        <v>0</v>
      </c>
      <c r="H33" s="83">
        <v>1</v>
      </c>
      <c r="I33" s="84">
        <f t="shared" si="1"/>
        <v>0.25</v>
      </c>
      <c r="J33" s="83">
        <v>3</v>
      </c>
      <c r="K33" s="84">
        <f t="shared" si="2"/>
        <v>0.75</v>
      </c>
      <c r="L33" s="83">
        <v>0</v>
      </c>
      <c r="M33" s="84">
        <f t="shared" si="3"/>
        <v>0</v>
      </c>
      <c r="N33" s="85">
        <v>30</v>
      </c>
      <c r="O33" s="85">
        <v>3.8</v>
      </c>
      <c r="P33" s="80">
        <v>32</v>
      </c>
      <c r="Q33" s="80">
        <v>25</v>
      </c>
      <c r="R33" s="86">
        <f t="shared" si="5"/>
        <v>1</v>
      </c>
      <c r="S33" s="87">
        <f t="shared" si="4"/>
        <v>0.25</v>
      </c>
      <c r="T33" s="88">
        <f t="shared" si="6"/>
        <v>3.25</v>
      </c>
    </row>
    <row r="34" spans="1:20" s="54" customFormat="1" ht="13.5" customHeight="1">
      <c r="A34" s="80">
        <v>31</v>
      </c>
      <c r="B34" s="81">
        <v>4111</v>
      </c>
      <c r="C34" s="81" t="s">
        <v>52</v>
      </c>
      <c r="D34" s="82">
        <v>15</v>
      </c>
      <c r="E34" s="82"/>
      <c r="F34" s="83">
        <v>3</v>
      </c>
      <c r="G34" s="84">
        <f t="shared" si="0"/>
        <v>0.2</v>
      </c>
      <c r="H34" s="83">
        <v>6</v>
      </c>
      <c r="I34" s="84">
        <f t="shared" si="1"/>
        <v>0.4</v>
      </c>
      <c r="J34" s="83">
        <v>5</v>
      </c>
      <c r="K34" s="84">
        <f t="shared" si="2"/>
        <v>0.3333333333333333</v>
      </c>
      <c r="L34" s="83">
        <v>1</v>
      </c>
      <c r="M34" s="84">
        <f t="shared" si="3"/>
        <v>0.06666666666666667</v>
      </c>
      <c r="N34" s="85">
        <v>29.6</v>
      </c>
      <c r="O34" s="85">
        <v>5</v>
      </c>
      <c r="P34" s="80">
        <v>40</v>
      </c>
      <c r="Q34" s="80">
        <v>16</v>
      </c>
      <c r="R34" s="86">
        <f t="shared" si="5"/>
        <v>0.8666666666666667</v>
      </c>
      <c r="S34" s="87">
        <f t="shared" si="4"/>
        <v>0.6</v>
      </c>
      <c r="T34" s="88">
        <f t="shared" si="6"/>
        <v>3.7333333333333334</v>
      </c>
    </row>
    <row r="35" spans="1:20" s="54" customFormat="1" ht="13.5" customHeight="1">
      <c r="A35" s="80">
        <v>32</v>
      </c>
      <c r="B35" s="81">
        <v>4127</v>
      </c>
      <c r="C35" s="81" t="s">
        <v>151</v>
      </c>
      <c r="D35" s="82">
        <v>26</v>
      </c>
      <c r="E35" s="82"/>
      <c r="F35" s="83">
        <v>7</v>
      </c>
      <c r="G35" s="84">
        <f t="shared" si="0"/>
        <v>0.2692307692307692</v>
      </c>
      <c r="H35" s="83">
        <v>3</v>
      </c>
      <c r="I35" s="84">
        <f t="shared" si="1"/>
        <v>0.11538461538461539</v>
      </c>
      <c r="J35" s="83">
        <v>16</v>
      </c>
      <c r="K35" s="84">
        <f t="shared" si="2"/>
        <v>0.6153846153846154</v>
      </c>
      <c r="L35" s="83">
        <v>0</v>
      </c>
      <c r="M35" s="84">
        <f t="shared" si="3"/>
        <v>0</v>
      </c>
      <c r="N35" s="85">
        <v>29.1</v>
      </c>
      <c r="O35" s="85">
        <v>4.6</v>
      </c>
      <c r="P35" s="80">
        <v>42</v>
      </c>
      <c r="Q35" s="80">
        <v>20</v>
      </c>
      <c r="R35" s="86">
        <f t="shared" si="5"/>
        <v>1</v>
      </c>
      <c r="S35" s="87">
        <f t="shared" si="4"/>
        <v>0.38461538461538464</v>
      </c>
      <c r="T35" s="88">
        <f t="shared" si="6"/>
        <v>3.6538461538461537</v>
      </c>
    </row>
    <row r="36" spans="1:20" s="54" customFormat="1" ht="13.5" customHeight="1">
      <c r="A36" s="80">
        <v>33</v>
      </c>
      <c r="B36" s="81">
        <v>4103</v>
      </c>
      <c r="C36" s="81" t="s">
        <v>152</v>
      </c>
      <c r="D36" s="82">
        <v>41</v>
      </c>
      <c r="E36" s="82"/>
      <c r="F36" s="83">
        <v>5</v>
      </c>
      <c r="G36" s="84">
        <f t="shared" si="0"/>
        <v>0.12195121951219512</v>
      </c>
      <c r="H36" s="83">
        <v>15</v>
      </c>
      <c r="I36" s="84">
        <f t="shared" si="1"/>
        <v>0.36585365853658536</v>
      </c>
      <c r="J36" s="83">
        <v>20</v>
      </c>
      <c r="K36" s="84">
        <f t="shared" si="2"/>
        <v>0.4878048780487805</v>
      </c>
      <c r="L36" s="83">
        <v>1</v>
      </c>
      <c r="M36" s="84">
        <f t="shared" si="3"/>
        <v>0.024390243902439025</v>
      </c>
      <c r="N36" s="85">
        <v>28.7</v>
      </c>
      <c r="O36" s="85">
        <v>4.6</v>
      </c>
      <c r="P36" s="80">
        <v>42</v>
      </c>
      <c r="Q36" s="80">
        <v>17</v>
      </c>
      <c r="R36" s="86">
        <f t="shared" si="5"/>
        <v>0.9512195121951219</v>
      </c>
      <c r="S36" s="87">
        <f t="shared" si="4"/>
        <v>0.4878048780487805</v>
      </c>
      <c r="T36" s="88">
        <f t="shared" si="6"/>
        <v>3.5853658536585367</v>
      </c>
    </row>
    <row r="37" spans="1:20" s="54" customFormat="1" ht="13.5" customHeight="1" thickBot="1">
      <c r="A37" s="80">
        <v>34</v>
      </c>
      <c r="B37" s="90">
        <v>4104</v>
      </c>
      <c r="C37" s="91" t="s">
        <v>153</v>
      </c>
      <c r="D37" s="92">
        <v>26</v>
      </c>
      <c r="E37" s="92"/>
      <c r="F37" s="93">
        <v>3</v>
      </c>
      <c r="G37" s="84">
        <f t="shared" si="0"/>
        <v>0.11538461538461539</v>
      </c>
      <c r="H37" s="93">
        <v>4</v>
      </c>
      <c r="I37" s="84">
        <f t="shared" si="1"/>
        <v>0.15384615384615385</v>
      </c>
      <c r="J37" s="93">
        <v>19</v>
      </c>
      <c r="K37" s="84">
        <f t="shared" si="2"/>
        <v>0.7307692307692307</v>
      </c>
      <c r="L37" s="93">
        <v>0</v>
      </c>
      <c r="M37" s="84">
        <f t="shared" si="3"/>
        <v>0</v>
      </c>
      <c r="N37" s="94">
        <v>27.2</v>
      </c>
      <c r="O37" s="94">
        <v>4.1</v>
      </c>
      <c r="P37" s="80">
        <v>41</v>
      </c>
      <c r="Q37" s="80">
        <v>18</v>
      </c>
      <c r="R37" s="86">
        <f t="shared" si="5"/>
        <v>1</v>
      </c>
      <c r="S37" s="87">
        <f t="shared" si="4"/>
        <v>0.2692307692307692</v>
      </c>
      <c r="T37" s="88">
        <f t="shared" si="6"/>
        <v>3.3846153846153846</v>
      </c>
    </row>
    <row r="38" spans="1:20" ht="13.5" customHeight="1">
      <c r="A38" s="95">
        <v>35</v>
      </c>
      <c r="B38" s="96">
        <v>4109</v>
      </c>
      <c r="C38" s="97" t="s">
        <v>154</v>
      </c>
      <c r="D38" s="82">
        <v>23</v>
      </c>
      <c r="E38" s="82"/>
      <c r="F38" s="83">
        <v>0</v>
      </c>
      <c r="G38" s="84">
        <f t="shared" si="0"/>
        <v>0</v>
      </c>
      <c r="H38" s="83">
        <v>7</v>
      </c>
      <c r="I38" s="84">
        <f t="shared" si="1"/>
        <v>0.30434782608695654</v>
      </c>
      <c r="J38" s="83">
        <v>14</v>
      </c>
      <c r="K38" s="84">
        <f t="shared" si="2"/>
        <v>0.6086956521739131</v>
      </c>
      <c r="L38" s="83">
        <v>2</v>
      </c>
      <c r="M38" s="84">
        <f t="shared" si="3"/>
        <v>0.08695652173913043</v>
      </c>
      <c r="N38" s="98">
        <v>25.7</v>
      </c>
      <c r="O38" s="98">
        <v>2.5</v>
      </c>
      <c r="P38" s="80">
        <v>38</v>
      </c>
      <c r="Q38" s="80">
        <v>11</v>
      </c>
      <c r="R38" s="86">
        <f t="shared" si="5"/>
        <v>0.8260869565217391</v>
      </c>
      <c r="S38" s="87">
        <f t="shared" si="4"/>
        <v>0.30434782608695654</v>
      </c>
      <c r="T38" s="88">
        <f t="shared" si="6"/>
        <v>3.217391304347826</v>
      </c>
    </row>
    <row r="39" spans="1:20" ht="16.5">
      <c r="A39" s="99"/>
      <c r="B39" s="100"/>
      <c r="C39" s="81" t="s">
        <v>155</v>
      </c>
      <c r="D39" s="101">
        <f>SUM(D4:D38)</f>
        <v>857</v>
      </c>
      <c r="E39" s="102">
        <v>2</v>
      </c>
      <c r="F39" s="101">
        <v>257</v>
      </c>
      <c r="G39" s="103">
        <f t="shared" si="0"/>
        <v>0.2998833138856476</v>
      </c>
      <c r="H39" s="104">
        <f>SUM(H4:H38)</f>
        <v>352</v>
      </c>
      <c r="I39" s="103">
        <f t="shared" si="1"/>
        <v>0.41073512252042005</v>
      </c>
      <c r="J39" s="104">
        <f>SUM(J4:J38)</f>
        <v>243</v>
      </c>
      <c r="K39" s="105">
        <f t="shared" si="2"/>
        <v>0.28354725787631274</v>
      </c>
      <c r="L39" s="104">
        <f>SUM(L4:L38)</f>
        <v>5</v>
      </c>
      <c r="M39" s="105">
        <f t="shared" si="3"/>
        <v>0.005834305717619603</v>
      </c>
      <c r="N39" s="106">
        <f>AVERAGE(N17:N38)</f>
        <v>31.87272727272728</v>
      </c>
      <c r="O39" s="106">
        <f>AVERAGE(O17:O38)</f>
        <v>5.09090909090909</v>
      </c>
      <c r="P39" s="107">
        <v>42</v>
      </c>
      <c r="Q39" s="107">
        <v>11</v>
      </c>
      <c r="R39" s="108">
        <v>0.99</v>
      </c>
      <c r="S39" s="109">
        <v>0.7</v>
      </c>
      <c r="T39" s="88">
        <f t="shared" si="6"/>
        <v>4.004667444574095</v>
      </c>
    </row>
    <row r="40" spans="1:18" ht="32.25" customHeight="1">
      <c r="A40" s="216" t="s">
        <v>156</v>
      </c>
      <c r="B40" s="216"/>
      <c r="C40" s="216"/>
      <c r="D40" s="216"/>
      <c r="E40" s="216"/>
      <c r="F40" s="216"/>
      <c r="G40" s="216"/>
      <c r="H40" s="216"/>
      <c r="I40" s="216"/>
      <c r="J40" s="216"/>
      <c r="K40" s="216"/>
      <c r="L40" s="216"/>
      <c r="M40" s="216"/>
      <c r="N40" s="216"/>
      <c r="O40" s="216"/>
      <c r="P40" s="216"/>
      <c r="Q40" s="216"/>
      <c r="R40" s="216"/>
    </row>
    <row r="41" spans="1:18" ht="18" customHeight="1">
      <c r="A41" s="216" t="s">
        <v>157</v>
      </c>
      <c r="B41" s="216"/>
      <c r="C41" s="216"/>
      <c r="D41" s="216"/>
      <c r="E41" s="216"/>
      <c r="K41" s="216" t="s">
        <v>158</v>
      </c>
      <c r="L41" s="216"/>
      <c r="M41" s="216"/>
      <c r="N41" s="216"/>
      <c r="O41" s="216"/>
      <c r="P41" s="216"/>
      <c r="Q41" s="216"/>
      <c r="R41" s="216"/>
    </row>
    <row r="42" spans="1:16" ht="18" customHeight="1">
      <c r="A42" s="110" t="s">
        <v>159</v>
      </c>
      <c r="B42" s="110"/>
      <c r="C42" s="110"/>
      <c r="K42" s="110" t="s">
        <v>160</v>
      </c>
      <c r="L42" s="110"/>
      <c r="M42" s="110"/>
      <c r="N42" s="110"/>
      <c r="O42" s="110"/>
      <c r="P42" s="110"/>
    </row>
    <row r="43" spans="1:17" ht="18" customHeight="1">
      <c r="A43" s="110" t="s">
        <v>161</v>
      </c>
      <c r="B43" s="110"/>
      <c r="C43" s="110"/>
      <c r="K43" s="110" t="s">
        <v>162</v>
      </c>
      <c r="L43" s="110"/>
      <c r="M43" s="110"/>
      <c r="N43" s="110"/>
      <c r="O43" s="110"/>
      <c r="P43" s="110"/>
      <c r="Q43" s="110"/>
    </row>
    <row r="44" spans="1:17" ht="18" customHeight="1">
      <c r="A44" s="110" t="s">
        <v>163</v>
      </c>
      <c r="B44" s="110"/>
      <c r="C44" s="110"/>
      <c r="K44" s="110" t="s">
        <v>164</v>
      </c>
      <c r="L44" s="110"/>
      <c r="M44" s="110"/>
      <c r="N44" s="110"/>
      <c r="O44" s="110"/>
      <c r="P44" s="110"/>
      <c r="Q44" s="110"/>
    </row>
    <row r="45" spans="1:17" ht="18" customHeight="1">
      <c r="A45" s="110" t="s">
        <v>165</v>
      </c>
      <c r="B45" s="110"/>
      <c r="C45" s="110"/>
      <c r="K45" s="110" t="s">
        <v>166</v>
      </c>
      <c r="L45" s="110"/>
      <c r="P45" s="110"/>
      <c r="Q45" s="110"/>
    </row>
    <row r="46" spans="1:17" ht="18" customHeight="1">
      <c r="A46" s="110" t="s">
        <v>167</v>
      </c>
      <c r="B46" s="110"/>
      <c r="C46" s="110"/>
      <c r="K46" s="110" t="s">
        <v>168</v>
      </c>
      <c r="L46" s="110"/>
      <c r="M46" s="110"/>
      <c r="N46" s="110"/>
      <c r="O46" s="110"/>
      <c r="P46" s="110"/>
      <c r="Q46" s="110"/>
    </row>
    <row r="47" spans="1:17" ht="18" customHeight="1">
      <c r="A47" s="110" t="s">
        <v>169</v>
      </c>
      <c r="B47" s="110"/>
      <c r="C47" s="110"/>
      <c r="K47" s="110" t="s">
        <v>170</v>
      </c>
      <c r="L47" s="110"/>
      <c r="M47" s="110"/>
      <c r="Q47" s="110"/>
    </row>
    <row r="48" spans="1:17" ht="18" customHeight="1">
      <c r="A48" s="110" t="s">
        <v>171</v>
      </c>
      <c r="K48" s="110" t="s">
        <v>172</v>
      </c>
      <c r="Q48" s="110"/>
    </row>
    <row r="49" ht="18" customHeight="1"/>
    <row r="50" spans="1:18" ht="18" customHeight="1">
      <c r="A50" s="216" t="s">
        <v>173</v>
      </c>
      <c r="B50" s="216"/>
      <c r="C50" s="216"/>
      <c r="D50" s="216"/>
      <c r="E50" s="216"/>
      <c r="F50" s="216"/>
      <c r="G50" s="216"/>
      <c r="H50" s="216"/>
      <c r="I50" s="216"/>
      <c r="J50" s="216"/>
      <c r="K50" s="216"/>
      <c r="L50" s="216"/>
      <c r="M50" s="216"/>
      <c r="N50" s="216"/>
      <c r="O50" s="216"/>
      <c r="P50" s="216"/>
      <c r="Q50" s="216"/>
      <c r="R50" s="216"/>
    </row>
    <row r="51" spans="1:18" ht="18" customHeight="1">
      <c r="A51" s="216" t="s">
        <v>157</v>
      </c>
      <c r="B51" s="216"/>
      <c r="C51" s="216"/>
      <c r="D51" s="216"/>
      <c r="E51" s="216"/>
      <c r="K51" s="217" t="s">
        <v>174</v>
      </c>
      <c r="L51" s="217"/>
      <c r="M51" s="217"/>
      <c r="N51" s="217"/>
      <c r="O51" s="217"/>
      <c r="P51" s="217"/>
      <c r="Q51" s="217"/>
      <c r="R51" s="217"/>
    </row>
    <row r="52" spans="11:16" ht="18" customHeight="1">
      <c r="K52" s="110" t="s">
        <v>175</v>
      </c>
      <c r="L52" s="110"/>
      <c r="M52" s="110"/>
      <c r="N52" s="110"/>
      <c r="O52" s="110"/>
      <c r="P52" s="110"/>
    </row>
    <row r="53" spans="11:16" ht="18" customHeight="1">
      <c r="K53" s="110" t="s">
        <v>176</v>
      </c>
      <c r="L53" s="110"/>
      <c r="M53" s="110"/>
      <c r="N53" s="110"/>
      <c r="O53" s="110"/>
      <c r="P53" s="110"/>
    </row>
    <row r="54" ht="18" customHeight="1"/>
    <row r="55" ht="18" customHeight="1"/>
  </sheetData>
  <mergeCells count="7">
    <mergeCell ref="A50:R50"/>
    <mergeCell ref="A51:E51"/>
    <mergeCell ref="K51:R51"/>
    <mergeCell ref="A1:N1"/>
    <mergeCell ref="A40:R40"/>
    <mergeCell ref="A41:E41"/>
    <mergeCell ref="K41:R4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irina</dc:creator>
  <cp:keywords/>
  <dc:description/>
  <cp:lastModifiedBy>irina</cp:lastModifiedBy>
  <cp:lastPrinted>2014-07-03T05:36:57Z</cp:lastPrinted>
  <dcterms:created xsi:type="dcterms:W3CDTF">2014-06-18T05:38:19Z</dcterms:created>
  <dcterms:modified xsi:type="dcterms:W3CDTF">2014-07-03T06:32:45Z</dcterms:modified>
  <cp:category/>
  <cp:version/>
  <cp:contentType/>
  <cp:contentStatus/>
</cp:coreProperties>
</file>