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2"/>
  </bookViews>
  <sheets>
    <sheet name="ОБЖ" sheetId="1" r:id="rId1"/>
    <sheet name="Информатика" sheetId="2" r:id="rId2"/>
    <sheet name="Физика" sheetId="3" r:id="rId3"/>
    <sheet name="МХК" sheetId="4" r:id="rId4"/>
    <sheet name="Математика" sheetId="5" r:id="rId5"/>
    <sheet name="Право" sheetId="6" r:id="rId6"/>
    <sheet name="Экономика" sheetId="7" r:id="rId7"/>
    <sheet name="Англ.язык" sheetId="8" r:id="rId8"/>
    <sheet name="Француз. язык" sheetId="9" r:id="rId9"/>
    <sheet name="История" sheetId="10" r:id="rId10"/>
    <sheet name="Физ-ра" sheetId="11" r:id="rId11"/>
    <sheet name="География" sheetId="12" r:id="rId12"/>
    <sheet name="Обществознание" sheetId="13" r:id="rId13"/>
    <sheet name="Русский язык" sheetId="14" r:id="rId14"/>
    <sheet name="Экология" sheetId="15" r:id="rId15"/>
    <sheet name="Литература" sheetId="16" r:id="rId16"/>
    <sheet name="Технология" sheetId="17" r:id="rId17"/>
    <sheet name="Биология" sheetId="18" r:id="rId18"/>
    <sheet name="Химия" sheetId="19" r:id="rId19"/>
    <sheet name="ОПДи ПЗ" sheetId="20" r:id="rId20"/>
    <sheet name="ДКП" sheetId="21" r:id="rId21"/>
  </sheets>
  <definedNames/>
  <calcPr fullCalcOnLoad="1"/>
</workbook>
</file>

<file path=xl/sharedStrings.xml><?xml version="1.0" encoding="utf-8"?>
<sst xmlns="http://schemas.openxmlformats.org/spreadsheetml/2006/main" count="9966" uniqueCount="2229">
  <si>
    <t>1103д</t>
  </si>
  <si>
    <t>1108д</t>
  </si>
  <si>
    <t>МБОУ"Верейская СОШ"</t>
  </si>
  <si>
    <t>1005д</t>
  </si>
  <si>
    <t>Баран</t>
  </si>
  <si>
    <t>Михайлина</t>
  </si>
  <si>
    <t>1009д</t>
  </si>
  <si>
    <t>907м</t>
  </si>
  <si>
    <t>Мазурин</t>
  </si>
  <si>
    <t>1112м</t>
  </si>
  <si>
    <t>Розиков</t>
  </si>
  <si>
    <t>Фарух</t>
  </si>
  <si>
    <t>1109м</t>
  </si>
  <si>
    <t>Романов</t>
  </si>
  <si>
    <t>1110м</t>
  </si>
  <si>
    <t>Разоренов</t>
  </si>
  <si>
    <t>Ярослав</t>
  </si>
  <si>
    <t>Рогов</t>
  </si>
  <si>
    <t>1105м</t>
  </si>
  <si>
    <t>Валяев</t>
  </si>
  <si>
    <t>Артур</t>
  </si>
  <si>
    <t>1115 м</t>
  </si>
  <si>
    <t>Чакрян</t>
  </si>
  <si>
    <t>Ликино-Дулёвская СОШ № 5</t>
  </si>
  <si>
    <t>1103м</t>
  </si>
  <si>
    <t xml:space="preserve">Пысларь </t>
  </si>
  <si>
    <t>1113м</t>
  </si>
  <si>
    <t>1004м</t>
  </si>
  <si>
    <t>Шемякин</t>
  </si>
  <si>
    <t>911 м</t>
  </si>
  <si>
    <t>Демиховский лицей</t>
  </si>
  <si>
    <t>1003м</t>
  </si>
  <si>
    <t>909м</t>
  </si>
  <si>
    <t>Ефимов</t>
  </si>
  <si>
    <t>1106м</t>
  </si>
  <si>
    <t>Эм</t>
  </si>
  <si>
    <t>1005м</t>
  </si>
  <si>
    <t>Салихов</t>
  </si>
  <si>
    <t>Камал</t>
  </si>
  <si>
    <t>1002м</t>
  </si>
  <si>
    <t>Перелётов</t>
  </si>
  <si>
    <t>"Ликино-Дулевская СОШ №5"</t>
  </si>
  <si>
    <t>1107м</t>
  </si>
  <si>
    <t>Шкандыбин</t>
  </si>
  <si>
    <t>Мирослав</t>
  </si>
  <si>
    <t>908м</t>
  </si>
  <si>
    <t>Веселов</t>
  </si>
  <si>
    <t>Маслий</t>
  </si>
  <si>
    <t xml:space="preserve"> "Ликино-Дулевская СОШ №5"</t>
  </si>
  <si>
    <t>1102м</t>
  </si>
  <si>
    <t xml:space="preserve">Земляков </t>
  </si>
  <si>
    <t>1104м</t>
  </si>
  <si>
    <t>Будкин</t>
  </si>
  <si>
    <t>1108м</t>
  </si>
  <si>
    <t>Атремов</t>
  </si>
  <si>
    <t>1111м</t>
  </si>
  <si>
    <t>Буранкин</t>
  </si>
  <si>
    <t>1114м</t>
  </si>
  <si>
    <t>Циркин</t>
  </si>
  <si>
    <t>Федорчук</t>
  </si>
  <si>
    <t>1006м</t>
  </si>
  <si>
    <t>Губанов</t>
  </si>
  <si>
    <t xml:space="preserve">Юрий </t>
  </si>
  <si>
    <t>Рябинов</t>
  </si>
  <si>
    <t>Руслан</t>
  </si>
  <si>
    <t>910м</t>
  </si>
  <si>
    <t>Шабашов</t>
  </si>
  <si>
    <t xml:space="preserve">Результат _ Баскетбол_                                     ( К-25) </t>
  </si>
  <si>
    <t xml:space="preserve">Результат _ Футбол_                                           ( К-25) </t>
  </si>
  <si>
    <t>Итоговая сумма результатов</t>
  </si>
  <si>
    <t>Статус 2016/2017</t>
  </si>
  <si>
    <t>№ п/п</t>
  </si>
  <si>
    <t>по физической культуре</t>
  </si>
  <si>
    <t xml:space="preserve">ПРОТОКОЛ № 11 от 01 декабря  2016 </t>
  </si>
  <si>
    <t>Девушки</t>
  </si>
  <si>
    <t>Юноши</t>
  </si>
  <si>
    <t>Мелешкина Е.Е., Ликино-Дулёвская ООШ № 2, Родионова М.В., Ликино-Дулёвская гимназия,</t>
  </si>
  <si>
    <t xml:space="preserve">Демидов В.И., Семин Н.А.,  ДЮСШ Орехово-Зуевского района, </t>
  </si>
  <si>
    <t xml:space="preserve">Буров А.В., Кроткова Т.А., ДЮСШ"Русич", </t>
  </si>
  <si>
    <t>Ганенков В.К., Соколов Н.А., ДЮСШ"Юность" д.Давыдово</t>
  </si>
  <si>
    <t>Ильин В.Д., Анциферовская ООШ, Анашкин В.М., Войново-Горская ООШ,</t>
  </si>
  <si>
    <t>Газиев Э.Ю., Ипполитова Е.К., Демиховский лицей, Зуева Н.В., Дрезненская СОШ № 1</t>
  </si>
  <si>
    <t>Кононов В.Ф., Заволенская ООШ, Фонин С.Л., Запутновская СОШ,</t>
  </si>
  <si>
    <t>Палагин О.В., Л-Дулёвский лицей, Баранов Е.Н., Малодубенская СОШ,</t>
  </si>
  <si>
    <t xml:space="preserve"> Смирнова Л.В., Мисцевская ООШ № 2, Худкина В.В., Мисцевская ООШ № 1,</t>
  </si>
  <si>
    <t>Самошкин Д.А., Верейская СОШ, Кузнецов А.И., Губинская СОШ</t>
  </si>
  <si>
    <t>Место проведения: МБОУ "Ликино-Дулевская СОШ №2" ( 7-8 классы);   МБОУ "Ликино-Дулёвская гимназия" ( 9-11 классы)</t>
  </si>
  <si>
    <t>заседания жюри олимпиады школьников в Орехово-Зуевском муниципальном районе по ИСТОРИИ</t>
  </si>
  <si>
    <t>1.Дувалкина Татьяна Алексеевна, председатель предметной комиссии, МАОУ «Давыдовская гимназия, 2.Гуржий Юрий Анатольевич, МАОУ «Демиховский лицей»,</t>
  </si>
  <si>
    <t>3.Бахметова Елена Николаевна, МБОУ «Дрезненская СОШ №1», 4.Архангельский Алексей Юрьевич, МБОУ «Ликино-Дулевская СОШ №5»,</t>
  </si>
  <si>
    <t>5.Радьков Михаил Владимирович, МАОУ «Ликино-Дулевский лицей», 6.Семенова Валентина Николаевна, МБОУ «Авсюнинская СОШ»,</t>
  </si>
  <si>
    <t>7.Шашкова Лариса Геннадьевна, МБОУ «Верейская СОШ», 8.Кузнецова Валентина Федоровна, МАОУ «Давыдовская гимназия»,</t>
  </si>
  <si>
    <t>9.Козлова Наталья Евгеньевна, МАОУ «Куровская СОШ №6», 10.Алексеева Татьяна Владимировна, МАОУ «Куровская СОШ №2»,</t>
  </si>
  <si>
    <t>11.Шульпина Наталья Алексеевна, МАОУ «Куровская СОШ №2», 12.Никитушкина Лариса Дмитриевна, МАОУ «Ликино-Дулевский лицей»,</t>
  </si>
  <si>
    <t>13.Гущина Светлана Юрьевна, МБОУ «Новинская СОШ», 14.Лебедева Марина Александровна, МБОУ «Щетиновская СОШ»</t>
  </si>
  <si>
    <t>Ведомость результатов учащихся 7 классов ОО Орехово-Зуевского муниципального района Московской области на олимпиаде по истории.</t>
  </si>
  <si>
    <t>Дата проведения: 26.11.2016г.</t>
  </si>
  <si>
    <t>Дата проверки: 01. 12. 2016г.</t>
  </si>
  <si>
    <t>Козлова Н.Е.</t>
  </si>
  <si>
    <t xml:space="preserve">Пальтова </t>
  </si>
  <si>
    <t>Хренков</t>
  </si>
  <si>
    <t>Лебедева Е.Ю.</t>
  </si>
  <si>
    <t>Акулов</t>
  </si>
  <si>
    <t>Марк</t>
  </si>
  <si>
    <t>Савицкая</t>
  </si>
  <si>
    <t>Сытова Н.А.</t>
  </si>
  <si>
    <t>Архангельский А.Ю.</t>
  </si>
  <si>
    <t>Радьков М.В.</t>
  </si>
  <si>
    <t>Трофимов</t>
  </si>
  <si>
    <t xml:space="preserve">Шимчук </t>
  </si>
  <si>
    <t>Сухов В.В.</t>
  </si>
  <si>
    <t>Бардонова</t>
  </si>
  <si>
    <t>Рыданов</t>
  </si>
  <si>
    <t>Ведомость результатов учащихся 8 классов ОО Орехово-Зуевского муниципального района Московской области на олимпиаде по истории.</t>
  </si>
  <si>
    <t>Дата проверки: 01.12.2016г.</t>
  </si>
  <si>
    <t>Данилов</t>
  </si>
  <si>
    <t>МБОУ "Мисцевская ООШ 2"</t>
  </si>
  <si>
    <t>Зимовец</t>
  </si>
  <si>
    <t>Терлецкая</t>
  </si>
  <si>
    <t>Динара</t>
  </si>
  <si>
    <t xml:space="preserve">Журавлева </t>
  </si>
  <si>
    <t>Маркин</t>
  </si>
  <si>
    <t>Обрезкова</t>
  </si>
  <si>
    <t xml:space="preserve">Алиса </t>
  </si>
  <si>
    <t>Облачкова</t>
  </si>
  <si>
    <t xml:space="preserve">Росстальная </t>
  </si>
  <si>
    <t>Крылова В.А.</t>
  </si>
  <si>
    <t>Левкин</t>
  </si>
  <si>
    <t>Кормилицина Л.А.</t>
  </si>
  <si>
    <t>Шилина</t>
  </si>
  <si>
    <t>Герасименко</t>
  </si>
  <si>
    <t>Филиппова</t>
  </si>
  <si>
    <t>Климкин</t>
  </si>
  <si>
    <t>Ведомость результатов учащихся 9 классов ОО Орехово-Зуевского муниципального района Московской области на олимпиаде по истории.</t>
  </si>
  <si>
    <t xml:space="preserve">Елисеев </t>
  </si>
  <si>
    <t>Трубицына</t>
  </si>
  <si>
    <t>Люляев</t>
  </si>
  <si>
    <t>Мошков</t>
  </si>
  <si>
    <t>МБОУ "Юркинская СОШ"</t>
  </si>
  <si>
    <t>Баскакова</t>
  </si>
  <si>
    <t>Федоров</t>
  </si>
  <si>
    <t>Седенков</t>
  </si>
  <si>
    <t>Зудалин Р.В.</t>
  </si>
  <si>
    <t>Аверьянова</t>
  </si>
  <si>
    <t>Насырьянова Л.Ф.</t>
  </si>
  <si>
    <t>Ведомость результатов учащихся 10 классов ОО Орехово-Зуевского муниципального района Московской области на олимпиаде по истории.</t>
  </si>
  <si>
    <t>Зыкова</t>
  </si>
  <si>
    <t>Иванов</t>
  </si>
  <si>
    <t>Валентин</t>
  </si>
  <si>
    <t>Воржева</t>
  </si>
  <si>
    <t>Ромпанен</t>
  </si>
  <si>
    <t>Ульна</t>
  </si>
  <si>
    <t>Астафьва</t>
  </si>
  <si>
    <t>Титова</t>
  </si>
  <si>
    <t>Черниговская</t>
  </si>
  <si>
    <t>Габараев</t>
  </si>
  <si>
    <t>Ведомость результатов учащихся 11 классов ОО Орехово-Зуевского муниципального района Московской области на олимпиаде по истории.</t>
  </si>
  <si>
    <t>Тишин</t>
  </si>
  <si>
    <t>Масерова</t>
  </si>
  <si>
    <t>Каширин</t>
  </si>
  <si>
    <t>Николай</t>
  </si>
  <si>
    <t>Медведев</t>
  </si>
  <si>
    <t>Носова Т.Н.</t>
  </si>
  <si>
    <t>Герасимов</t>
  </si>
  <si>
    <t>Ткаченко</t>
  </si>
  <si>
    <t>Абрамова</t>
  </si>
  <si>
    <t>Тимофеев</t>
  </si>
  <si>
    <t>Бобченков</t>
  </si>
  <si>
    <t>Зибаров</t>
  </si>
  <si>
    <t xml:space="preserve">Радаев </t>
  </si>
  <si>
    <t>Шитова</t>
  </si>
  <si>
    <t>Хаперсткова</t>
  </si>
  <si>
    <t>Кашина</t>
  </si>
  <si>
    <r>
      <rPr>
        <b/>
        <sz val="11"/>
        <color indexed="8"/>
        <rFont val="Calibri"/>
        <family val="2"/>
      </rPr>
      <t>Постановили</t>
    </r>
    <r>
      <rPr>
        <sz val="11"/>
        <color indexed="8"/>
        <rFont val="Calibri"/>
        <family val="2"/>
      </rPr>
      <t xml:space="preserve">:   </t>
    </r>
  </si>
  <si>
    <t>ПРОТОКОЛ № 12 от  01.12.2016</t>
  </si>
  <si>
    <r>
      <rPr>
        <b/>
        <sz val="11"/>
        <color indexed="8"/>
        <rFont val="Calibri"/>
        <family val="2"/>
      </rPr>
      <t>Присутствовали</t>
    </r>
    <r>
      <rPr>
        <sz val="11"/>
        <color indexed="8"/>
        <rFont val="Calibri"/>
        <family val="2"/>
      </rPr>
      <t>: Романова Светлана Евгеньевна, МАОУ "Куровская СОШ № 6", председатель жюри,  Логанихин Алексей Николаевич, учитель МАОУ "Куровская СОШ № 2", Яснецова Светлана Викторовна, учитель МАОУ "Ликино-Дулёвский лицей"</t>
    </r>
  </si>
  <si>
    <t>Тест.  Часть 1</t>
  </si>
  <si>
    <t>Тест.  Часть 2</t>
  </si>
  <si>
    <t>Тест.  Часть 3</t>
  </si>
  <si>
    <t>Тест.  Часть 4</t>
  </si>
  <si>
    <t>Бабкин</t>
  </si>
  <si>
    <t>Савелий</t>
  </si>
  <si>
    <t>Нестеренко</t>
  </si>
  <si>
    <t xml:space="preserve">Деев </t>
  </si>
  <si>
    <t>Куровская СОШ № 2</t>
  </si>
  <si>
    <t>Лучкин</t>
  </si>
  <si>
    <t>Л-Дулёвский лицей</t>
  </si>
  <si>
    <t xml:space="preserve">                                     2. Утвердить нижеследующий результат ВсОШ по экономике в 2016/2017 у.г.</t>
  </si>
  <si>
    <t>заседания предметной комиссии всероссийской олимпиады школьников в Орехово-Зуевском муниципальном районе  в 2016/2017 у.г.                                                                                                 по  экономике .</t>
  </si>
  <si>
    <t>Л-Дулевская СОШ № 5</t>
  </si>
  <si>
    <t>Бобылева М.А.</t>
  </si>
  <si>
    <t>_</t>
  </si>
  <si>
    <t>Члены предметной комиссии _________________________________________________________________________________</t>
  </si>
  <si>
    <t>заседания жюри олимпиады школьников в Орехово-Зуевском муниципальном районе по АНГЛИЙСКОМУ ЯЗЫКУ</t>
  </si>
  <si>
    <t>1.Орлова Марина Олеговна, председатель предметной комиссии, учитель английского яыка МАОУ "Ликино-Дулевский лицей";</t>
  </si>
  <si>
    <t xml:space="preserve">2. Российская Галина Эдуардовна, МАОУ "Демиховский лицей"; 3. Лобанова Анастасия Константиновна, МБОУ "Дрезненская гимназия", </t>
  </si>
  <si>
    <t>4. Шинкаренко Евгения Михайловна, МБОУ "Ликино-Дулевская гимназия"; 5. Магденко Ярослава Владимировна, МБОУ "Ликино-Дулевская СОШ №5";</t>
  </si>
  <si>
    <t>6. Есинбаева Дина Мажитовна, МБОУ "Малодубенская СОШ"; 7. Зайцева Мария Вадимовна, МАОУ "Ликино-Дулевский лицей";</t>
  </si>
  <si>
    <t xml:space="preserve">8. Галанова Оксана Сергеевна, МБОУ "Ликино-Дулевская СОШ №5"; 9. Реброва Людмила Анатольевна, МАОУ "Давыдовская гимназия"; </t>
  </si>
  <si>
    <t>10. Павлова Наталья Николаевна, МАОУ "Куровская гимназия"; 11. Стрыгина Наталья Львовна, МАОУ "Давыдовский лицей";</t>
  </si>
  <si>
    <t>12. Ефремова Екатерина Александровна, МАОУ "Куровская СОШ №2"; 13. Боброва Дарья Сергеевна, МБОУ "Авсюнинская СОШ";</t>
  </si>
  <si>
    <t>14. Шилова Анна Александровна, МАОУ "Давыдовская гимназия"; 15. Ольшанская Нина Алекандровна, МБОУ "Ново-Снопковская ООШ";</t>
  </si>
  <si>
    <t>16. Мырзикова Юлия Георгиевна, МБОУ "Ликино-Дулевская гимназия"; 17. Киселева Юлия Георгиевна, МАОУ "Демиховский лицей".</t>
  </si>
  <si>
    <t>18. Дарни Юлия Валерьевна, ЧОУ Школа"РОСТОК".</t>
  </si>
  <si>
    <t>Ведомость результатов учащихся 7-8  классов ОО Орехово-Зуевского муниципального района Московской области на олимпиаде по английскому языку 2016/2017 уч. г.</t>
  </si>
  <si>
    <t>Дата проведения: 03.12.2016г.</t>
  </si>
  <si>
    <t>Дата проверки: 05.12.2016г.</t>
  </si>
  <si>
    <t>Слушание</t>
  </si>
  <si>
    <t>Чтение</t>
  </si>
  <si>
    <t>Использование языка</t>
  </si>
  <si>
    <t>Письмо</t>
  </si>
  <si>
    <t>Павлова Н.Н.</t>
  </si>
  <si>
    <t>Орлова М.О.</t>
  </si>
  <si>
    <t>Москалев</t>
  </si>
  <si>
    <t>Ефимова А.Н.</t>
  </si>
  <si>
    <t>Слуцкий</t>
  </si>
  <si>
    <t>Шабанова Л.Н.</t>
  </si>
  <si>
    <t>Егорова Е.А.</t>
  </si>
  <si>
    <t>Аркадсков</t>
  </si>
  <si>
    <t>Арсений</t>
  </si>
  <si>
    <t>Каптенкова Е.А.</t>
  </si>
  <si>
    <t xml:space="preserve">Папонов </t>
  </si>
  <si>
    <t>Российская Г.Э.</t>
  </si>
  <si>
    <t>Брагина</t>
  </si>
  <si>
    <t xml:space="preserve">Хаустов </t>
  </si>
  <si>
    <t xml:space="preserve">Даниил </t>
  </si>
  <si>
    <t>Гнусарева Г.Г.</t>
  </si>
  <si>
    <t>Клим</t>
  </si>
  <si>
    <t>Титова М.А.</t>
  </si>
  <si>
    <t>Ромашов</t>
  </si>
  <si>
    <t>Лобанова А.К.</t>
  </si>
  <si>
    <t>Комарова</t>
  </si>
  <si>
    <t>Лемешонок И.Б.</t>
  </si>
  <si>
    <t>Хохлова Г.А.</t>
  </si>
  <si>
    <t xml:space="preserve">Коровин </t>
  </si>
  <si>
    <t xml:space="preserve">Федор </t>
  </si>
  <si>
    <t>Магденко Я.В.</t>
  </si>
  <si>
    <t>Савостина Л.В.</t>
  </si>
  <si>
    <t>Тормозова Е.В.</t>
  </si>
  <si>
    <t>Новоженина</t>
  </si>
  <si>
    <t>Мырзикова Ю.Г.</t>
  </si>
  <si>
    <t>Гурьева Д.В.</t>
  </si>
  <si>
    <t>Власов</t>
  </si>
  <si>
    <t>Дарни Ю.В.</t>
  </si>
  <si>
    <t xml:space="preserve">Папин  </t>
  </si>
  <si>
    <t>Всеслав</t>
  </si>
  <si>
    <t>Селиверстова В.А.</t>
  </si>
  <si>
    <t>Миронова Ю.Н.</t>
  </si>
  <si>
    <t>Силина Е.А.</t>
  </si>
  <si>
    <t>Есенбаева Д.М.</t>
  </si>
  <si>
    <t>Ефимова О.А.</t>
  </si>
  <si>
    <t>Мунтяну</t>
  </si>
  <si>
    <t>Коршунова Ю.В.</t>
  </si>
  <si>
    <t>Ершова О.Б.</t>
  </si>
  <si>
    <t>Кузова М.Н.</t>
  </si>
  <si>
    <t>Чурсина А.В.</t>
  </si>
  <si>
    <t>Сунсина</t>
  </si>
  <si>
    <t>Ерхова И.Е.</t>
  </si>
  <si>
    <t>Ольшанская Н.А.</t>
  </si>
  <si>
    <t xml:space="preserve">Гренчишин </t>
  </si>
  <si>
    <t>Авель</t>
  </si>
  <si>
    <t>Сычкова Е.В.</t>
  </si>
  <si>
    <t>Стрыгина Н.Л.</t>
  </si>
  <si>
    <t xml:space="preserve">Крысанов </t>
  </si>
  <si>
    <t>Пирюгина И.А.</t>
  </si>
  <si>
    <t>Надточий М.С.</t>
  </si>
  <si>
    <t>Комарова Д.И.</t>
  </si>
  <si>
    <t>Бавельский</t>
  </si>
  <si>
    <t>Крылова Е.А.</t>
  </si>
  <si>
    <t>Вавилов</t>
  </si>
  <si>
    <t>Потёмкина К.Н.</t>
  </si>
  <si>
    <t>Ведомость результатов учащихся 9-11  классов ОО Орехово-Зуевского муниципального района Московской области на олимпиаде по английскому языку 2016/2017 уч. г.</t>
  </si>
  <si>
    <t>Говорение</t>
  </si>
  <si>
    <t>Реброва И.В.</t>
  </si>
  <si>
    <t>Ефимова  О.А.</t>
  </si>
  <si>
    <t>Евдокимова</t>
  </si>
  <si>
    <t>Адрова</t>
  </si>
  <si>
    <t>Шинкаренко Е.М.</t>
  </si>
  <si>
    <t>Щукина Т.В.</t>
  </si>
  <si>
    <t>Березина</t>
  </si>
  <si>
    <t>Зинаида</t>
  </si>
  <si>
    <t>Карпунина О.А.</t>
  </si>
  <si>
    <t xml:space="preserve">Алексеев </t>
  </si>
  <si>
    <t>Журавнлева</t>
  </si>
  <si>
    <t>Фонина А.В.</t>
  </si>
  <si>
    <t>Киселева Ю.А.</t>
  </si>
  <si>
    <t>Колесникова</t>
  </si>
  <si>
    <t xml:space="preserve">Дулина </t>
  </si>
  <si>
    <t>Тихонов</t>
  </si>
  <si>
    <t>Иванова Н.Н.</t>
  </si>
  <si>
    <t>Махрова</t>
  </si>
  <si>
    <t>Галанова О.С.</t>
  </si>
  <si>
    <t xml:space="preserve">Савенкова  </t>
  </si>
  <si>
    <t>Перфильева Н.М.</t>
  </si>
  <si>
    <t>Хренкова</t>
  </si>
  <si>
    <t>Андрианова Т.И.</t>
  </si>
  <si>
    <t xml:space="preserve">Солодова </t>
  </si>
  <si>
    <t>Чванов</t>
  </si>
  <si>
    <t>заседания жюри олимпиады школьников в Орехово-Зуевском муниципальном районе по ФРАНЦУЗСКОМУ ЯЗЫКУ</t>
  </si>
  <si>
    <r>
      <rPr>
        <sz val="8"/>
        <rFont val="Arial"/>
        <family val="2"/>
      </rPr>
      <t>1.</t>
    </r>
    <r>
      <rPr>
        <sz val="8"/>
        <color indexed="8"/>
        <rFont val="Arial"/>
        <family val="2"/>
      </rPr>
      <t> Стайкова Наталья Михайловна,  МБОУ "Ликино-Дулевская гимназия»,</t>
    </r>
  </si>
  <si>
    <r>
      <rPr>
        <sz val="8"/>
        <rFont val="Arial"/>
        <family val="2"/>
      </rPr>
      <t>2.</t>
    </r>
    <r>
      <rPr>
        <sz val="8"/>
        <color indexed="8"/>
        <rFont val="Arial"/>
        <family val="2"/>
      </rPr>
      <t> Сенина Надежда Алексеевна, МАОУ «Давыдовская гимназия»</t>
    </r>
  </si>
  <si>
    <t>4. Титова Людмила Николаевна, МБОУ "Кабановская СОШ"</t>
  </si>
  <si>
    <t>Ведомость результатов учащихся 7-8  классов ОО Орехово-Зуевского муниципального района Московской области на олимпиаде по французскому языку 2016/2017 уч. г.</t>
  </si>
  <si>
    <t>Дата проведения: 04.12.2016г.</t>
  </si>
  <si>
    <t>Дата проверки: 04.12.2016г.</t>
  </si>
  <si>
    <t>Устная речь</t>
  </si>
  <si>
    <t>Аудирование</t>
  </si>
  <si>
    <t>ЛГ тест</t>
  </si>
  <si>
    <t>Адров</t>
  </si>
  <si>
    <t>Стайкова Н.М.</t>
  </si>
  <si>
    <t>Цыганов</t>
  </si>
  <si>
    <t>Гусева Л.И.</t>
  </si>
  <si>
    <t>Маншилина</t>
  </si>
  <si>
    <t>Крылова Е.С.</t>
  </si>
  <si>
    <t xml:space="preserve">Петина </t>
  </si>
  <si>
    <t>Сенина Н.А.</t>
  </si>
  <si>
    <t>Подмарева М.В.</t>
  </si>
  <si>
    <t>Икоркина</t>
  </si>
  <si>
    <t>Яковлева</t>
  </si>
  <si>
    <t>Заболотная</t>
  </si>
  <si>
    <t>Вострикова</t>
  </si>
  <si>
    <t>Ведомость результатов учащихся 9-11  классов ОО Орехово-Зуевского муниципального района Московской области на олимпиаде по французскому языку 2016/2017 уч. г.</t>
  </si>
  <si>
    <t>Логинова</t>
  </si>
  <si>
    <t>Федулова</t>
  </si>
  <si>
    <t xml:space="preserve">Дарья </t>
  </si>
  <si>
    <t>ПРОТОКОЛ № 13  от 04.12. 2016г.</t>
  </si>
  <si>
    <t>ПРОТОКОЛ № 14  от  05 декабря 2016г.</t>
  </si>
  <si>
    <t>П Р О Т О К О Л  № 15   от  06 декаря 2016 г.</t>
  </si>
  <si>
    <t>заседания жюри олимпиады школьников в Орехово-Зуевском муниципальном районе по ПРАВУ</t>
  </si>
  <si>
    <t>1. Смирнова Татьяна, МАОУ "Давыдовская гимназия" - председатель жюри;</t>
  </si>
  <si>
    <t>2. Богатырева Ольга Юрьевна, МБОУ "Дрезненская гимназия";</t>
  </si>
  <si>
    <t>3. Логанихин Алексей Николаевич, МБОУ "Куровская СОШ №2"</t>
  </si>
  <si>
    <t>Ведомость результатов учащихся 9  классов ОО Орехово-Зуевского муниципального района Московской области на олимпиаде по праву 2016/2017 учебный год.</t>
  </si>
  <si>
    <t>Дата проверки: 08.12.2016г.</t>
  </si>
  <si>
    <t>МАОУ "Куровская СОШ № 6"</t>
  </si>
  <si>
    <t>Россова Л.В.</t>
  </si>
  <si>
    <t>Якименко</t>
  </si>
  <si>
    <t>Самоделова</t>
  </si>
  <si>
    <t>Проскурина</t>
  </si>
  <si>
    <t>Ведомость результатов учащихся 10 классов ОО Орехово-Зуевского муниципального района Московской области на олимпиаде по праву.</t>
  </si>
  <si>
    <t>Ионов</t>
  </si>
  <si>
    <t>Волкова Л.М.</t>
  </si>
  <si>
    <t>Чучев</t>
  </si>
  <si>
    <t xml:space="preserve">Лобанова </t>
  </si>
  <si>
    <t>Андреасян</t>
  </si>
  <si>
    <t>Андерас</t>
  </si>
  <si>
    <t>Шпагин</t>
  </si>
  <si>
    <t>Ведомость результатов учащихся 11 классов ОО Орехово-Зуевского муниципального района Московской области на олимпиаде по праву.</t>
  </si>
  <si>
    <t>Виктоия</t>
  </si>
  <si>
    <t xml:space="preserve">Игорь </t>
  </si>
  <si>
    <t>Зеленков</t>
  </si>
  <si>
    <t>Османов</t>
  </si>
  <si>
    <t>Камиль</t>
  </si>
  <si>
    <t>Епифанов</t>
  </si>
  <si>
    <t>Виталий</t>
  </si>
  <si>
    <t>рейтинг</t>
  </si>
  <si>
    <t>ПРОТОКОЛ № 16  от  08.12.2016г.</t>
  </si>
  <si>
    <t>Краткое наименование ОО (без букв МАОУ и МБОУ)</t>
  </si>
  <si>
    <t>Балл</t>
  </si>
  <si>
    <t>Статус  по результатам ШЭ _ ВсОШ_ 2016/2017</t>
  </si>
  <si>
    <t>Задача №1</t>
  </si>
  <si>
    <t>Задача №2</t>
  </si>
  <si>
    <t>Задача №3</t>
  </si>
  <si>
    <t>Задача №4</t>
  </si>
  <si>
    <t>Задача №5</t>
  </si>
  <si>
    <t>Итого</t>
  </si>
  <si>
    <t>Статус 2016/17 у.г.</t>
  </si>
  <si>
    <t>ФИО учителя (полностью)</t>
  </si>
  <si>
    <t>Статус 2015/2016 у.г.</t>
  </si>
  <si>
    <t>Ванеев</t>
  </si>
  <si>
    <t>Давид</t>
  </si>
  <si>
    <t>Смирнова Татьяна Владимировна</t>
  </si>
  <si>
    <t>Сиротинкина</t>
  </si>
  <si>
    <t>Родкина Наталья Владимировна</t>
  </si>
  <si>
    <t>Сулаева Елена Владимировна</t>
  </si>
  <si>
    <t>Сыроегина</t>
  </si>
  <si>
    <t>Коникина Ольга Сергеевна</t>
  </si>
  <si>
    <t xml:space="preserve">Большаков </t>
  </si>
  <si>
    <t>Князев</t>
  </si>
  <si>
    <t>Чернов</t>
  </si>
  <si>
    <t>Ельникова Дарья Игоревна</t>
  </si>
  <si>
    <t>Аносов</t>
  </si>
  <si>
    <t>Котусова Евгения Сергеевна</t>
  </si>
  <si>
    <t>Ершов</t>
  </si>
  <si>
    <t>Маркова Ирина Викторовна</t>
  </si>
  <si>
    <t>Елисеева Оксана Владимировна</t>
  </si>
  <si>
    <t>Братищева</t>
  </si>
  <si>
    <t>Самсонова Наталья Владимировна</t>
  </si>
  <si>
    <t>Купатадзе</t>
  </si>
  <si>
    <t>Новинская СОШ</t>
  </si>
  <si>
    <t>Цыплакова</t>
  </si>
  <si>
    <t>Карпова Наталья Владимировна</t>
  </si>
  <si>
    <t>Зайцев</t>
  </si>
  <si>
    <t>Матвей</t>
  </si>
  <si>
    <t>Федосеева</t>
  </si>
  <si>
    <t>Королева Татьяна Андреевна</t>
  </si>
  <si>
    <t>Халяпина</t>
  </si>
  <si>
    <t>Баулина Татьяна Дмитриевна</t>
  </si>
  <si>
    <t>Пышкин</t>
  </si>
  <si>
    <t>Макар</t>
  </si>
  <si>
    <t>Владимирова Ольга Григорьевна</t>
  </si>
  <si>
    <t>Гренчишина</t>
  </si>
  <si>
    <t>Матюшенко Евгений Викторович</t>
  </si>
  <si>
    <t>Денисов</t>
  </si>
  <si>
    <t>Ковалева Елена Петровна</t>
  </si>
  <si>
    <t>Окорокова</t>
  </si>
  <si>
    <t>Алимова Ольга Михайловна</t>
  </si>
  <si>
    <t>Козлов</t>
  </si>
  <si>
    <t>Спиридонова Н.Ю</t>
  </si>
  <si>
    <t>Горячева Татьяна Викторовна</t>
  </si>
  <si>
    <t>Новожилова</t>
  </si>
  <si>
    <t>Статус 2015/16 у.г.</t>
  </si>
  <si>
    <t>Курьянова О.А.</t>
  </si>
  <si>
    <t>Красоха</t>
  </si>
  <si>
    <t>Жукова В.В.</t>
  </si>
  <si>
    <t>Аржевикин</t>
  </si>
  <si>
    <t>Сулаева Е.В.</t>
  </si>
  <si>
    <t xml:space="preserve">Седова </t>
  </si>
  <si>
    <t>Гусева И.Г.</t>
  </si>
  <si>
    <t>Кудрявцева Л.Н.</t>
  </si>
  <si>
    <t>Бородкина Г.И.</t>
  </si>
  <si>
    <t>Иванцова Т.Б.</t>
  </si>
  <si>
    <t>МБОУ "Ликино-Дулёвская СОШ №5"</t>
  </si>
  <si>
    <t>Белкина Е.А.</t>
  </si>
  <si>
    <t>Участник</t>
  </si>
  <si>
    <t>Шукшина И.Н.</t>
  </si>
  <si>
    <t>Матюнина</t>
  </si>
  <si>
    <t>Вагапова А.Т.</t>
  </si>
  <si>
    <t>Романчук</t>
  </si>
  <si>
    <t>Романчук Г.М.</t>
  </si>
  <si>
    <t>Терехова</t>
  </si>
  <si>
    <t>Рожкова Н.Ю.</t>
  </si>
  <si>
    <t>Вакина Л.Н.</t>
  </si>
  <si>
    <t>Левкоева Е.Н.</t>
  </si>
  <si>
    <t>Цветкова Л.Г.</t>
  </si>
  <si>
    <t>Нефедов</t>
  </si>
  <si>
    <t>Домнина О.Ю.</t>
  </si>
  <si>
    <t>Селиванова Е.И.</t>
  </si>
  <si>
    <t>Нефёдов</t>
  </si>
  <si>
    <t>Прончатова Н.Ю.</t>
  </si>
  <si>
    <t>Косоногова В.Г.</t>
  </si>
  <si>
    <t>Кошкина</t>
  </si>
  <si>
    <t>Крылова Н.В.</t>
  </si>
  <si>
    <t>Вишкова И.Н.</t>
  </si>
  <si>
    <t>Панин М.В.</t>
  </si>
  <si>
    <t>Чернинилова</t>
  </si>
  <si>
    <t>Дрезненская СОШ № 1</t>
  </si>
  <si>
    <t>Карасёва О.В.</t>
  </si>
  <si>
    <t>Постолатьва Наталья Иванорвна</t>
  </si>
  <si>
    <t>Галайкова Татьяна Вячеславовна</t>
  </si>
  <si>
    <t>Давыдовская гимназия</t>
  </si>
  <si>
    <t>Кирьянова Г.М.</t>
  </si>
  <si>
    <t>Корнев</t>
  </si>
  <si>
    <t>Левкоева Елена Николаевна</t>
  </si>
  <si>
    <t>Кабанова Елена Юрьевна</t>
  </si>
  <si>
    <t>Моторин Сергей Анатольевич</t>
  </si>
  <si>
    <t xml:space="preserve">Чашников </t>
  </si>
  <si>
    <t>Скопинская Татьяна Федоровна</t>
  </si>
  <si>
    <t>Крупинов</t>
  </si>
  <si>
    <t>Косоногова Валентина Григорьевна</t>
  </si>
  <si>
    <t>Бирюлина</t>
  </si>
  <si>
    <t>Бычков</t>
  </si>
  <si>
    <t>Ерина Татьяна Михайловна</t>
  </si>
  <si>
    <t>Белкина Елена Александровна</t>
  </si>
  <si>
    <t>Домнина Ольга Юрьевна</t>
  </si>
  <si>
    <t>Поповкин</t>
  </si>
  <si>
    <t>Хромов Артем Вячеславович</t>
  </si>
  <si>
    <t>Балаева Галина Павловна</t>
  </si>
  <si>
    <t>Чистякова Зоя Леонидовна</t>
  </si>
  <si>
    <t>Ефремов</t>
  </si>
  <si>
    <t>Кондрашова</t>
  </si>
  <si>
    <t xml:space="preserve">Тимохина </t>
  </si>
  <si>
    <t>Кузнецова Наталья Юрьевна</t>
  </si>
  <si>
    <t xml:space="preserve">Мальчик </t>
  </si>
  <si>
    <t>Федотова Татьяна Николаевна</t>
  </si>
  <si>
    <t>Воробьев</t>
  </si>
  <si>
    <t>Галкин</t>
  </si>
  <si>
    <t>Романова Людмила Геннадьевна</t>
  </si>
  <si>
    <t xml:space="preserve">Хафизова </t>
  </si>
  <si>
    <t>Иванцова Татьяна Борисовна</t>
  </si>
  <si>
    <t>Тормозова</t>
  </si>
  <si>
    <t>Моргунова Р.А.</t>
  </si>
  <si>
    <t>Бирюкова</t>
  </si>
  <si>
    <t>Хабарова Вера Александровна</t>
  </si>
  <si>
    <t xml:space="preserve">Юрченков </t>
  </si>
  <si>
    <t>Лабин</t>
  </si>
  <si>
    <t>Мальнова Наталья Геннадьевна</t>
  </si>
  <si>
    <t>Бабанов</t>
  </si>
  <si>
    <t>Шукшина Ирина Николаевна</t>
  </si>
  <si>
    <t>Топчий</t>
  </si>
  <si>
    <t>Курьянова Ольга Александровна</t>
  </si>
  <si>
    <t xml:space="preserve">Пронкин </t>
  </si>
  <si>
    <t>Земляков</t>
  </si>
  <si>
    <t>Кирьянова Галина Михайловна</t>
  </si>
  <si>
    <t>Балашова</t>
  </si>
  <si>
    <t>Кожухова Валентина Михайловна</t>
  </si>
  <si>
    <t>Алексеев</t>
  </si>
  <si>
    <t>Уралёва И.П.</t>
  </si>
  <si>
    <t>Цветкова Людмила Геннадьевна</t>
  </si>
  <si>
    <t>Степнов</t>
  </si>
  <si>
    <t>Спиридонова Надежда Юрьевна</t>
  </si>
  <si>
    <t>Долгов</t>
  </si>
  <si>
    <t>Невертий</t>
  </si>
  <si>
    <t>Лукин</t>
  </si>
  <si>
    <t>Федорин</t>
  </si>
  <si>
    <t>Скопинская Татьяна Фёдоровна</t>
  </si>
  <si>
    <t>Доронкин</t>
  </si>
  <si>
    <t>Силкин</t>
  </si>
  <si>
    <t>Петр</t>
  </si>
  <si>
    <t>Романчук Галина Михайловна</t>
  </si>
  <si>
    <t xml:space="preserve">Маслий </t>
  </si>
  <si>
    <t>Хабарова Анна Сергеевна</t>
  </si>
  <si>
    <t>Пуговкин</t>
  </si>
  <si>
    <t>Вишкова Ирина Николаевна</t>
  </si>
  <si>
    <t xml:space="preserve">Сыроегина </t>
  </si>
  <si>
    <t>Бородкина Галина Ивановна</t>
  </si>
  <si>
    <t>Шибаев</t>
  </si>
  <si>
    <t>Феофанова Елена Максимовна</t>
  </si>
  <si>
    <t>Антонина</t>
  </si>
  <si>
    <t>Бочарова</t>
  </si>
  <si>
    <t>Кудрявцева Лариса Николаевна</t>
  </si>
  <si>
    <t>Шувалов</t>
  </si>
  <si>
    <t>Дабижа</t>
  </si>
  <si>
    <t>Блинова Татьяна Викторовна</t>
  </si>
  <si>
    <t>Кадушкин</t>
  </si>
  <si>
    <t>Анохина Татьяна Петровна</t>
  </si>
  <si>
    <t>Егоров</t>
  </si>
  <si>
    <t>Баулина Елена Владимировна</t>
  </si>
  <si>
    <t xml:space="preserve">Пименова </t>
  </si>
  <si>
    <t>Блохина Вера Георгиевна</t>
  </si>
  <si>
    <t>Мешков</t>
  </si>
  <si>
    <t xml:space="preserve">Ремизов </t>
  </si>
  <si>
    <t xml:space="preserve">Абаркина </t>
  </si>
  <si>
    <t>Сыч Екатерина Сергеевна</t>
  </si>
  <si>
    <t>Чумина</t>
  </si>
  <si>
    <t>Холоша</t>
  </si>
  <si>
    <t>Фалеев</t>
  </si>
  <si>
    <t>Маралина Маргарита Алексеевна</t>
  </si>
  <si>
    <t xml:space="preserve">Гутько </t>
  </si>
  <si>
    <t xml:space="preserve">Самарин </t>
  </si>
  <si>
    <t xml:space="preserve">Грецов </t>
  </si>
  <si>
    <t>Старушкин</t>
  </si>
  <si>
    <t>Крылова Нина Владимировна</t>
  </si>
  <si>
    <t>Трушина Надежда Павловна</t>
  </si>
  <si>
    <t>Сунцова</t>
  </si>
  <si>
    <t>Арбузов Александр Анатольевич</t>
  </si>
  <si>
    <t>Кутузова</t>
  </si>
  <si>
    <t>Дунаев</t>
  </si>
  <si>
    <t>Вакина Лидия Николаевна</t>
  </si>
  <si>
    <t xml:space="preserve">Мухоркина </t>
  </si>
  <si>
    <t>Дрожжина Вера Ивыановна</t>
  </si>
  <si>
    <t xml:space="preserve">Янтикова </t>
  </si>
  <si>
    <t>Чванова наталья Владимировна</t>
  </si>
  <si>
    <t>Мерёкина</t>
  </si>
  <si>
    <t>Затравкин</t>
  </si>
  <si>
    <t xml:space="preserve">Петухов </t>
  </si>
  <si>
    <t>Буренкова</t>
  </si>
  <si>
    <t xml:space="preserve">Вагапова А.Т.
</t>
  </si>
  <si>
    <t xml:space="preserve">Забузова </t>
  </si>
  <si>
    <t>Шишкова В.В.</t>
  </si>
  <si>
    <t>Бураков</t>
  </si>
  <si>
    <t>Чупрунов</t>
  </si>
  <si>
    <t>Федор</t>
  </si>
  <si>
    <t>Егина</t>
  </si>
  <si>
    <t>Людмила</t>
  </si>
  <si>
    <t>Манина Раиса Михайловна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</si>
  <si>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Белкина Елена Александровна, председатель предметной комиссии, МБОУ «Ликино-Дулёвская СОШ № 5»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</si>
  <si>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Глухова Елена Владимировна, МБОУ «Авсюнинская СОШ»,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</si>
  <si>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Коникина Ольга Сергеевна, МАОУ «Демиховский лицей»,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</si>
  <si>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Дятлова Анастасия Вячеславовна, МБОУ «Дрезненская СОШ №1»,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</si>
  <si>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Кулакова Елена Александровна, МБОУ «Дрезненская гимназия»,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</si>
  <si>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Постолатьева Наталья Ивановна, МБОУ «Куровская СОШ №1»,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</si>
  <si>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Ельникова Дарья Игоревна, МАОУ «Куровская СОШ №6»</t>
    </r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</si>
  <si>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Сулаева Елена Владимировна, МАОУ «Куровская СОШ №2»,</t>
    </r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</si>
  <si>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Колесникова Наталья Ивановна, МБОУ «Абрамовская ООШ»,</t>
    </r>
  </si>
  <si>
    <r>
      <t>10.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Анохина Татьяна Петровна, МБОУ «Абрамовская ООШ»,</t>
    </r>
  </si>
  <si>
    <r>
      <t>11.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Сыч Екатерина Сергеевна, МБОУ «Верейская СОШ»,</t>
    </r>
  </si>
  <si>
    <r>
      <t>12.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Воронина Дарья Юрьевна, МБОУ «Горская ООШ»,</t>
    </r>
  </si>
  <si>
    <r>
      <t>13.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 xml:space="preserve"> Владимирова Ольга Григорьевна, МАОУ «Давыдовская гимназия</t>
    </r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</si>
  <si>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 xml:space="preserve"> Кирьянова Галина Михайловна, Давыдовская гимназия,</t>
    </r>
  </si>
  <si>
    <r>
      <t>15.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>Хабарова Вера Александровна, Демиховский лицей,</t>
    </r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</si>
  <si>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>Вишкова Ирина Николаевна, Дрезненская гимназия,</t>
    </r>
  </si>
  <si>
    <r>
      <t>17.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>Кузнецова Наталья Юрьевна, Дрезненская гимназия,</t>
    </r>
  </si>
  <si>
    <r>
      <t>18.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>Мальнова Наталья Геннадьевна, Куровская СОШ № 2,</t>
    </r>
  </si>
  <si>
    <r>
      <t>19.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>Спиридонова Надежда Юрьевна, Л-Дулевская СОШ № 5,</t>
    </r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</si>
  <si>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>Ветрова Маргарита Александровна, Малодубенская СОШ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</si>
  <si>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 xml:space="preserve">Трушина Надежда Павловна, Юркинская СОШ. </t>
    </r>
  </si>
  <si>
    <t>5 класс</t>
  </si>
  <si>
    <t>6 класс</t>
  </si>
  <si>
    <t>предметная комиссия в составе:</t>
  </si>
  <si>
    <t>Булдачева Галина Леонидовна, Куровская гимназия</t>
  </si>
  <si>
    <t>Юдина Светлана Борисовна, МАОУ "Давыдовский лицей"</t>
  </si>
  <si>
    <t>Дружинина Татьяна Владимировна, Куровская СОШ № 1</t>
  </si>
  <si>
    <t>Бельчикова Татьяна Геннадьевна, МБОУ "Ликино-Дулевская СОШ №5";</t>
  </si>
  <si>
    <t>Мурзова Татьяна Васильевна, Куровская гимназия</t>
  </si>
  <si>
    <t>Подмарева Марина Васильевна, Куровская СОШ № 2</t>
  </si>
  <si>
    <t>статус 2016/2017</t>
  </si>
  <si>
    <t>Юдина Светлана Борисовна</t>
  </si>
  <si>
    <t>Панина</t>
  </si>
  <si>
    <t>Борзых Н.М.</t>
  </si>
  <si>
    <t>Подмарева Марина Васильевна</t>
  </si>
  <si>
    <t>Булдачева Галина Леонидовна</t>
  </si>
  <si>
    <t>Бутенко</t>
  </si>
  <si>
    <t xml:space="preserve">Галанов </t>
  </si>
  <si>
    <t>Щербакова</t>
  </si>
  <si>
    <t>Дружинина Татьяна Владимировна</t>
  </si>
  <si>
    <t>Лобанова</t>
  </si>
  <si>
    <t>Машериченко</t>
  </si>
  <si>
    <t>Апухтина</t>
  </si>
  <si>
    <t>статус</t>
  </si>
  <si>
    <t>Статус 2015/2016</t>
  </si>
  <si>
    <t xml:space="preserve">Масерова </t>
  </si>
  <si>
    <t>Жушева</t>
  </si>
  <si>
    <t>Куровская СОШ № 1</t>
  </si>
  <si>
    <t>Красильников Руслан Георгиевич</t>
  </si>
  <si>
    <t>Члены жюри:</t>
  </si>
  <si>
    <t xml:space="preserve">ПРОТОКОЛ № 18 от 13.12.2016г. </t>
  </si>
  <si>
    <t>заседания предметной комиссии всероссийской олимпиады школьников в Орехово-Зуевском муниципальном районе                                                по МХК в 2016/2017 у.г.</t>
  </si>
  <si>
    <t>заседания предметной комиссии всероссийской олимпиады школьников в Орехово-Зуевском муниципальном районе  в 2016/2017 у.г.                                                                             по математике</t>
  </si>
  <si>
    <t xml:space="preserve">ПРОТОКОЛ  № 17 от 12.12.2016 г. </t>
  </si>
  <si>
    <t xml:space="preserve">Предметная комиссия в составе: 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</si>
  <si>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Плоскирева Елена Анатольевна, МБОУ «Ильинская СОШ»,  председатель жюри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</si>
  <si>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Рыжова Надежда Николаевна, МБОУ «Авсюнинская СОШ»,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</si>
  <si>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Чемоданова Елена Александровна, МАОУ «Демиховский лицей»,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</si>
  <si>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Григорькин Юрий Александрович, МАОУ «Демиховский лицей»,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</si>
  <si>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Гурьянова Галина Александровна, МБОУ «Дрезненская гимназия»,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</si>
  <si>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Голубчикова Наталья Юрьевна, МБОУ «Ликино-Дулевская ООШ №2»,</t>
    </r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</si>
  <si>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Попов Сергей Владимирович, МБОУ «Мисцевская ООШ №1»,</t>
    </r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</si>
  <si>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Федотова Татьяна Николаевна, МБОУ «Новинская СОШ»,</t>
    </r>
  </si>
  <si>
    <r>
      <t>10.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Попкова Галина Васильевна, МБОУ «Соболевская СОШ»,</t>
    </r>
  </si>
  <si>
    <r>
      <t>11.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Хабарова Анна Сергеевна, МБОУ «Верейская СОШ»,</t>
    </r>
  </si>
  <si>
    <r>
      <t>12.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Селиванова Елена Ивановна, МБОУ «Малодубенская СОШ»</t>
    </r>
  </si>
  <si>
    <t>Статус 2015-16 у.г.</t>
  </si>
  <si>
    <t>Постолатьева Наталья Ивановна</t>
  </si>
  <si>
    <t>Базанова Ольга Дмитриевна</t>
  </si>
  <si>
    <t>Голубчикова Наталья Юрьевна</t>
  </si>
  <si>
    <t>Гурьянова Галина Александровна</t>
  </si>
  <si>
    <t>Латышев</t>
  </si>
  <si>
    <t>Маурина Екатерина Валерьевна</t>
  </si>
  <si>
    <t>Чемоданова Елена Александровна</t>
  </si>
  <si>
    <t>Рудометов</t>
  </si>
  <si>
    <t>Давыдовский лицей</t>
  </si>
  <si>
    <t>Самохина Е.В.</t>
  </si>
  <si>
    <t>Володькина</t>
  </si>
  <si>
    <t>Буланова Любовь Анатольевна</t>
  </si>
  <si>
    <t>Уралева Ирина Павловна</t>
  </si>
  <si>
    <t>Уткин</t>
  </si>
  <si>
    <t>Батулина Ирина Анатольевна</t>
  </si>
  <si>
    <t>Горячева татьяна Викторовна</t>
  </si>
  <si>
    <t>Сухов</t>
  </si>
  <si>
    <t>Владимирова Елена Владимировна</t>
  </si>
  <si>
    <t>Фокин</t>
  </si>
  <si>
    <t>Лежнева Татьяна Александровна</t>
  </si>
  <si>
    <t>Селиванова Елена Ивановна</t>
  </si>
  <si>
    <t>Вовасов</t>
  </si>
  <si>
    <t xml:space="preserve">Борзых </t>
  </si>
  <si>
    <t>Буракова Инесса Владимировна</t>
  </si>
  <si>
    <t xml:space="preserve">Прончатова </t>
  </si>
  <si>
    <t>Авдеев</t>
  </si>
  <si>
    <t>Маякин</t>
  </si>
  <si>
    <t>Бугаев Владимир Евгеньевич</t>
  </si>
  <si>
    <t>Горевой</t>
  </si>
  <si>
    <t>Плоскирева Елена Анатольевна</t>
  </si>
  <si>
    <t>Григорькин Юрий Александрович</t>
  </si>
  <si>
    <t>Рыжова Надежда Николаевна</t>
  </si>
  <si>
    <t>Бидина</t>
  </si>
  <si>
    <t>Краткое наименование ОО( без букв МАОУ и МБОУ)</t>
  </si>
  <si>
    <t>901</t>
  </si>
  <si>
    <t>902</t>
  </si>
  <si>
    <t>907</t>
  </si>
  <si>
    <t>Дьяконова</t>
  </si>
  <si>
    <t>911</t>
  </si>
  <si>
    <t>913</t>
  </si>
  <si>
    <t>919</t>
  </si>
  <si>
    <t>Кягницкая</t>
  </si>
  <si>
    <t>915</t>
  </si>
  <si>
    <t xml:space="preserve">Красоха  </t>
  </si>
  <si>
    <t>Федотова Т.Н.</t>
  </si>
  <si>
    <t>921</t>
  </si>
  <si>
    <t>905</t>
  </si>
  <si>
    <t>909</t>
  </si>
  <si>
    <t>Прибавкин</t>
  </si>
  <si>
    <t>917</t>
  </si>
  <si>
    <t>Мягкова</t>
  </si>
  <si>
    <t>Сафаров</t>
  </si>
  <si>
    <t>Альберт</t>
  </si>
  <si>
    <t>Виталия</t>
  </si>
  <si>
    <t>Ковалёва</t>
  </si>
  <si>
    <t xml:space="preserve">Апухтина </t>
  </si>
  <si>
    <t>Апанасенко</t>
  </si>
  <si>
    <t>Юрченкова Наталья Ивановна</t>
  </si>
  <si>
    <t>Харчук</t>
  </si>
  <si>
    <t xml:space="preserve">Крылов </t>
  </si>
  <si>
    <t>Громов</t>
  </si>
  <si>
    <t>Паникин</t>
  </si>
  <si>
    <t>Мустя</t>
  </si>
  <si>
    <t>Владислава</t>
  </si>
  <si>
    <t xml:space="preserve">Гаманов </t>
  </si>
  <si>
    <t xml:space="preserve">Скворцова </t>
  </si>
  <si>
    <t>Самсонова</t>
  </si>
  <si>
    <t xml:space="preserve">ПРОТОКОЛ  № 19  от 18.12.2016г. </t>
  </si>
  <si>
    <t xml:space="preserve">                             заседания предметной комиссии всероссийской олимпиады школьников в Орехово-Зуевском муниципальном районе  в 2015/2016 у.г.                                                                                             по физике</t>
  </si>
  <si>
    <t>по ИНФОРМАТИКЕ И ИКТ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</si>
  <si>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Чернолясов Александр Михайлович,  МБУ ДПО «УМЦ»,           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</si>
  <si>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Родионов Андрей Александрович, МБОУ «Кабановская СОШ»,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</si>
  <si>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Федоскин Ярослав Сергеевич, МБОУ «Куровская СОШ №1»,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</si>
  <si>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Ершова Ольга Владимировна, МБОУ «Ликино-Дулевская гимназия»</t>
    </r>
  </si>
  <si>
    <t>1 зад.</t>
  </si>
  <si>
    <t>2 зад.</t>
  </si>
  <si>
    <t>3 зад.</t>
  </si>
  <si>
    <t>4 зад.</t>
  </si>
  <si>
    <t>Статус. 2016/2017</t>
  </si>
  <si>
    <t xml:space="preserve">ФИО учителя </t>
  </si>
  <si>
    <t>Статус. 2015/2016</t>
  </si>
  <si>
    <t>7-8 класс</t>
  </si>
  <si>
    <t>olymp08-42-03</t>
  </si>
  <si>
    <t xml:space="preserve">Фокин </t>
  </si>
  <si>
    <t>olymp08-42-04</t>
  </si>
  <si>
    <t>Фомина Людмила Владимировна</t>
  </si>
  <si>
    <t>Санина</t>
  </si>
  <si>
    <t>olymp11-42-15</t>
  </si>
  <si>
    <t>olymp11-42-08</t>
  </si>
  <si>
    <t>Гнусин Николай Дмитриевич</t>
  </si>
  <si>
    <t>olymp11-42-12</t>
  </si>
  <si>
    <t>Егоров Александр Юрьевич</t>
  </si>
  <si>
    <t>olymp11-42-17</t>
  </si>
  <si>
    <t>olymp11-42-09</t>
  </si>
  <si>
    <t>Федоскин Ярослав Сергеевич</t>
  </si>
  <si>
    <t>olymp11-42-11</t>
  </si>
  <si>
    <t xml:space="preserve">Нестеренко </t>
  </si>
  <si>
    <t>Диниил</t>
  </si>
  <si>
    <t>Шикина Марина Михайловна</t>
  </si>
  <si>
    <t>olymp11-42-04</t>
  </si>
  <si>
    <t>Горин</t>
  </si>
  <si>
    <t>olymp11-42-16</t>
  </si>
  <si>
    <t>olymp11-42-01</t>
  </si>
  <si>
    <t xml:space="preserve">Волков </t>
  </si>
  <si>
    <t>olymp11-42-05</t>
  </si>
  <si>
    <t>olymp11-42-07</t>
  </si>
  <si>
    <t>olymp11-42-13</t>
  </si>
  <si>
    <t>Макеев</t>
  </si>
  <si>
    <t>Ершова Ольга Владимировна</t>
  </si>
  <si>
    <t>olymp11-42-03</t>
  </si>
  <si>
    <t>Щетинин</t>
  </si>
  <si>
    <t>Харитонов Дмитрий Михайлович</t>
  </si>
  <si>
    <t>Шимина Валентина Александровна</t>
  </si>
  <si>
    <t>Протокол  № 20    от   19.12.2016</t>
  </si>
  <si>
    <t>Ш</t>
  </si>
  <si>
    <t>Ф</t>
  </si>
  <si>
    <t>И</t>
  </si>
  <si>
    <t>класс</t>
  </si>
  <si>
    <t>Статус по результатам  МЭ_ ВсОШ_ 2015/2016</t>
  </si>
  <si>
    <t>Тест</t>
  </si>
  <si>
    <t>Статус по результатам  МЭ_ ВсОШ_ 2016/2017</t>
  </si>
  <si>
    <t>Филиппова Елена Сергеевна</t>
  </si>
  <si>
    <t>Жарова Евгения Семеновна</t>
  </si>
  <si>
    <t>Ефимова Ольга Алексеевна</t>
  </si>
  <si>
    <t>Аляпушкина</t>
  </si>
  <si>
    <t>Беглярова Лейла Михайловна</t>
  </si>
  <si>
    <t>Сидоров</t>
  </si>
  <si>
    <t xml:space="preserve">Артем </t>
  </si>
  <si>
    <t>Тимченко Алексей Андреевич</t>
  </si>
  <si>
    <t>Шумская</t>
  </si>
  <si>
    <t>Денисов Александр Борисович</t>
  </si>
  <si>
    <t>Андреев</t>
  </si>
  <si>
    <t>Курузов Андрей Юрьевич</t>
  </si>
  <si>
    <t>Цибизов Александр Валерьевич</t>
  </si>
  <si>
    <t>Азизова Екатерина Михайловна</t>
  </si>
  <si>
    <t>Федоров Вадим Валентинович</t>
  </si>
  <si>
    <t>Стайкова Наталья Михайловна</t>
  </si>
  <si>
    <t xml:space="preserve">Егорова </t>
  </si>
  <si>
    <t>Щёкин Юрий Викторович</t>
  </si>
  <si>
    <t>Абрамова Елена Евгеньевна</t>
  </si>
  <si>
    <t>Таланов</t>
  </si>
  <si>
    <t>Тимур</t>
  </si>
  <si>
    <t>Скворцов Анатолий Валерьевич</t>
  </si>
  <si>
    <t>Жуков Игорь Александрович</t>
  </si>
  <si>
    <t xml:space="preserve">Силаков </t>
  </si>
  <si>
    <t>Абдусаттаров</t>
  </si>
  <si>
    <t>Ильнур</t>
  </si>
  <si>
    <t>Кукалева Людмила Петровна</t>
  </si>
  <si>
    <t>Бегишева</t>
  </si>
  <si>
    <t>Киреев</t>
  </si>
  <si>
    <t>Синельникоа Владимир Алексеевич</t>
  </si>
  <si>
    <t>Модуль 2</t>
  </si>
  <si>
    <t>Практика</t>
  </si>
  <si>
    <t>Городков</t>
  </si>
  <si>
    <t>Дубинин Виталий Викторович</t>
  </si>
  <si>
    <t>Степанян</t>
  </si>
  <si>
    <t>Нарине</t>
  </si>
  <si>
    <t>Кочетов Владимир Владимирович</t>
  </si>
  <si>
    <t>Корчак Александр Абрамович</t>
  </si>
  <si>
    <t>Домогарова</t>
  </si>
  <si>
    <t>Лазуков Николай Михайлович</t>
  </si>
  <si>
    <t>Акиндинов Алексей Геннадьевич</t>
  </si>
  <si>
    <t xml:space="preserve">Лобков </t>
  </si>
  <si>
    <t>Викулин Никита Алексеевич</t>
  </si>
  <si>
    <t>Статус 2015/2016у.г.</t>
  </si>
  <si>
    <t xml:space="preserve">Казакевич    </t>
  </si>
  <si>
    <t>Князева Ольга Михайловна</t>
  </si>
  <si>
    <t xml:space="preserve">Буранкин </t>
  </si>
  <si>
    <t>Сутормин</t>
  </si>
  <si>
    <t>Родионов Алексей Владимирович</t>
  </si>
  <si>
    <t>Скворцов</t>
  </si>
  <si>
    <t>Вязникова</t>
  </si>
  <si>
    <t>Бурулина Елена Анатольевна</t>
  </si>
  <si>
    <t>Синельников Владимир Алексеевич</t>
  </si>
  <si>
    <t>Корчак А.А., МБОУ "Малодубенская СОШ"</t>
  </si>
  <si>
    <t>Тимченко А.А. МАОУ "Куровская СОШ №2"</t>
  </si>
  <si>
    <t>Дубинин В.В., МБОУ "Куровская СОШ №1"</t>
  </si>
  <si>
    <t>Кожухов С.В., МАОУ "Давыдовский лицей"</t>
  </si>
  <si>
    <t>Акиндинов А.Г., МБОУ "Дрезненская гимназия"</t>
  </si>
  <si>
    <t>Щекин Ю.В., МБОУ "Ликино-Дулвская ООШ №4"</t>
  </si>
  <si>
    <t>Федоров В.В., МБОУ "Озерецкая СОШ"</t>
  </si>
  <si>
    <t>Кочетов В.В., МАОУ "Демиховский лицей"</t>
  </si>
  <si>
    <t>Бурулина Е.А., МБОУ "Дрезненская СОШ №1"</t>
  </si>
  <si>
    <t>Цибизов А.В., МБОУ "Ликино-Дулевская ООШ №2"</t>
  </si>
  <si>
    <t>Князева О.М., МБОУ "Ильинская СОШ"</t>
  </si>
  <si>
    <t>Жарова Е.С., МБОУ "Дрезнеская гимназия"</t>
  </si>
  <si>
    <t>Родионов А.В., МБОУ "Ликино-Дулевская гимназия"</t>
  </si>
  <si>
    <t>Беглярова Л.М., МАОУ "Куровская гимназия"</t>
  </si>
  <si>
    <t>Скворцов А.В., МАОУ "Давыдовская гимназия"</t>
  </si>
  <si>
    <t>Протокол № 21  от  от 20 декабря 2016года</t>
  </si>
  <si>
    <t>по   ОСНОВАМ БЕЗОПАСНОСТИ ЖИЗНЕДЕЯТЕЛЬНОСТИ</t>
  </si>
  <si>
    <t>Азизова Е.М., МБОУ "Дрезненская СОШ № 1"</t>
  </si>
  <si>
    <t>Колесникова Н.И., Абрамовская ООШ</t>
  </si>
  <si>
    <t>Дубинин В.В., Куровская СОШ № 1</t>
  </si>
  <si>
    <t>Цибизов А.В., Л-Дулёвская ООШ № 2</t>
  </si>
  <si>
    <t>Игошин М.А., Л-Дулёвский лицей</t>
  </si>
  <si>
    <t>Морозова М.А., Л-Дулёвская ООШ № 3</t>
  </si>
  <si>
    <t xml:space="preserve">Предметная комиссия в составе -     практика  </t>
  </si>
  <si>
    <t>заседания предметной комиссии всероссийской олимпиады школьников в Орехово-Зуевском муниципальном районе в 2016/2017 у.г. по ДКП.</t>
  </si>
  <si>
    <t>1. Пажога Нина Михайловна, МАОУ "Куровская гимназия", председатель предметной комиссии</t>
  </si>
  <si>
    <t>2. Демко Вера Алексеевна, МБОУ «Дрезненская СОШ № 1»;</t>
  </si>
  <si>
    <t xml:space="preserve">3. Ершова Ольга Борисовна, МБОУ «Мисцевская ООШ № 2»;  </t>
  </si>
  <si>
    <t>4.  Чеснокова Людмила Николаевна, МАОУ "Демиховский лицей"</t>
  </si>
  <si>
    <t>Протокол № 1  от  01 ноября 2016 года</t>
  </si>
  <si>
    <t>заседания предметной комиссии всероссийской олимпиады школьников в Орехово-Зуевском муниципальном районе в 2016/2017 у.г.</t>
  </si>
  <si>
    <t>Предметная комиссия в составе:</t>
  </si>
  <si>
    <t xml:space="preserve">ПОСТАНОВИЛИ: </t>
  </si>
  <si>
    <t>1. утвердить нижеследующий рейтинг обучающихся;</t>
  </si>
  <si>
    <t>2. утвердить следующие результаты участников олимпиады.</t>
  </si>
  <si>
    <t>Рейтинг</t>
  </si>
  <si>
    <t>ШИФР</t>
  </si>
  <si>
    <t>Фамилия</t>
  </si>
  <si>
    <t>Имя</t>
  </si>
  <si>
    <t>Класс</t>
  </si>
  <si>
    <t>МОУ</t>
  </si>
  <si>
    <t>ШЭ_  Балл</t>
  </si>
  <si>
    <t>ШЭ_ Статус</t>
  </si>
  <si>
    <t>ИТОГО</t>
  </si>
  <si>
    <t>Статус</t>
  </si>
  <si>
    <t>Учитель</t>
  </si>
  <si>
    <t>Статус   2015/2016</t>
  </si>
  <si>
    <t>Статус   2014/2015</t>
  </si>
  <si>
    <t>max-42</t>
  </si>
  <si>
    <t>Комолых</t>
  </si>
  <si>
    <t>Иван</t>
  </si>
  <si>
    <t>МАОУ "Куровская СОШ №2"</t>
  </si>
  <si>
    <t>победитель</t>
  </si>
  <si>
    <t>Алексеева Т.В.</t>
  </si>
  <si>
    <t>Хаустова</t>
  </si>
  <si>
    <t>Анастасия</t>
  </si>
  <si>
    <t>МАОУ "Давыдовская гимназия"</t>
  </si>
  <si>
    <t>призёр</t>
  </si>
  <si>
    <t>Смирнова Т.Н.</t>
  </si>
  <si>
    <t>Ханбикова</t>
  </si>
  <si>
    <t>Ирина</t>
  </si>
  <si>
    <t>МБОУ "Ликино-Дулевская гимназия"</t>
  </si>
  <si>
    <t>Шишкова И.Г</t>
  </si>
  <si>
    <t>Призёр</t>
  </si>
  <si>
    <t>Якубенко</t>
  </si>
  <si>
    <t>Саидикром</t>
  </si>
  <si>
    <t>МБОУ "Дрезненская СОШ №1"</t>
  </si>
  <si>
    <t>Демко В.А.</t>
  </si>
  <si>
    <t>Воробьева</t>
  </si>
  <si>
    <t>Екатерина</t>
  </si>
  <si>
    <t>Синельников</t>
  </si>
  <si>
    <t>Кирилл</t>
  </si>
  <si>
    <t>Синельникова О.В.</t>
  </si>
  <si>
    <t>Бунина</t>
  </si>
  <si>
    <t>Мария</t>
  </si>
  <si>
    <t>МБОУ "Куровская СОШ №1"</t>
  </si>
  <si>
    <t>Ивашкина И.В.</t>
  </si>
  <si>
    <t>Сорокин</t>
  </si>
  <si>
    <t>Артём</t>
  </si>
  <si>
    <t>Карпова</t>
  </si>
  <si>
    <t>Валентина</t>
  </si>
  <si>
    <t>Шишкова И.Г.</t>
  </si>
  <si>
    <t>Балабойко</t>
  </si>
  <si>
    <t xml:space="preserve">Анастасия </t>
  </si>
  <si>
    <t>МБОУ "Кабановская СОШ"</t>
  </si>
  <si>
    <t>Рунова Г.Б.</t>
  </si>
  <si>
    <t>Пономарчук</t>
  </si>
  <si>
    <t>Ольга</t>
  </si>
  <si>
    <t>МБОУ "Ново-Снопковская ООШ"</t>
  </si>
  <si>
    <t>Апестина Н.В.</t>
  </si>
  <si>
    <t xml:space="preserve">Бучкина </t>
  </si>
  <si>
    <t>Алёна</t>
  </si>
  <si>
    <t>МАОУ "Демиховский лицей"</t>
  </si>
  <si>
    <t>Чеснокова Л.Н.</t>
  </si>
  <si>
    <t>Артамонцева</t>
  </si>
  <si>
    <t>Светлана</t>
  </si>
  <si>
    <t>Ванеева</t>
  </si>
  <si>
    <t>Маргарита</t>
  </si>
  <si>
    <t>МАОУ "Куровская гимназия"</t>
  </si>
  <si>
    <t>Пажога Н.М.</t>
  </si>
  <si>
    <t>Гончаренко</t>
  </si>
  <si>
    <t>Данила</t>
  </si>
  <si>
    <t>МБОУ "Ликино-Дулевская СОШ №5"</t>
  </si>
  <si>
    <t>Демидович Е.В.</t>
  </si>
  <si>
    <t>Ганенкова</t>
  </si>
  <si>
    <t>МАОУ "Давыдовский лицей"</t>
  </si>
  <si>
    <t>Исайкина С.Г.</t>
  </si>
  <si>
    <t>Бурцева</t>
  </si>
  <si>
    <t>Анна</t>
  </si>
  <si>
    <t>МБОУ "Ликино-Дулевская ООШ №2"</t>
  </si>
  <si>
    <t>Мартынов А.А.</t>
  </si>
  <si>
    <t>Беленький</t>
  </si>
  <si>
    <t>МБОУ "Озерецкая СОШ"</t>
  </si>
  <si>
    <t>Александрова А.А.</t>
  </si>
  <si>
    <t>Сурина</t>
  </si>
  <si>
    <t>Юлия</t>
  </si>
  <si>
    <t>Макаров</t>
  </si>
  <si>
    <t>Алексей</t>
  </si>
  <si>
    <t>Маслова</t>
  </si>
  <si>
    <t>Ангелина</t>
  </si>
  <si>
    <t>МАОУ "Куровская СОШ №6"</t>
  </si>
  <si>
    <t>Победитель</t>
  </si>
  <si>
    <t>Арсентьева О.Л.</t>
  </si>
  <si>
    <t>Широнина</t>
  </si>
  <si>
    <t>Сапожников</t>
  </si>
  <si>
    <t>Литвинов</t>
  </si>
  <si>
    <t>Даниил</t>
  </si>
  <si>
    <t>МБОУ "Горская ООШ"</t>
  </si>
  <si>
    <t>участник</t>
  </si>
  <si>
    <t>Серегина Т.В.</t>
  </si>
  <si>
    <t>Гусева</t>
  </si>
  <si>
    <t>Ливия</t>
  </si>
  <si>
    <t>неявка</t>
  </si>
  <si>
    <t xml:space="preserve">Захарова </t>
  </si>
  <si>
    <t>МБОУ "Новинская СОШ"</t>
  </si>
  <si>
    <t>Копылова Л.М.</t>
  </si>
  <si>
    <t>Мартикян</t>
  </si>
  <si>
    <t>Арсен</t>
  </si>
  <si>
    <t>П Р О Т О К О Л  № 2  от 01 ноября  2016 г.</t>
  </si>
  <si>
    <t>заседания предметной комиссии по основам предпринмательской деятельности и потребительским знаниям (ОПДиПЗ)</t>
  </si>
  <si>
    <t>Предметная комиссиия в составе:  Белкина Елена Александровна, председатель</t>
  </si>
  <si>
    <t xml:space="preserve">                                                                          Романова Светлана Евгеньевна, учитель обществознания</t>
  </si>
  <si>
    <t xml:space="preserve">                                                                          Рудакова Юлия Евгеньевна, учитель обществознания</t>
  </si>
  <si>
    <t xml:space="preserve">Постановили:   </t>
  </si>
  <si>
    <t xml:space="preserve">                                     1. Утвердить нижеследующий рейтинг участников олимпиады</t>
  </si>
  <si>
    <t xml:space="preserve">                                     2. Утвердить нижеследующий результат ВсОШ по ОПД и ПЗ в 2016/2017 у.г.</t>
  </si>
  <si>
    <t>Задачи</t>
  </si>
  <si>
    <t>Шифр</t>
  </si>
  <si>
    <t>Краткое наименование ОО</t>
  </si>
  <si>
    <t>Тест 1</t>
  </si>
  <si>
    <t>Тест 2</t>
  </si>
  <si>
    <t>Итого баллов</t>
  </si>
  <si>
    <t>Статус   2016/2017</t>
  </si>
  <si>
    <t>ФИО учителя   (полностью)</t>
  </si>
  <si>
    <t>Курьянова</t>
  </si>
  <si>
    <t>Куровская СОШ № 6</t>
  </si>
  <si>
    <t>Романова С.Е.</t>
  </si>
  <si>
    <t>Шафиева</t>
  </si>
  <si>
    <t>Сарай</t>
  </si>
  <si>
    <t>Рудакова Ю.Е.</t>
  </si>
  <si>
    <t>Берг</t>
  </si>
  <si>
    <t>Мещеряков</t>
  </si>
  <si>
    <t>Вадим</t>
  </si>
  <si>
    <t>Галанов</t>
  </si>
  <si>
    <t>Владимир</t>
  </si>
  <si>
    <t>Член жюри:       Романова Светлана Евгеньевна, МАОУ "Куровская СОШ № 6"</t>
  </si>
  <si>
    <t xml:space="preserve">заседания предметной комиссии всероссийской олимпиады школьников в Орехово-Зуевском муниципальном районе  в 2016/2017 у.г. </t>
  </si>
  <si>
    <t>по химии</t>
  </si>
  <si>
    <t>Грошева И.В., МБОУ "Малодубенская СОШ",председатель предметной комиссии;</t>
  </si>
  <si>
    <t>Члены предметной комиссии:</t>
  </si>
  <si>
    <t xml:space="preserve">Рунов С.А., МАОУ "Давыдрвский лицей"; Овчинникова Ж.Е., МАОУ "Ликино-Дулевский лицей"; </t>
  </si>
  <si>
    <t>Маркелова Т. В., МАОУ "Куровская СОШ №2", Назарова Г. А., МБОУ "Ликино-Дулевская гимназия";</t>
  </si>
  <si>
    <t>ПОСТАНОВИЛИ:</t>
  </si>
  <si>
    <t>2. утвердить нижеследующие результаты обучающихся;</t>
  </si>
  <si>
    <t>Дата проведения: 06.11.2016  в 10.00</t>
  </si>
  <si>
    <t>Место проведения: МБОУ "Ликино-Дулевская ООШ №4"</t>
  </si>
  <si>
    <t>8 классы</t>
  </si>
  <si>
    <t>№</t>
  </si>
  <si>
    <t>Москалёв</t>
  </si>
  <si>
    <t>Коростелёва М.Ю.</t>
  </si>
  <si>
    <t>9 классы</t>
  </si>
  <si>
    <t>Гришина</t>
  </si>
  <si>
    <t>Кристина</t>
  </si>
  <si>
    <t>Рунов С. А.</t>
  </si>
  <si>
    <t>Смирнова</t>
  </si>
  <si>
    <t>МБОУ "Малодубенская СОШ"</t>
  </si>
  <si>
    <t>Грошева И.В.</t>
  </si>
  <si>
    <t>Замолотнева</t>
  </si>
  <si>
    <t>Евгения</t>
  </si>
  <si>
    <t>Терентьева М.Г.</t>
  </si>
  <si>
    <t>Тевосян</t>
  </si>
  <si>
    <t>Лиана</t>
  </si>
  <si>
    <t>призер</t>
  </si>
  <si>
    <t>Маркелова Т.В.</t>
  </si>
  <si>
    <t>Курова</t>
  </si>
  <si>
    <t>МАОУ "Куровская СОШ №1"</t>
  </si>
  <si>
    <t>Коростылева М.Ю.</t>
  </si>
  <si>
    <t>Рожнова</t>
  </si>
  <si>
    <t>Софья</t>
  </si>
  <si>
    <t>Назарова Г.А.</t>
  </si>
  <si>
    <t>Першин</t>
  </si>
  <si>
    <t>Антон</t>
  </si>
  <si>
    <t xml:space="preserve">Беглярова Л.М. </t>
  </si>
  <si>
    <t xml:space="preserve">Котов </t>
  </si>
  <si>
    <t>Дмитрий</t>
  </si>
  <si>
    <t>Федяеева</t>
  </si>
  <si>
    <t>МАОУ "Ликино-Дулевский лицей"</t>
  </si>
  <si>
    <t>Овчинникова Ж.Е.</t>
  </si>
  <si>
    <t>Шнайдер</t>
  </si>
  <si>
    <t>Виктория</t>
  </si>
  <si>
    <t>Марченко О.В.</t>
  </si>
  <si>
    <t>Дмитренко</t>
  </si>
  <si>
    <t>МБОУ "Юркинская ООШ"</t>
  </si>
  <si>
    <t>Лазуков Н.М.</t>
  </si>
  <si>
    <t>Антонова</t>
  </si>
  <si>
    <t>Валерия</t>
  </si>
  <si>
    <t>МБОУ "Дрезненская гимназия"</t>
  </si>
  <si>
    <t>Жданова Е.И.</t>
  </si>
  <si>
    <t>Феоктистов</t>
  </si>
  <si>
    <t>Петриева О.А.</t>
  </si>
  <si>
    <t>Шелудянкин</t>
  </si>
  <si>
    <t>Александр</t>
  </si>
  <si>
    <t>Горячева Н.Ю.</t>
  </si>
  <si>
    <t xml:space="preserve">Попикова </t>
  </si>
  <si>
    <t>Олеся</t>
  </si>
  <si>
    <t>Полякова Т. Г.</t>
  </si>
  <si>
    <t>Бибилиева</t>
  </si>
  <si>
    <t>Лолита</t>
  </si>
  <si>
    <t>МБОУ "Губинская СОШ"</t>
  </si>
  <si>
    <t>Лукина Т. К.</t>
  </si>
  <si>
    <t>Ольховик</t>
  </si>
  <si>
    <t>МБОУ "Верейская СОШ"</t>
  </si>
  <si>
    <t>Качуева Л. И.</t>
  </si>
  <si>
    <t xml:space="preserve">Уфимская </t>
  </si>
  <si>
    <t>Жанна</t>
  </si>
  <si>
    <t>МБОУ "Щетиновская СОШ"</t>
  </si>
  <si>
    <t>Овечкин И.В</t>
  </si>
  <si>
    <t>Малышева</t>
  </si>
  <si>
    <t>Шадов</t>
  </si>
  <si>
    <t>Тютнева Н.Е.</t>
  </si>
  <si>
    <t>Соловьев</t>
  </si>
  <si>
    <t>Илья</t>
  </si>
  <si>
    <t>Тебелева А.В.</t>
  </si>
  <si>
    <t>10 классы</t>
  </si>
  <si>
    <t xml:space="preserve">Вишневский </t>
  </si>
  <si>
    <t>Тимофей</t>
  </si>
  <si>
    <t>Федотова</t>
  </si>
  <si>
    <t xml:space="preserve">Ирина </t>
  </si>
  <si>
    <t>Рыжкова</t>
  </si>
  <si>
    <t>Арина</t>
  </si>
  <si>
    <t>Беглярова Л.М.</t>
  </si>
  <si>
    <t>Фисунов</t>
  </si>
  <si>
    <t>Казакевич</t>
  </si>
  <si>
    <t>Слабкина</t>
  </si>
  <si>
    <t>Ксения</t>
  </si>
  <si>
    <t>Жигарев</t>
  </si>
  <si>
    <t>Денис</t>
  </si>
  <si>
    <t>ЧОУ "ШКОЛА "РОСТОК"</t>
  </si>
  <si>
    <t>Хромов А.В.</t>
  </si>
  <si>
    <t>Луканина</t>
  </si>
  <si>
    <t>Овечкин И.В.</t>
  </si>
  <si>
    <t>Зианбетова</t>
  </si>
  <si>
    <t>Альфия</t>
  </si>
  <si>
    <t>Крылова</t>
  </si>
  <si>
    <t>Дарья</t>
  </si>
  <si>
    <t>Максимчук</t>
  </si>
  <si>
    <t>Максим</t>
  </si>
  <si>
    <t xml:space="preserve">Гаврилюк </t>
  </si>
  <si>
    <t xml:space="preserve"> Библиева</t>
  </si>
  <si>
    <t xml:space="preserve"> Дарина</t>
  </si>
  <si>
    <t>Абрамов</t>
  </si>
  <si>
    <t>Алесей</t>
  </si>
  <si>
    <t>Джавадова</t>
  </si>
  <si>
    <t>Наталья</t>
  </si>
  <si>
    <t>Рунов С.А.</t>
  </si>
  <si>
    <t xml:space="preserve">Дьякова </t>
  </si>
  <si>
    <t>Пустовая</t>
  </si>
  <si>
    <t>Качуева Л.И.</t>
  </si>
  <si>
    <t>Шипицын</t>
  </si>
  <si>
    <t>Олег</t>
  </si>
  <si>
    <t>11 классы</t>
  </si>
  <si>
    <t>Рассохина</t>
  </si>
  <si>
    <t xml:space="preserve">Косолапов </t>
  </si>
  <si>
    <t>Жданова Е. И.</t>
  </si>
  <si>
    <t>Пысларь</t>
  </si>
  <si>
    <t>Урденко</t>
  </si>
  <si>
    <t>Василий</t>
  </si>
  <si>
    <t xml:space="preserve">Рыжков </t>
  </si>
  <si>
    <t xml:space="preserve">Доброва </t>
  </si>
  <si>
    <t>Соленок</t>
  </si>
  <si>
    <t>Марина</t>
  </si>
  <si>
    <t>Баранов</t>
  </si>
  <si>
    <t>Егор</t>
  </si>
  <si>
    <t>Коцкая Е.И.</t>
  </si>
  <si>
    <t>Юрченков</t>
  </si>
  <si>
    <t>Манько</t>
  </si>
  <si>
    <t>Лебедева</t>
  </si>
  <si>
    <t>МБОУ "Ильинская СОШ"</t>
  </si>
  <si>
    <t>Широнина А.А.</t>
  </si>
  <si>
    <t>Санталов</t>
  </si>
  <si>
    <t>Юдина</t>
  </si>
  <si>
    <t>Татьяна</t>
  </si>
  <si>
    <t>Лукина Т.К.</t>
  </si>
  <si>
    <t>Кошкин</t>
  </si>
  <si>
    <t>Эдуард</t>
  </si>
  <si>
    <t>Полякова Т.Г.</t>
  </si>
  <si>
    <t xml:space="preserve">Паршикова </t>
  </si>
  <si>
    <t>Палтушев</t>
  </si>
  <si>
    <t>Князева</t>
  </si>
  <si>
    <t>Беглярова Л. М.</t>
  </si>
  <si>
    <t>Ступина</t>
  </si>
  <si>
    <t xml:space="preserve">ПРОТОКОЛ № 4 от 08 ноября 2016 </t>
  </si>
  <si>
    <t>заседания предметной комиссии всероссийской олимпиады школьников в Орехово-Зуевском муниципальном районе  в 2016/2017 у.г.</t>
  </si>
  <si>
    <t>по биологии.</t>
  </si>
  <si>
    <t xml:space="preserve"> Гаманова Н.В., МАОУ "Куровская СОШ №2", председатель жюри;</t>
  </si>
  <si>
    <t>Щедрина Е.В., МАОУ "Давыдовский лицей"; Лукштетова И.Г., МБОУ "Ликино-Дулевская ООШ №2"; Ипполитова Н.Б., МБОУ "Анциферовская ООШ";</t>
  </si>
  <si>
    <t>Агафонова И.И., МБОУ "Губинская СОШ", Бурулина Е.А., МБОУ "Дрезненская СОШ", Чулкова Т.В., МБОУ "Запутновская СОШ";</t>
  </si>
  <si>
    <t>Петриёва О.А., МБОУ "Озерецкая СОШ",Филиппова Е.Ф., МАОУ "Куровская гимназия", Барабанова Е.М., МАОУ "Давыдовская гимназия".</t>
  </si>
  <si>
    <t>Дата проведения: 05.11.2016  в 10.00</t>
  </si>
  <si>
    <t>Место проведения: МБОУ "Ликино-Дулевская СОШ №5"</t>
  </si>
  <si>
    <t>6 классы</t>
  </si>
  <si>
    <t>Часть 1</t>
  </si>
  <si>
    <t>Часть 2</t>
  </si>
  <si>
    <t>Часть 3</t>
  </si>
  <si>
    <t>Часть 4</t>
  </si>
  <si>
    <t xml:space="preserve">Гузанов </t>
  </si>
  <si>
    <t>Филиппова Е.Ф.</t>
  </si>
  <si>
    <t>Пушкарев</t>
  </si>
  <si>
    <t>Щукарева Л.Н.</t>
  </si>
  <si>
    <t xml:space="preserve">Лаврова </t>
  </si>
  <si>
    <t>Филиппова Е. Ф.</t>
  </si>
  <si>
    <t>Сорокина</t>
  </si>
  <si>
    <t>Дорош</t>
  </si>
  <si>
    <t>Юрий</t>
  </si>
  <si>
    <t>Яшина С.Л.</t>
  </si>
  <si>
    <t>Жуков</t>
  </si>
  <si>
    <t xml:space="preserve">Подпорина </t>
  </si>
  <si>
    <t>МБОУ "Ликино-Дулевская ООШ №4"</t>
  </si>
  <si>
    <t>Притчина Л.Ю.</t>
  </si>
  <si>
    <t>Крючкова</t>
  </si>
  <si>
    <t>Гаманова Н.В.</t>
  </si>
  <si>
    <t>Серова</t>
  </si>
  <si>
    <t>София</t>
  </si>
  <si>
    <t>Притчина Л. Ю.</t>
  </si>
  <si>
    <t xml:space="preserve">Поленовская </t>
  </si>
  <si>
    <t>Барабанова Е. М.</t>
  </si>
  <si>
    <t>Силакова</t>
  </si>
  <si>
    <t>Семенникова</t>
  </si>
  <si>
    <t>Влентина</t>
  </si>
  <si>
    <t xml:space="preserve">Баранов </t>
  </si>
  <si>
    <t>Никита</t>
  </si>
  <si>
    <t>Дикса</t>
  </si>
  <si>
    <t xml:space="preserve">Дроздов </t>
  </si>
  <si>
    <t>Васюнина Е.М.</t>
  </si>
  <si>
    <t>Поповкина</t>
  </si>
  <si>
    <t>Юдина Е.С.</t>
  </si>
  <si>
    <t xml:space="preserve">Осипова </t>
  </si>
  <si>
    <t>Петриёва О.А.</t>
  </si>
  <si>
    <t xml:space="preserve">Ерохин </t>
  </si>
  <si>
    <t xml:space="preserve">Егор </t>
  </si>
  <si>
    <t>Агафонова И.И.</t>
  </si>
  <si>
    <t>7 классы</t>
  </si>
  <si>
    <t>Щукарева Л. Н.</t>
  </si>
  <si>
    <t xml:space="preserve">Урденко </t>
  </si>
  <si>
    <t>Барабанова Е.М.</t>
  </si>
  <si>
    <t>Попкова</t>
  </si>
  <si>
    <t>Елена</t>
  </si>
  <si>
    <t>Корякина</t>
  </si>
  <si>
    <t>Ерофеева</t>
  </si>
  <si>
    <t>Амина</t>
  </si>
  <si>
    <t>Астапенко</t>
  </si>
  <si>
    <t>Воробьёв</t>
  </si>
  <si>
    <t>Данил</t>
  </si>
  <si>
    <t xml:space="preserve">Павлова </t>
  </si>
  <si>
    <t>Алла</t>
  </si>
  <si>
    <t>Степанов</t>
  </si>
  <si>
    <t>Захар</t>
  </si>
  <si>
    <t>Коростелева М. Ю.</t>
  </si>
  <si>
    <t>Клименко</t>
  </si>
  <si>
    <t>Лукштетова И.Г.</t>
  </si>
  <si>
    <t>Берговин</t>
  </si>
  <si>
    <t>МБОУ "Ликино-Дулевская ООШ №3"</t>
  </si>
  <si>
    <t>Савельева Л.В.</t>
  </si>
  <si>
    <t>Базаров</t>
  </si>
  <si>
    <t>Хижняк И.Е.</t>
  </si>
  <si>
    <t>Пальтова</t>
  </si>
  <si>
    <t>Александра</t>
  </si>
  <si>
    <t>Тимошина</t>
  </si>
  <si>
    <t>Снежана</t>
  </si>
  <si>
    <t>Бурулина Е.А.</t>
  </si>
  <si>
    <t>Матвеев</t>
  </si>
  <si>
    <t>Щедрина Е.В.</t>
  </si>
  <si>
    <t>Батаева</t>
  </si>
  <si>
    <t>Малика</t>
  </si>
  <si>
    <t>Полина</t>
  </si>
  <si>
    <t>МБОУ "Мисцевская ООШ №2"</t>
  </si>
  <si>
    <t>Капалина В.С.</t>
  </si>
  <si>
    <t>Веселова</t>
  </si>
  <si>
    <t>Милена</t>
  </si>
  <si>
    <t>Ильина</t>
  </si>
  <si>
    <t>Фролов</t>
  </si>
  <si>
    <t>МБОУ "Абрамовская ООШ"</t>
  </si>
  <si>
    <t>Трушин А.В.</t>
  </si>
  <si>
    <t>Бикбаев</t>
  </si>
  <si>
    <t>Тютнева</t>
  </si>
  <si>
    <t xml:space="preserve">Некрасова </t>
  </si>
  <si>
    <t>МБОУ "Соболевская СОШ"</t>
  </si>
  <si>
    <t>Зорочкина Г.Н.</t>
  </si>
  <si>
    <t>Шипова</t>
  </si>
  <si>
    <t>Павлова</t>
  </si>
  <si>
    <t>Жданова</t>
  </si>
  <si>
    <t>Низов</t>
  </si>
  <si>
    <t xml:space="preserve">Маркелова </t>
  </si>
  <si>
    <t>Гаманова Н. В.</t>
  </si>
  <si>
    <t>Коновальцев</t>
  </si>
  <si>
    <t>Герман</t>
  </si>
  <si>
    <t>Кузина</t>
  </si>
  <si>
    <t>Елизавета</t>
  </si>
  <si>
    <t>МБОУ "Войново-Горская ООШ"</t>
  </si>
  <si>
    <t>Власова Л.В.</t>
  </si>
  <si>
    <t>Собакина</t>
  </si>
  <si>
    <t>Лилиана</t>
  </si>
  <si>
    <t xml:space="preserve">Кузнецова </t>
  </si>
  <si>
    <t>Трещалина М.А.</t>
  </si>
  <si>
    <t>Седов</t>
  </si>
  <si>
    <t xml:space="preserve">Шилина </t>
  </si>
  <si>
    <t xml:space="preserve">Элина </t>
  </si>
  <si>
    <t>Журавлева</t>
  </si>
  <si>
    <t>Дегтярева И.Б.</t>
  </si>
  <si>
    <t>Капкаев</t>
  </si>
  <si>
    <t>Деев</t>
  </si>
  <si>
    <t>Евгений</t>
  </si>
  <si>
    <t>Росстальная</t>
  </si>
  <si>
    <t>МБОУ "Анциферовская ООШ"</t>
  </si>
  <si>
    <t>Калугина Н.И.</t>
  </si>
  <si>
    <t>Должикова</t>
  </si>
  <si>
    <t>Лилия</t>
  </si>
  <si>
    <t xml:space="preserve"> Пилюгина </t>
  </si>
  <si>
    <t>Крылов</t>
  </si>
  <si>
    <t>Павел</t>
  </si>
  <si>
    <t xml:space="preserve">Павельева </t>
  </si>
  <si>
    <t>Алина</t>
  </si>
  <si>
    <t>Елисеева С. В.</t>
  </si>
  <si>
    <t>Кирилова</t>
  </si>
  <si>
    <t>МБОУ "Заволенская ООШ"</t>
  </si>
  <si>
    <t>Урываева Н. В.</t>
  </si>
  <si>
    <t xml:space="preserve">Фадеева </t>
  </si>
  <si>
    <t>Башурова Т.И.</t>
  </si>
  <si>
    <t>Разоренова</t>
  </si>
  <si>
    <t>Прытков</t>
  </si>
  <si>
    <t>Виктор</t>
  </si>
  <si>
    <t>Фролова</t>
  </si>
  <si>
    <t>Завьялова И.М.</t>
  </si>
  <si>
    <t xml:space="preserve"> Мазничка</t>
  </si>
  <si>
    <t xml:space="preserve"> Анастасия</t>
  </si>
  <si>
    <t>Желтова</t>
  </si>
  <si>
    <t>Бормотов</t>
  </si>
  <si>
    <t>Петриёва О. А.</t>
  </si>
  <si>
    <t>Бучкина</t>
  </si>
  <si>
    <t>МБОУ "Запутновская СОШ"</t>
  </si>
  <si>
    <t>Чулкова Т. В.</t>
  </si>
  <si>
    <t>Солодова</t>
  </si>
  <si>
    <t>Ремизова</t>
  </si>
  <si>
    <t>Грошева И. В.</t>
  </si>
  <si>
    <t>Коркина</t>
  </si>
  <si>
    <t>Кириллов</t>
  </si>
  <si>
    <t>Куц</t>
  </si>
  <si>
    <t>Ковалевская</t>
  </si>
  <si>
    <t>Яна</t>
  </si>
  <si>
    <t>Башурова Т. И.</t>
  </si>
  <si>
    <t>Бажан</t>
  </si>
  <si>
    <t>Наумова</t>
  </si>
  <si>
    <t xml:space="preserve">Попова </t>
  </si>
  <si>
    <t>Годунова</t>
  </si>
  <si>
    <t>Мишина</t>
  </si>
  <si>
    <t>Морошан</t>
  </si>
  <si>
    <t>Михаил</t>
  </si>
  <si>
    <t>Шашков</t>
  </si>
  <si>
    <t>Котова</t>
  </si>
  <si>
    <t>Карина</t>
  </si>
  <si>
    <t>Пчелина</t>
  </si>
  <si>
    <t>Тимофеева</t>
  </si>
  <si>
    <t xml:space="preserve"> Шушлин</t>
  </si>
  <si>
    <t xml:space="preserve"> Денис</t>
  </si>
  <si>
    <t>Львова</t>
  </si>
  <si>
    <t>МБОУ "Авсюнинская СОШ"</t>
  </si>
  <si>
    <t>Каржавина М.Н.</t>
  </si>
  <si>
    <t>Пономарева</t>
  </si>
  <si>
    <t>Назарова</t>
  </si>
  <si>
    <t>Аашкина Н.В.</t>
  </si>
  <si>
    <t>Аветисян</t>
  </si>
  <si>
    <t>Ася</t>
  </si>
  <si>
    <t>Воронин</t>
  </si>
  <si>
    <t>Анатолий</t>
  </si>
  <si>
    <t>Жмулина И.А.</t>
  </si>
  <si>
    <t>Егорова</t>
  </si>
  <si>
    <t xml:space="preserve">Савина </t>
  </si>
  <si>
    <t>Урываева Н.В.</t>
  </si>
  <si>
    <t>Вишневский</t>
  </si>
  <si>
    <t>Образцов</t>
  </si>
  <si>
    <t>Любушкин</t>
  </si>
  <si>
    <t>Владислав</t>
  </si>
  <si>
    <t>Чикина</t>
  </si>
  <si>
    <t>Панасюк</t>
  </si>
  <si>
    <t>Минаева</t>
  </si>
  <si>
    <t>Бляблина</t>
  </si>
  <si>
    <t>Пермякова</t>
  </si>
  <si>
    <t>Коцкий</t>
  </si>
  <si>
    <t>Мелконян</t>
  </si>
  <si>
    <t>Зоя</t>
  </si>
  <si>
    <t>Логанихина</t>
  </si>
  <si>
    <t>Белусяк</t>
  </si>
  <si>
    <t>Настасья</t>
  </si>
  <si>
    <t>Алексахин</t>
  </si>
  <si>
    <t>Глеб</t>
  </si>
  <si>
    <t>Филиппова Е.С.</t>
  </si>
  <si>
    <t>Трещалина М. А.</t>
  </si>
  <si>
    <t>Скакун</t>
  </si>
  <si>
    <t>Бодров</t>
  </si>
  <si>
    <t>Рыжков</t>
  </si>
  <si>
    <t>Паршикова</t>
  </si>
  <si>
    <t>Манаенкова</t>
  </si>
  <si>
    <t>Уралёва</t>
  </si>
  <si>
    <t>Доброва</t>
  </si>
  <si>
    <t>Липатова</t>
  </si>
  <si>
    <t>Проничева</t>
  </si>
  <si>
    <t>Капустин</t>
  </si>
  <si>
    <t xml:space="preserve">Алагулян </t>
  </si>
  <si>
    <t>Диана</t>
  </si>
  <si>
    <t xml:space="preserve">Сильнов </t>
  </si>
  <si>
    <t>Андрей</t>
  </si>
  <si>
    <t xml:space="preserve">Самоделова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</si>
  <si>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</si>
  <si>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Гугосьян</t>
  </si>
  <si>
    <t xml:space="preserve">Меженева </t>
  </si>
  <si>
    <t xml:space="preserve">МБОУ "Кабановская СОШ" </t>
  </si>
  <si>
    <t>Эксперимент.   задание</t>
  </si>
  <si>
    <t>Всего</t>
  </si>
  <si>
    <t>3. на экспериментальный тур  приглашаются  учащиеся, выделенные зеленым цветом.</t>
  </si>
  <si>
    <t>Протокол № 5  от  09 ноября 2016 года</t>
  </si>
  <si>
    <t>по технологии.</t>
  </si>
  <si>
    <r>
      <t xml:space="preserve">          Баулин Александр Сергеевич, </t>
    </r>
    <r>
      <rPr>
        <b/>
        <sz val="10"/>
        <rFont val="Times New Roman"/>
        <family val="1"/>
      </rPr>
      <t>председатель;</t>
    </r>
    <r>
      <rPr>
        <sz val="10"/>
        <rFont val="Times New Roman"/>
        <family val="1"/>
      </rPr>
      <t xml:space="preserve"> Калинкина Наталья Михайловна, </t>
    </r>
    <r>
      <rPr>
        <b/>
        <sz val="10"/>
        <rFont val="Times New Roman"/>
        <family val="1"/>
      </rPr>
      <t>председатель;</t>
    </r>
  </si>
  <si>
    <t xml:space="preserve">  Члены предметной комиссии:  Бобров Владимир Петрович,  МАОУ "Куровская СОШ №2";  Юдин Владимир Иванович, МБОУ «Дрезненская СОШ № 1»;
 Сакалы Илья Валерьевич, МБОУ «Дрезненская гимназия»; Федоров  Вадим Валентинович, МБОУ «Озерецкая СОШ»;  Шляхина Светлана Анатольевна, «МАОУ «Куровская СОШ № 2»;
 Арсентьева Ольга Леонидовна, МАОУ «Куровская СОШ № 6»;Соколова Марина Сергеевна, МБОУ «Дрезненская гимназия";  Булавина Елена Борисовна, МБОУ «Дрезненская СОШ № 1»; . Ипполитова Наталья Борисовна, МБОУ «Анциферовская ООШ»; Серегина Татьяна Васильевна,  МБОУ «Горская ООШ»;  Монахова Клавдия Семеновна, МАОУ «Давыдовская гимназия»;  Борискова Наталья Ивановна, МАОУ «Демиховский лицей»;Горшкова Людмила Михайловна, МБОУ «Ильинская СОШ»;Атаманенко Елена Александровна, МБОУ «Куровская СОШ №1»;. Бабурина Галина Васильевна, МБОУ «Ликино-Дулевская гимназия»; Цибизов Александр Валерьевич, МБОУ «Ликино-Дулевская ООШ №2»; Мелёшкина Елена Евгеньевна, МБОУ «Ликино-Дулевская ООШ №2»;  Савельева Лариса Викторовна, МБОУ «Ликино-Дулевская ООШ №3»; Щёкин Юрий Викторович, МБОУ «Ликино-Дулевская ООШ №4»;Демидов Вячеслав Иванович, МБОУ «Малодубенская СОШ»; Смирнова Лидия Викторовна, МБОУ «Мисцевская ООШ №2»;Ионова Светлана Александровна, МБОУ «Щетиновская СОШ».
</t>
  </si>
  <si>
    <t>Дата проведения: 05.11.2016  в 14.00 - теория и практика; 06.11.2016 в 10.00 - защита проектов</t>
  </si>
  <si>
    <t>Место проведения: МАОУ "Ликино-Дулевский лицей".</t>
  </si>
  <si>
    <t>7 класс. Девочки</t>
  </si>
  <si>
    <t>итого(тест)</t>
  </si>
  <si>
    <t>704д</t>
  </si>
  <si>
    <t>Шляхина С.А.</t>
  </si>
  <si>
    <t>701д</t>
  </si>
  <si>
    <t>Ионова С.А.</t>
  </si>
  <si>
    <t>711д</t>
  </si>
  <si>
    <t>Шустова</t>
  </si>
  <si>
    <t>Антонова Е.А.</t>
  </si>
  <si>
    <t>709д</t>
  </si>
  <si>
    <t>Воронцова</t>
  </si>
  <si>
    <t>Яснецова С.В.</t>
  </si>
  <si>
    <t>702д</t>
  </si>
  <si>
    <t>Туря</t>
  </si>
  <si>
    <t>Борискова Н.И</t>
  </si>
  <si>
    <t>705д</t>
  </si>
  <si>
    <t>Смирнова Л.В.</t>
  </si>
  <si>
    <t>710д</t>
  </si>
  <si>
    <t>Кирьянова</t>
  </si>
  <si>
    <t>Крутелева А.И.</t>
  </si>
  <si>
    <t>707д</t>
  </si>
  <si>
    <t>Рожкова</t>
  </si>
  <si>
    <t>Булавина Е.Б.</t>
  </si>
  <si>
    <t>708д</t>
  </si>
  <si>
    <t>Верчинская</t>
  </si>
  <si>
    <t>Мелёшкина Е.Е.</t>
  </si>
  <si>
    <t>712 д</t>
  </si>
  <si>
    <t>Жиркова</t>
  </si>
  <si>
    <t>Попова Н.А.</t>
  </si>
  <si>
    <t>703д</t>
  </si>
  <si>
    <t>Мусакова</t>
  </si>
  <si>
    <t>Бабурина Г.В.</t>
  </si>
  <si>
    <t>706д</t>
  </si>
  <si>
    <t>Бельская</t>
  </si>
  <si>
    <t>Гришина Е.Е.</t>
  </si>
  <si>
    <t>7 класс мальчики</t>
  </si>
  <si>
    <t>706м</t>
  </si>
  <si>
    <t>Агафонов</t>
  </si>
  <si>
    <t>Ерошенков А.Н.</t>
  </si>
  <si>
    <t>703м</t>
  </si>
  <si>
    <t xml:space="preserve">Жаринов </t>
  </si>
  <si>
    <t>702м</t>
  </si>
  <si>
    <t>Новиков</t>
  </si>
  <si>
    <t>707м</t>
  </si>
  <si>
    <t>Думбрава</t>
  </si>
  <si>
    <t>701м</t>
  </si>
  <si>
    <t>Ким</t>
  </si>
  <si>
    <t>Аким</t>
  </si>
  <si>
    <t>Соколова М.С.</t>
  </si>
  <si>
    <t>704м</t>
  </si>
  <si>
    <t>Чертыков</t>
  </si>
  <si>
    <t>Вячеслав</t>
  </si>
  <si>
    <t>705м</t>
  </si>
  <si>
    <t>Сатулов</t>
  </si>
  <si>
    <t>Святослав</t>
  </si>
  <si>
    <t>Баулин А.С.</t>
  </si>
  <si>
    <t>708м</t>
  </si>
  <si>
    <t>Снятков</t>
  </si>
  <si>
    <t>Монахова К.С.</t>
  </si>
  <si>
    <t>8 класс. Девочки</t>
  </si>
  <si>
    <t>807д</t>
  </si>
  <si>
    <t xml:space="preserve">Виктория </t>
  </si>
  <si>
    <t>Лебедева Н.Н.</t>
  </si>
  <si>
    <t>810д</t>
  </si>
  <si>
    <t>Землякова</t>
  </si>
  <si>
    <t>Калинкина Н.М.</t>
  </si>
  <si>
    <t>801д</t>
  </si>
  <si>
    <t>Махова</t>
  </si>
  <si>
    <t>805д</t>
  </si>
  <si>
    <t xml:space="preserve">Зотова </t>
  </si>
  <si>
    <t>806д</t>
  </si>
  <si>
    <t>Соколова</t>
  </si>
  <si>
    <t xml:space="preserve">Анна </t>
  </si>
  <si>
    <t>809д</t>
  </si>
  <si>
    <t>Куликова</t>
  </si>
  <si>
    <t>Кирьянова Л.В.</t>
  </si>
  <si>
    <t>802д</t>
  </si>
  <si>
    <t>Жабина</t>
  </si>
  <si>
    <t>804д</t>
  </si>
  <si>
    <t>Плавунова</t>
  </si>
  <si>
    <t>Ульяна</t>
  </si>
  <si>
    <t>Борискова  Н.И.</t>
  </si>
  <si>
    <t>803д</t>
  </si>
  <si>
    <t>Зозуля</t>
  </si>
  <si>
    <t>811д</t>
  </si>
  <si>
    <t>Хвостова</t>
  </si>
  <si>
    <t>Оксана</t>
  </si>
  <si>
    <t>Крутелёва А.И.</t>
  </si>
  <si>
    <t>808д</t>
  </si>
  <si>
    <t>Марьина</t>
  </si>
  <si>
    <t>Алена</t>
  </si>
  <si>
    <t>8 класс. Мальчики</t>
  </si>
  <si>
    <t>801м</t>
  </si>
  <si>
    <t>Солодков</t>
  </si>
  <si>
    <t>Юдин В.И.</t>
  </si>
  <si>
    <t>809м</t>
  </si>
  <si>
    <t>Ковальчук</t>
  </si>
  <si>
    <t>Рычков В.П.</t>
  </si>
  <si>
    <t>802м</t>
  </si>
  <si>
    <t>Юсов</t>
  </si>
  <si>
    <t>Сергей</t>
  </si>
  <si>
    <t>803м</t>
  </si>
  <si>
    <t>Япрынцев</t>
  </si>
  <si>
    <t>804м</t>
  </si>
  <si>
    <t>Зубов</t>
  </si>
  <si>
    <t>805м</t>
  </si>
  <si>
    <t>Дмитриев</t>
  </si>
  <si>
    <t>Бобров В.П.</t>
  </si>
  <si>
    <t>810м</t>
  </si>
  <si>
    <t>Клюшкин</t>
  </si>
  <si>
    <t>806м</t>
  </si>
  <si>
    <t>Павельев</t>
  </si>
  <si>
    <t>808м</t>
  </si>
  <si>
    <t>Мокеев</t>
  </si>
  <si>
    <t>807м</t>
  </si>
  <si>
    <t xml:space="preserve">Бормотов </t>
  </si>
  <si>
    <t>Федоров В.В.</t>
  </si>
  <si>
    <t>9 - 11  класс. Девочки</t>
  </si>
  <si>
    <t>практика</t>
  </si>
  <si>
    <t>проект</t>
  </si>
  <si>
    <t>моделирование</t>
  </si>
  <si>
    <t>1001д</t>
  </si>
  <si>
    <t>Чулкова</t>
  </si>
  <si>
    <t>1003д</t>
  </si>
  <si>
    <t>Спирина</t>
  </si>
  <si>
    <t>901д</t>
  </si>
  <si>
    <t xml:space="preserve">Миронова </t>
  </si>
  <si>
    <t>905д</t>
  </si>
  <si>
    <t>Киселева</t>
  </si>
  <si>
    <t>1002д</t>
  </si>
  <si>
    <t>903д</t>
  </si>
  <si>
    <t>904д</t>
  </si>
  <si>
    <t>Каюмова</t>
  </si>
  <si>
    <t>Эльвира</t>
  </si>
  <si>
    <t>902д</t>
  </si>
  <si>
    <t>Салтыкова</t>
  </si>
  <si>
    <t>9 - 11  класс. Мальчики.</t>
  </si>
  <si>
    <t>итого</t>
  </si>
  <si>
    <t>903м</t>
  </si>
  <si>
    <t>Елисеев</t>
  </si>
  <si>
    <t>1101м</t>
  </si>
  <si>
    <t xml:space="preserve">Иванов </t>
  </si>
  <si>
    <t>1001м</t>
  </si>
  <si>
    <t>Баулин</t>
  </si>
  <si>
    <t>901м</t>
  </si>
  <si>
    <t>Дурандин</t>
  </si>
  <si>
    <t>904м</t>
  </si>
  <si>
    <t>Павлов</t>
  </si>
  <si>
    <t>905м</t>
  </si>
  <si>
    <t>906м</t>
  </si>
  <si>
    <t>Юхно</t>
  </si>
  <si>
    <t>902м</t>
  </si>
  <si>
    <t>Куликов</t>
  </si>
  <si>
    <t xml:space="preserve">ПРОТОКОЛ №3  от 07 и 12  ноября 2016  </t>
  </si>
  <si>
    <t xml:space="preserve">Смирнова </t>
  </si>
  <si>
    <t>Орлова</t>
  </si>
  <si>
    <t>Евсеев</t>
  </si>
  <si>
    <t>Хапугина</t>
  </si>
  <si>
    <t xml:space="preserve">Федотова </t>
  </si>
  <si>
    <t>Родионова</t>
  </si>
  <si>
    <t>Кузнецова</t>
  </si>
  <si>
    <t>Заседания предметной комиссии всероссийской олимпиады школьников в Орехово-Зуевском муниципальном районе в 2016-2017 уч.г.</t>
  </si>
  <si>
    <t xml:space="preserve">Аркадскова Марина Юрьевна, МАОУ «Куровская гимназия», - председатель жюри;  Желудкова Марина Геннадьевна, МАОУ «Демиховский лицей»; Исайкина Людмила Николаевна, МБОУ «Войново-Горская ООШ»; Мурзова Татьяна Васильевна, МАОУ «Куровская гимназия»; Кузнецова Наталья Викторовна, МБОУ  «Ликино-Дулевская ООШ №2»; Степнова Тамара Ивановна, МБОУ «Ликино-Дулёвская СОШ № 5»; Саввичева Ольга Васильевна, МБОУ «Ликино-Дулёвская СОШ № 5»; Мараховская Людмила Викторовна, МБОУ «Ликино-Дулёвская ООШ №4»; Кочеткова Вера Владимировна, МАОУ «Ликино-Дулевский лицей»; Пажога Нина Михайловна, МАОУ «Куровская гимназия»; Русакова Светлана Леонидовна, МАОУ «Давыдовская гимназия»; Кузнецова Оксана Викторовна, МАОУ «Давыдовская гимназия»;  Трынова Наталья Александровна,  МБОУ «Дрезненская СОШ № 1»; </t>
  </si>
  <si>
    <t>Постановили:</t>
  </si>
  <si>
    <t>Дата проведени: 12 ноября 2016</t>
  </si>
  <si>
    <t>Место проведения: Ликино-Дулёвская ООШ №3"</t>
  </si>
  <si>
    <t>7 класс</t>
  </si>
  <si>
    <t>Отчество</t>
  </si>
  <si>
    <t>ШЭ_  Балл (max 25 баллов)</t>
  </si>
  <si>
    <t>Задние 1 (max 25 баллов)</t>
  </si>
  <si>
    <t>Задание 2 (max 25 баллов)</t>
  </si>
  <si>
    <t>ИТОГО (max 50 баллов)</t>
  </si>
  <si>
    <t>Плюхина</t>
  </si>
  <si>
    <t>Дмитриевна</t>
  </si>
  <si>
    <t>Савилова Екатерина Васильевна</t>
  </si>
  <si>
    <t>Малыхина</t>
  </si>
  <si>
    <t>Андреевна</t>
  </si>
  <si>
    <t>Пажога Нина Михайловна</t>
  </si>
  <si>
    <t>Снджоян</t>
  </si>
  <si>
    <t>Джамаловна</t>
  </si>
  <si>
    <t>Котусова Неля Владимировна</t>
  </si>
  <si>
    <t>Руслановна</t>
  </si>
  <si>
    <t>Кулагина Марина Викторовна</t>
  </si>
  <si>
    <t>Русланович</t>
  </si>
  <si>
    <t>Капустина Елена Викторовна</t>
  </si>
  <si>
    <t>Широкова</t>
  </si>
  <si>
    <t>Романовна</t>
  </si>
  <si>
    <t>Шишкова Ирина Геннадьевна</t>
  </si>
  <si>
    <t>Викторовна</t>
  </si>
  <si>
    <t>Алексеева Надежда Сергеевна</t>
  </si>
  <si>
    <t>Окорокова Марина Александровна</t>
  </si>
  <si>
    <t>Обрубов</t>
  </si>
  <si>
    <t>Михайлович</t>
  </si>
  <si>
    <t>Мараховская Людмила Викторовна</t>
  </si>
  <si>
    <t>Мосинз</t>
  </si>
  <si>
    <t>Владимировна</t>
  </si>
  <si>
    <t>Крючкова Надежда Сергеевна</t>
  </si>
  <si>
    <t>Николаевич</t>
  </si>
  <si>
    <t>Маругина Лариса никифоровна</t>
  </si>
  <si>
    <t>Меткина</t>
  </si>
  <si>
    <t>Александровна</t>
  </si>
  <si>
    <t>Миронова Юлия Николаевна</t>
  </si>
  <si>
    <t>Рунова Галина Борисовна</t>
  </si>
  <si>
    <t>Туманова</t>
  </si>
  <si>
    <t>Олеговна</t>
  </si>
  <si>
    <t>Китаева И.В.</t>
  </si>
  <si>
    <t xml:space="preserve">Дукина </t>
  </si>
  <si>
    <t>Кузьменко А.А.</t>
  </si>
  <si>
    <t>Зотова</t>
  </si>
  <si>
    <t>Николаевна</t>
  </si>
  <si>
    <t>Онищенко Надежда Алексеевна</t>
  </si>
  <si>
    <t>Игоревна</t>
  </si>
  <si>
    <t>Левкоева Анастасия Евгеньевна</t>
  </si>
  <si>
    <t>Шамин</t>
  </si>
  <si>
    <t>Викторович</t>
  </si>
  <si>
    <t>Кожухова Марина Анатольевна</t>
  </si>
  <si>
    <t>Струкова</t>
  </si>
  <si>
    <t>Варвара</t>
  </si>
  <si>
    <t>Аркадьевна</t>
  </si>
  <si>
    <t>Спирина Е.К</t>
  </si>
  <si>
    <t>Ерхова Татьяна Андреевна</t>
  </si>
  <si>
    <t>Маричева</t>
  </si>
  <si>
    <t>Гришина Елена Евгеньевна</t>
  </si>
  <si>
    <t>Киржаков</t>
  </si>
  <si>
    <t>Ильич</t>
  </si>
  <si>
    <t>Кузнецова Оксана Викторовна</t>
  </si>
  <si>
    <t>Власова</t>
  </si>
  <si>
    <t>Губинская СОШ</t>
  </si>
  <si>
    <t>Самедова Маргарита Владимировна</t>
  </si>
  <si>
    <t>8 класс</t>
  </si>
  <si>
    <t>Борисова</t>
  </si>
  <si>
    <t>Геннадьевна</t>
  </si>
  <si>
    <t>Аркадскова Марина Юрьевна</t>
  </si>
  <si>
    <t>Зверева</t>
  </si>
  <si>
    <t>Кочеткова Вера Владимировна</t>
  </si>
  <si>
    <t>Шокина</t>
  </si>
  <si>
    <t>Шевчик Надежда Викторовна</t>
  </si>
  <si>
    <t>Вячеславович</t>
  </si>
  <si>
    <t xml:space="preserve">Строилов </t>
  </si>
  <si>
    <t>Олегович</t>
  </si>
  <si>
    <t>Печалова Н.Ю</t>
  </si>
  <si>
    <t>Кононова</t>
  </si>
  <si>
    <t>Сергеевна</t>
  </si>
  <si>
    <t>Ивашкина Ирина Васильевна</t>
  </si>
  <si>
    <t>Капустина</t>
  </si>
  <si>
    <t>Желудкова Марина Геннадьевна</t>
  </si>
  <si>
    <t>Лепешкина</t>
  </si>
  <si>
    <t>Карасёва Мария Евгеньевна</t>
  </si>
  <si>
    <t>Гриненко</t>
  </si>
  <si>
    <t>Сергеевич</t>
  </si>
  <si>
    <t>Нестерина</t>
  </si>
  <si>
    <t>Рунова Любовь Васильевна</t>
  </si>
  <si>
    <t>Карпунина</t>
  </si>
  <si>
    <t>Степнова Т.И.</t>
  </si>
  <si>
    <t>Подболотов</t>
  </si>
  <si>
    <t>Вениамин</t>
  </si>
  <si>
    <t>Саввичева О.В.</t>
  </si>
  <si>
    <t>Сытник</t>
  </si>
  <si>
    <t>Илюхина Людмила Григорьевна</t>
  </si>
  <si>
    <t>Полякова</t>
  </si>
  <si>
    <t>Рыбкина Александра Анатольевна</t>
  </si>
  <si>
    <t>Пилюгина</t>
  </si>
  <si>
    <t>Нефедова Наталья Владимировна</t>
  </si>
  <si>
    <t>Семенова</t>
  </si>
  <si>
    <t>Алексеевна</t>
  </si>
  <si>
    <t>Рузаева Т.С.</t>
  </si>
  <si>
    <t>Доброслов</t>
  </si>
  <si>
    <t>Александрович</t>
  </si>
  <si>
    <t>Белова Т.Н.</t>
  </si>
  <si>
    <t>Юрьва</t>
  </si>
  <si>
    <t>Фёдоровна</t>
  </si>
  <si>
    <t>Фролова Наталия Алексеевна</t>
  </si>
  <si>
    <t>Ларина</t>
  </si>
  <si>
    <t>Денисовна</t>
  </si>
  <si>
    <t>Аркадскова Тамара Алексеевна</t>
  </si>
  <si>
    <t>Калугина Наталья Игоревна</t>
  </si>
  <si>
    <t>Святославович</t>
  </si>
  <si>
    <t>Бокова Ольга Васильевна</t>
  </si>
  <si>
    <t>Андреева</t>
  </si>
  <si>
    <t>Носова Ирина Владимировна</t>
  </si>
  <si>
    <t>Валерьевич</t>
  </si>
  <si>
    <t>9 класс</t>
  </si>
  <si>
    <t>Аналитическое задание</t>
  </si>
  <si>
    <t>Творческое задание</t>
  </si>
  <si>
    <t>max 30</t>
  </si>
  <si>
    <t>max 70</t>
  </si>
  <si>
    <t>Мосалова</t>
  </si>
  <si>
    <t>Георгиевна</t>
  </si>
  <si>
    <t>Русакова Светлана Леонидовна</t>
  </si>
  <si>
    <t>Алексеевнаж</t>
  </si>
  <si>
    <t>Павловна</t>
  </si>
  <si>
    <t>Владимирович</t>
  </si>
  <si>
    <t>Пахлова Елена Васильевна</t>
  </si>
  <si>
    <t>Калинина Наталья Николаевна</t>
  </si>
  <si>
    <t xml:space="preserve">Родина </t>
  </si>
  <si>
    <t>Кирилина Нина Сергеевна</t>
  </si>
  <si>
    <t>Евгеньевна</t>
  </si>
  <si>
    <t>Пуговкина Наталья Александровна</t>
  </si>
  <si>
    <t xml:space="preserve">Пантелеева </t>
  </si>
  <si>
    <t>Мусатова Наталия Владимировна</t>
  </si>
  <si>
    <t>Андриевский</t>
  </si>
  <si>
    <t>Евгеньевич</t>
  </si>
  <si>
    <t>Чумагина Ольга Николаевна</t>
  </si>
  <si>
    <t>Потапова</t>
  </si>
  <si>
    <t>Даниловна</t>
  </si>
  <si>
    <t>Муратова Ольга Ивановна</t>
  </si>
  <si>
    <t>Быстров</t>
  </si>
  <si>
    <t>Алексеевич</t>
  </si>
  <si>
    <t>Виноградова</t>
  </si>
  <si>
    <t>Филиппова Галина Ивановна</t>
  </si>
  <si>
    <t>Семчук</t>
  </si>
  <si>
    <t>Чернышева Е.В.</t>
  </si>
  <si>
    <t>Попережнова</t>
  </si>
  <si>
    <t>Лысенко</t>
  </si>
  <si>
    <t>Кузнецова Наталья Викторовна</t>
  </si>
  <si>
    <t>Оноприенко</t>
  </si>
  <si>
    <t>Караблин</t>
  </si>
  <si>
    <t>Сергееевич</t>
  </si>
  <si>
    <t>Медведева</t>
  </si>
  <si>
    <t>Щедрина Светлана Борисовна</t>
  </si>
  <si>
    <t>10 класс</t>
  </si>
  <si>
    <t>Лыткина</t>
  </si>
  <si>
    <t>Миронова Анна Владимировна</t>
  </si>
  <si>
    <t>Томская Наталья Васильевна</t>
  </si>
  <si>
    <t>Маркова</t>
  </si>
  <si>
    <t xml:space="preserve">Егиазаров </t>
  </si>
  <si>
    <t xml:space="preserve">Вазген </t>
  </si>
  <si>
    <t>Станиславович</t>
  </si>
  <si>
    <t>Эдуардович</t>
  </si>
  <si>
    <t>Астафьева</t>
  </si>
  <si>
    <t>Харыбина</t>
  </si>
  <si>
    <t>Кирьянова Лариса Викторовна</t>
  </si>
  <si>
    <t>Кошелева</t>
  </si>
  <si>
    <t>Кротова Татьяна Сергеевна</t>
  </si>
  <si>
    <t>Бородин</t>
  </si>
  <si>
    <t>Носова Татьяна Николаевна</t>
  </si>
  <si>
    <t>Мазерская</t>
  </si>
  <si>
    <t>Кинеева</t>
  </si>
  <si>
    <t>Романенко</t>
  </si>
  <si>
    <t>Станиславовна</t>
  </si>
  <si>
    <t>Голубева Елена Александровна</t>
  </si>
  <si>
    <t>Дмитриевич</t>
  </si>
  <si>
    <t>Вячеславна</t>
  </si>
  <si>
    <t>Васильева Любовь Михайловна</t>
  </si>
  <si>
    <t>Кубышкин</t>
  </si>
  <si>
    <t xml:space="preserve">Сорокина </t>
  </si>
  <si>
    <t>Матренина</t>
  </si>
  <si>
    <t>Радмила</t>
  </si>
  <si>
    <t>Семенов</t>
  </si>
  <si>
    <t>Трынова Наталья Александровна</t>
  </si>
  <si>
    <t>Вячеславовна</t>
  </si>
  <si>
    <t>Денисова</t>
  </si>
  <si>
    <t>Сергеевна    ж</t>
  </si>
  <si>
    <t>Ерохина Наталья Кирилловна</t>
  </si>
  <si>
    <t>11 класс</t>
  </si>
  <si>
    <t>Мурзова Татьяна Васильевна</t>
  </si>
  <si>
    <t>Перепелкова</t>
  </si>
  <si>
    <t>Кирилловна</t>
  </si>
  <si>
    <t>Асмыкович</t>
  </si>
  <si>
    <t>Михайловна</t>
  </si>
  <si>
    <t xml:space="preserve">Романов </t>
  </si>
  <si>
    <t xml:space="preserve">Банцекина </t>
  </si>
  <si>
    <t>Витальевна</t>
  </si>
  <si>
    <t>Костенко</t>
  </si>
  <si>
    <t xml:space="preserve">Астапенко </t>
  </si>
  <si>
    <t>Игорь</t>
  </si>
  <si>
    <t>Скворцова</t>
  </si>
  <si>
    <t xml:space="preserve">Ратников </t>
  </si>
  <si>
    <t>Коняхина</t>
  </si>
  <si>
    <t>Зинина</t>
  </si>
  <si>
    <t>Кононов</t>
  </si>
  <si>
    <t>Вдладислав</t>
  </si>
  <si>
    <t>Аболонин</t>
  </si>
  <si>
    <t>Глебович</t>
  </si>
  <si>
    <t>Беспалова</t>
  </si>
  <si>
    <t>Панкратова</t>
  </si>
  <si>
    <t>Ясашных</t>
  </si>
  <si>
    <t>Инна</t>
  </si>
  <si>
    <t>Голицына Наталья Евгеньевна</t>
  </si>
  <si>
    <t>заседания предметной комиссии всероссийской олимпиады школьников в Орехово-Зуевском муниципальном районе  в 2016/2017 у.г. по экологии.</t>
  </si>
  <si>
    <t>Воропаева И.С.,председатель предметной комиссии; Коростылева М.Ю., МАОУ "Куровская №6", Зорочкина Г.Н., МБОУ "Мисцевская ООШ №1";</t>
  </si>
  <si>
    <t>Гаманова Н.В., МАОУ "Куровская СОШ №2", Архипова Т.С., МБОУ "Соболевская СОШ"; Шахаева И.Б., МБОУ "Губинская СОШ".</t>
  </si>
  <si>
    <t>Дата проведения: 19.11.2016  в 14.00 - теоретический тур; 20.11.2016. в 10.00 - проектный тур</t>
  </si>
  <si>
    <t>Место проведения: МБУ ДПО "Учебно-методический центр"</t>
  </si>
  <si>
    <t>1 задание</t>
  </si>
  <si>
    <t>2 задание</t>
  </si>
  <si>
    <t>3 задание</t>
  </si>
  <si>
    <t>4 задание</t>
  </si>
  <si>
    <t xml:space="preserve">5 задание </t>
  </si>
  <si>
    <t xml:space="preserve">6 задание </t>
  </si>
  <si>
    <t>Итого баллов (теория)</t>
  </si>
  <si>
    <t>Тема проекта</t>
  </si>
  <si>
    <t>%  авторского текста</t>
  </si>
  <si>
    <t>баллы за рукопись</t>
  </si>
  <si>
    <t>баллы за защиту</t>
  </si>
  <si>
    <t>Итого баллов (защита проектов)</t>
  </si>
  <si>
    <t>«Исследование влияния ультрафиолетового излучения на жизнедеятельность  организмов»</t>
  </si>
  <si>
    <t>Стрыгина</t>
  </si>
  <si>
    <t xml:space="preserve">"Использование комнатных растений  в изучении экологии"   </t>
  </si>
  <si>
    <t>Призер</t>
  </si>
  <si>
    <t>Митькова</t>
  </si>
  <si>
    <t>"Лишайники - биоиндикаторы"</t>
  </si>
  <si>
    <t>Зорочкина Г.Н</t>
  </si>
  <si>
    <t>Деева</t>
  </si>
  <si>
    <t>"Еще раз о курении"</t>
  </si>
  <si>
    <t>Копылова</t>
  </si>
  <si>
    <t>МБОУ "Мисцевская ООШ №1"</t>
  </si>
  <si>
    <t>"Изучение флуктуирующей асимметрии листьев березы повислой (Betula pendula R.)  для оценки качества среды в поселке Мисцево"</t>
  </si>
  <si>
    <t>Архипова Т.С.</t>
  </si>
  <si>
    <t>Фатеева</t>
  </si>
  <si>
    <t>"Изучение влияния комнатных растений на здоровье человека"</t>
  </si>
  <si>
    <t>"Благоустройство лесных родников как способ сохранения природных источников"</t>
  </si>
  <si>
    <t>Шахаева И.Б.</t>
  </si>
  <si>
    <t xml:space="preserve">Бушуева </t>
  </si>
  <si>
    <t>«Лишайники – индикаторы      чистоты воздуха»</t>
  </si>
  <si>
    <t>Филипова Е.С.</t>
  </si>
  <si>
    <t>по литературе.</t>
  </si>
  <si>
    <t xml:space="preserve">ПРОТОКОЛ   №  6     от     15 ноября 2016 </t>
  </si>
  <si>
    <t xml:space="preserve">ПРОТОКОЛ №  7 от  21 ноября 2016  </t>
  </si>
  <si>
    <t>по русскому языку.</t>
  </si>
  <si>
    <t>Шевчик Надежда Викторовна, МБОУ «Дрезненская гимназия», - председатель жюри; Борзых Наталья Михайловна, МАОУ «Куровская СОШ №6»; Чернышёва Елена Викторовна, МБОУ «Ликино-Дулёвская СОШ № 5»; Ивашкина Ирина Васильевна, МБОУ «Куровская СОШ № 1»;  Калачева Ирина Евгеньевна, МБОУ «Дрезненская гимназия»; Кузнецова Оксана Викторовна, МБОУ «Новинская СОШ»;  Левкоева Анастасия Евгеньевна, МБОУ «Юркинская ООШ»; Селиверстова Виктория Алексеевна, МАОУ «Демиховский лицей»; Пажога Нина Михайловна, МАОУ «Куровская гимназия»; Кирилина Нина Сергеевна, МАОУ «Куровская СОШ № 2»; Токарева Елена Алексеевна, МАОУ «Куровская СОШ №2»;  Носова Ирина Владимировна, МБОУ «Ликино-Дулёвская ООШ №4»</t>
  </si>
  <si>
    <t>Дата проведени: 19 ноября 2016</t>
  </si>
  <si>
    <t>ОО</t>
  </si>
  <si>
    <t>ШЭ_Балл</t>
  </si>
  <si>
    <t>Статус   2015-2016</t>
  </si>
  <si>
    <t>Статус   2014-2015</t>
  </si>
  <si>
    <t>Гавриш</t>
  </si>
  <si>
    <t>Антоновна</t>
  </si>
  <si>
    <t>Козлова</t>
  </si>
  <si>
    <t>Федий Анна Владимировна</t>
  </si>
  <si>
    <t>Маругина Лариса Никифоровна</t>
  </si>
  <si>
    <t>Рябинина</t>
  </si>
  <si>
    <t>Герасимова Светлана Сергеевна</t>
  </si>
  <si>
    <t>Артамонова</t>
  </si>
  <si>
    <t>Чашников</t>
  </si>
  <si>
    <t>Романович</t>
  </si>
  <si>
    <t>Набатчикова</t>
  </si>
  <si>
    <t>Чикалова</t>
  </si>
  <si>
    <t>Борисович</t>
  </si>
  <si>
    <t>Крылова Юлия Витальевна</t>
  </si>
  <si>
    <t>Когтева</t>
  </si>
  <si>
    <t>Галина</t>
  </si>
  <si>
    <t>Буколова</t>
  </si>
  <si>
    <t>Тимуровна</t>
  </si>
  <si>
    <t>Голубев</t>
  </si>
  <si>
    <t>Масленникова</t>
  </si>
  <si>
    <t>Аникина</t>
  </si>
  <si>
    <t>Блинова Алена Романовна</t>
  </si>
  <si>
    <t>Варданашвили</t>
  </si>
  <si>
    <t>Роиновна</t>
  </si>
  <si>
    <t>Спирина Елена Константиновна</t>
  </si>
  <si>
    <t>Москалева</t>
  </si>
  <si>
    <t>Строилов</t>
  </si>
  <si>
    <t>Печалова Нина Юрьевна</t>
  </si>
  <si>
    <t>Ловкова</t>
  </si>
  <si>
    <t>Гудков Сергей Николаевич</t>
  </si>
  <si>
    <t>Серебрякова</t>
  </si>
  <si>
    <t>Злобина</t>
  </si>
  <si>
    <t>Щавлёв</t>
  </si>
  <si>
    <t>Константин</t>
  </si>
  <si>
    <t>Дорофеева Екатерина Андреевна</t>
  </si>
  <si>
    <t>Рузаева Татьяна Семеновна</t>
  </si>
  <si>
    <t>Павлович</t>
  </si>
  <si>
    <t>Белова Татьяна Николаевна</t>
  </si>
  <si>
    <t>Майорова</t>
  </si>
  <si>
    <t>Юрьевна</t>
  </si>
  <si>
    <t>Калугин</t>
  </si>
  <si>
    <t>Ефим</t>
  </si>
  <si>
    <t>Витальевич</t>
  </si>
  <si>
    <t>Царёва Оксана Васильевна</t>
  </si>
  <si>
    <t>Ивановна</t>
  </si>
  <si>
    <t>Андриянова Алина Вадимовна</t>
  </si>
  <si>
    <t>Попов</t>
  </si>
  <si>
    <t>Аксёнов</t>
  </si>
  <si>
    <t>Валынцев</t>
  </si>
  <si>
    <t>Филина</t>
  </si>
  <si>
    <t>Федяева</t>
  </si>
  <si>
    <t>Тюнева</t>
  </si>
  <si>
    <t>Константиновна</t>
  </si>
  <si>
    <t>Рязанова</t>
  </si>
  <si>
    <t>Клепка</t>
  </si>
  <si>
    <t>Григорьевна</t>
  </si>
  <si>
    <t>Бученкова</t>
  </si>
  <si>
    <t>Голубева</t>
  </si>
  <si>
    <t>Пробедитель</t>
  </si>
  <si>
    <t>Фогель</t>
  </si>
  <si>
    <t>Исайкина Людмила Николаевна</t>
  </si>
  <si>
    <t>Коршунова</t>
  </si>
  <si>
    <t>Никитин</t>
  </si>
  <si>
    <t>Борзых Наталья Михайловна</t>
  </si>
  <si>
    <t>Зубрилина</t>
  </si>
  <si>
    <t>Андреевнаич</t>
  </si>
  <si>
    <t>Гончарова</t>
  </si>
  <si>
    <t>Китаева Ирина Викторовна</t>
  </si>
  <si>
    <t>Попова</t>
  </si>
  <si>
    <t>Преснякова Анна павловна</t>
  </si>
  <si>
    <t>Егиазаров</t>
  </si>
  <si>
    <t>Вазген</t>
  </si>
  <si>
    <t>Буталова</t>
  </si>
  <si>
    <t>Борисовна</t>
  </si>
  <si>
    <t>Николаева</t>
  </si>
  <si>
    <t>Нино</t>
  </si>
  <si>
    <t>Константинович</t>
  </si>
  <si>
    <t>Алексеевна ж</t>
  </si>
  <si>
    <t>Нагайцева</t>
  </si>
  <si>
    <t>Ситнов</t>
  </si>
  <si>
    <t>Сильнов</t>
  </si>
  <si>
    <t>Урываев</t>
  </si>
  <si>
    <t>Аркадьевич</t>
  </si>
  <si>
    <t>Ринатовна</t>
  </si>
  <si>
    <t>Косолапов</t>
  </si>
  <si>
    <t xml:space="preserve">Русланович </t>
  </si>
  <si>
    <t>Вьюшкина</t>
  </si>
  <si>
    <t>Меженева</t>
  </si>
  <si>
    <t>Дмитриевне</t>
  </si>
  <si>
    <t>Климова</t>
  </si>
  <si>
    <t>Банцекина</t>
  </si>
  <si>
    <t xml:space="preserve">ПРОТОКОЛ   №  8     от     22 ноября 2016 </t>
  </si>
  <si>
    <t>заседания жюри олимпиады школьников в Орехово-Зуевском муниципальном районе по ОБЩЕСТВОЗНАНИЮ</t>
  </si>
  <si>
    <t xml:space="preserve">Жюри в составе: </t>
  </si>
  <si>
    <r>
      <t>1.</t>
    </r>
    <r>
      <rPr>
        <sz val="8"/>
        <color indexed="8"/>
        <rFont val="Times New Roman"/>
        <family val="1"/>
      </rPr>
      <t> </t>
    </r>
    <r>
      <rPr>
        <sz val="8"/>
        <color indexed="8"/>
        <rFont val="Arial"/>
        <family val="2"/>
      </rPr>
      <t>Смирнова Татьяна Николаевна, председательн МАОУ «Давыдовская гимназия»,</t>
    </r>
  </si>
  <si>
    <r>
      <t>2.</t>
    </r>
    <r>
      <rPr>
        <sz val="8"/>
        <color indexed="8"/>
        <rFont val="Times New Roman"/>
        <family val="1"/>
      </rPr>
      <t> </t>
    </r>
    <r>
      <rPr>
        <sz val="8"/>
        <color indexed="8"/>
        <rFont val="Arial"/>
        <family val="2"/>
      </rPr>
      <t>Тетеркина Татьяна Александровна, МБОУ «Ликино-Дулевская ООШ №4», 3. Узбекова Юлия Харисовна, МАОУ «Куровская гимназия»,</t>
    </r>
  </si>
  <si>
    <r>
      <t xml:space="preserve">4. </t>
    </r>
    <r>
      <rPr>
        <sz val="8"/>
        <color indexed="8"/>
        <rFont val="Arial"/>
        <family val="2"/>
      </rPr>
      <t>Рудакова Юлия Евгеньевна, МАОУ «Куровская СОШ №6», 5. Степанова Ирина Анатольевна, МБОУ «Ликино-Дулевская гимназия»,</t>
    </r>
  </si>
  <si>
    <r>
      <t>6.</t>
    </r>
    <r>
      <rPr>
        <sz val="8"/>
        <color indexed="8"/>
        <rFont val="Times New Roman"/>
        <family val="1"/>
      </rPr>
      <t> </t>
    </r>
    <r>
      <rPr>
        <sz val="8"/>
        <color indexed="8"/>
        <rFont val="Arial"/>
        <family val="2"/>
      </rPr>
      <t xml:space="preserve">Трубицына Маргарита Борисовна,  МБОУ «Мисцевская ООШ», </t>
    </r>
  </si>
  <si>
    <t>7. Богатырева Ольга Юрьевна, МБОУ «Дрезненская гимназия»,</t>
  </si>
  <si>
    <r>
      <t>8.</t>
    </r>
    <r>
      <rPr>
        <sz val="8"/>
        <color indexed="8"/>
        <rFont val="Times New Roman"/>
        <family val="1"/>
      </rPr>
      <t> </t>
    </r>
    <r>
      <rPr>
        <sz val="8"/>
        <color indexed="8"/>
        <rFont val="Arial"/>
        <family val="2"/>
      </rPr>
      <t xml:space="preserve"> Лукичева Ирина Васильевна, МБОУ «Кабановская СОШ», 9. Россова Людмила Владимировна, МБОУ «Куровская СОШ № 2»,</t>
    </r>
  </si>
  <si>
    <r>
      <t>10.</t>
    </r>
    <r>
      <rPr>
        <sz val="8"/>
        <color indexed="8"/>
        <rFont val="Times New Roman"/>
        <family val="1"/>
      </rPr>
      <t> </t>
    </r>
    <r>
      <rPr>
        <sz val="8"/>
        <color indexed="8"/>
        <rFont val="Arial"/>
        <family val="2"/>
      </rPr>
      <t>Лебедева Марина Александровна, МБОУ «Щетиновская СОШ».</t>
    </r>
  </si>
  <si>
    <t>утвердить нижеследующий рейтинг</t>
  </si>
  <si>
    <t>утвердить нижеследующие результаты учащихся</t>
  </si>
  <si>
    <t>Ведомость результатов учащихся 7 классов ОО Орехово-Зуевского муниципального района Московской области на олимпиаде по обществознанию 2016/2017 учебный год.</t>
  </si>
  <si>
    <t>Дата проведения: 20.11.2016г.</t>
  </si>
  <si>
    <t>,</t>
  </si>
  <si>
    <t>Дата проверки: 24.11.2016г.</t>
  </si>
  <si>
    <t xml:space="preserve"> Мария</t>
  </si>
  <si>
    <t>Кузнецова В.Ф.</t>
  </si>
  <si>
    <t xml:space="preserve">Малыхина </t>
  </si>
  <si>
    <t>Панина Т.С.</t>
  </si>
  <si>
    <t>Бакланова</t>
  </si>
  <si>
    <t>Тишкина М.К.</t>
  </si>
  <si>
    <t>Шульпина Н.А.</t>
  </si>
  <si>
    <t>Сазонова</t>
  </si>
  <si>
    <t>Федосеева И.Б.</t>
  </si>
  <si>
    <t>Борисенко</t>
  </si>
  <si>
    <t>Кикинская Л.А.</t>
  </si>
  <si>
    <t>Степанова И.А.</t>
  </si>
  <si>
    <t>Карявин</t>
  </si>
  <si>
    <t>Сусакина Н.В.</t>
  </si>
  <si>
    <t>Коршунов Д.А.</t>
  </si>
  <si>
    <t xml:space="preserve">Бардонова </t>
  </si>
  <si>
    <t>Банцекина Г.Д.</t>
  </si>
  <si>
    <t>Захарова</t>
  </si>
  <si>
    <t>Богатырева О.Ю.</t>
  </si>
  <si>
    <t>Круглов</t>
  </si>
  <si>
    <t>Тетеркина Т.А.</t>
  </si>
  <si>
    <t>Самотесова </t>
  </si>
  <si>
    <t>Гущина С.Ю.</t>
  </si>
  <si>
    <t>Радинская</t>
  </si>
  <si>
    <t>Нина</t>
  </si>
  <si>
    <t>Коротаева Н.М.</t>
  </si>
  <si>
    <t>Батраков</t>
  </si>
  <si>
    <t>Артем</t>
  </si>
  <si>
    <t>Абаркина Е.С.</t>
  </si>
  <si>
    <t>Роман</t>
  </si>
  <si>
    <t>Мишин А.С.</t>
  </si>
  <si>
    <t>н</t>
  </si>
  <si>
    <t>Селезнева</t>
  </si>
  <si>
    <t>Ведомость результатов учащихся 8 классов ОО Орехово-Зуевского муниципального района Московской области на олимпиаде по обществознанию.</t>
  </si>
  <si>
    <t>2016-2017 учебный год.</t>
  </si>
  <si>
    <t>Иванова</t>
  </si>
  <si>
    <t>Семенова В.Н.</t>
  </si>
  <si>
    <t>Кудинова</t>
  </si>
  <si>
    <t xml:space="preserve">Александра </t>
  </si>
  <si>
    <t>Дувалкина Т.А.</t>
  </si>
  <si>
    <t>Макридина А.Н.</t>
  </si>
  <si>
    <t>Помыткин</t>
  </si>
  <si>
    <t>Гуржий Ю.А.</t>
  </si>
  <si>
    <t>Грекова</t>
  </si>
  <si>
    <t>Савин А.В.</t>
  </si>
  <si>
    <t>Кузнецов</t>
  </si>
  <si>
    <t>Маслий Т.В.</t>
  </si>
  <si>
    <t>Никитушкина Л.Д.</t>
  </si>
  <si>
    <t>Логанихин А.Н.</t>
  </si>
  <si>
    <t>Лисин</t>
  </si>
  <si>
    <t xml:space="preserve">Алексей </t>
  </si>
  <si>
    <t>Балакин</t>
  </si>
  <si>
    <t>Кипелова Е.К.</t>
  </si>
  <si>
    <t>Ведомость результатов учащихся 9 классов ОО Орехово-Зуевского муниципального района Московской области на олимпиаде по обществознанию.</t>
  </si>
  <si>
    <t>эссе</t>
  </si>
  <si>
    <t>Мосалов</t>
  </si>
  <si>
    <t>Узбекова Ю.Х.</t>
  </si>
  <si>
    <t>Волков</t>
  </si>
  <si>
    <t>победитль</t>
  </si>
  <si>
    <t>Шведова</t>
  </si>
  <si>
    <t>Агафонова В.Г.</t>
  </si>
  <si>
    <t>Чурсанова</t>
  </si>
  <si>
    <t>Уфимская</t>
  </si>
  <si>
    <t>Бордачева</t>
  </si>
  <si>
    <t>Силкин И.Д.</t>
  </si>
  <si>
    <t xml:space="preserve">Беленький </t>
  </si>
  <si>
    <t>Магеррамов</t>
  </si>
  <si>
    <t xml:space="preserve"> Кириллов</t>
  </si>
  <si>
    <t>Строкина</t>
  </si>
  <si>
    <t>Тяжелова М.Г.</t>
  </si>
  <si>
    <t xml:space="preserve">Ксения </t>
  </si>
  <si>
    <t>Зудилкин Р.В.</t>
  </si>
  <si>
    <t>Ведомость результатов учащихся 10 классов ОО Орехово-Зуевского муниципального района Московской области на олимпиаде по обществознанию.</t>
  </si>
  <si>
    <t>ЭССЕ</t>
  </si>
  <si>
    <t>Красильников Р.Г.</t>
  </si>
  <si>
    <t>Исаев Р.Е.</t>
  </si>
  <si>
    <t>Макарова</t>
  </si>
  <si>
    <t>Алевтина</t>
  </si>
  <si>
    <t>Монахова</t>
  </si>
  <si>
    <t>Мурадбегова</t>
  </si>
  <si>
    <t>Кусиев</t>
  </si>
  <si>
    <t>Асланбек</t>
  </si>
  <si>
    <t>Гасс</t>
  </si>
  <si>
    <t>Суханов</t>
  </si>
  <si>
    <t>Артемий</t>
  </si>
  <si>
    <t>Гобжилэ</t>
  </si>
  <si>
    <t>Шашкова Л.Г.</t>
  </si>
  <si>
    <t xml:space="preserve">Федорчук </t>
  </si>
  <si>
    <t>Сергеев</t>
  </si>
  <si>
    <t>Бахметьева-Войникович</t>
  </si>
  <si>
    <t>Тамара</t>
  </si>
  <si>
    <t>Юдин</t>
  </si>
  <si>
    <t>Блажнов В.И.</t>
  </si>
  <si>
    <t>Ведомость результатов учащихся 11 классов ОО Орехово-Зуевского муниципального района Московской области на олимпиаде по обществознанию.</t>
  </si>
  <si>
    <t>Учитль</t>
  </si>
  <si>
    <t>Наумкина</t>
  </si>
  <si>
    <t>Казачек</t>
  </si>
  <si>
    <t>Шурова</t>
  </si>
  <si>
    <t>Кабанова</t>
  </si>
  <si>
    <t>Алиса</t>
  </si>
  <si>
    <t>Савельев</t>
  </si>
  <si>
    <t>Георгий</t>
  </si>
  <si>
    <t>Лукина А.С.</t>
  </si>
  <si>
    <t>Паремский</t>
  </si>
  <si>
    <t xml:space="preserve">Курьянова </t>
  </si>
  <si>
    <t xml:space="preserve">Юлия </t>
  </si>
  <si>
    <t>Черемисина</t>
  </si>
  <si>
    <t>Ратников</t>
  </si>
  <si>
    <t>Воронкова</t>
  </si>
  <si>
    <t>Кучма</t>
  </si>
  <si>
    <t>Ламзина</t>
  </si>
  <si>
    <t>Уткина И.Ф.</t>
  </si>
  <si>
    <t>Леоненко</t>
  </si>
  <si>
    <t>Бердочникова</t>
  </si>
  <si>
    <t>ПРОТОКОЛ  № 9  от 24.11.2016г.</t>
  </si>
  <si>
    <t>по географии.</t>
  </si>
  <si>
    <t>Ганенкова Г.П., председатель предметной комиссии, МБОУ "Давыдовский лицей";</t>
  </si>
  <si>
    <t>Чеснокова Л.Н., МАОУ "Демиховский лицей"; Аверьянова Н. Н., МАОУ "Демиховский лицей";</t>
  </si>
  <si>
    <t>Молчанова И.В., МБОУ "Авсюнинская СОШ"; Ермилова Л.С., МАОУ "Давыдовская гимназия";</t>
  </si>
  <si>
    <t>Карева Т. Б., МАОУ "Куровская СОШ №2"; Морозова М.В.,  МАОУ "Ликино-Дулевский лицей";</t>
  </si>
  <si>
    <t>Буянова О.А., МАОУ "Куровская СОШ №2"; Мартынова Н. Л., МБОУ "Малодубенская СОШ".</t>
  </si>
  <si>
    <t xml:space="preserve">3. считать победителями и призерами следующих  обучающихся:                                                                                                                                                                                                          </t>
  </si>
  <si>
    <t>Дата проведения: 27.11.2016 в 10.00</t>
  </si>
  <si>
    <t>Аналит. Тур Часть 1</t>
  </si>
  <si>
    <t>Аналит. Тур Часть 2</t>
  </si>
  <si>
    <t>Аналит. Тур Часть 3</t>
  </si>
  <si>
    <t>Аналит. Тур Часть 4</t>
  </si>
  <si>
    <t>Аналит. Тур Часть 5</t>
  </si>
  <si>
    <t>Тестовая тур</t>
  </si>
  <si>
    <t>Овчинникова</t>
  </si>
  <si>
    <t>Телицын</t>
  </si>
  <si>
    <t>Лаврова</t>
  </si>
  <si>
    <t xml:space="preserve">Максимчук </t>
  </si>
  <si>
    <t xml:space="preserve">Денис </t>
  </si>
  <si>
    <t>Васильева О.В.</t>
  </si>
  <si>
    <t>Дроздов</t>
  </si>
  <si>
    <t>Майорова Е.Н.</t>
  </si>
  <si>
    <t>Савинчева</t>
  </si>
  <si>
    <t>Кулькова Е. А.</t>
  </si>
  <si>
    <t>Буянова О.А.</t>
  </si>
  <si>
    <t>Новичков</t>
  </si>
  <si>
    <t>Ефремова Н.Л.</t>
  </si>
  <si>
    <t>Синев</t>
  </si>
  <si>
    <t xml:space="preserve">Дмитрий </t>
  </si>
  <si>
    <t>Аверьянова Н.Н.</t>
  </si>
  <si>
    <t>Кулиш</t>
  </si>
  <si>
    <t>Рожков</t>
  </si>
  <si>
    <t>Гузанов</t>
  </si>
  <si>
    <t>Материкин</t>
  </si>
  <si>
    <t>Ростислав</t>
  </si>
  <si>
    <t>Сошникова Л.С.</t>
  </si>
  <si>
    <t>Сарычев</t>
  </si>
  <si>
    <t>Морозова М.В.</t>
  </si>
  <si>
    <t>Швекова</t>
  </si>
  <si>
    <t>Урываева</t>
  </si>
  <si>
    <t>Чулкова Т.В.</t>
  </si>
  <si>
    <t>Захаров</t>
  </si>
  <si>
    <t>Воркунов</t>
  </si>
  <si>
    <t>Тимохин</t>
  </si>
  <si>
    <t xml:space="preserve">Першин </t>
  </si>
  <si>
    <t>Лашкова Л.Г.</t>
  </si>
  <si>
    <t>Рагимов</t>
  </si>
  <si>
    <t>Микаэль</t>
  </si>
  <si>
    <t>Карева Т.Б.</t>
  </si>
  <si>
    <t>Пузырьков</t>
  </si>
  <si>
    <t>Ермилова Л.С.</t>
  </si>
  <si>
    <t xml:space="preserve">Санина </t>
  </si>
  <si>
    <t>Ганенкова Г.П.</t>
  </si>
  <si>
    <t>Ларкина</t>
  </si>
  <si>
    <t>Стеняев</t>
  </si>
  <si>
    <t>Молчанова И.В.</t>
  </si>
  <si>
    <t>Трубицына М.В.</t>
  </si>
  <si>
    <t>Самотесова</t>
  </si>
  <si>
    <t>Брагина Е.С.</t>
  </si>
  <si>
    <t xml:space="preserve">Латышев </t>
  </si>
  <si>
    <t>Мартынова Н.Л.</t>
  </si>
  <si>
    <t>Прудникова</t>
  </si>
  <si>
    <t>Котов</t>
  </si>
  <si>
    <t>Елисей</t>
  </si>
  <si>
    <t>Феофанов</t>
  </si>
  <si>
    <t>Лавренёва Н.М.</t>
  </si>
  <si>
    <t xml:space="preserve">Ястребов </t>
  </si>
  <si>
    <t>Кошелев</t>
  </si>
  <si>
    <t>Трубицына М.Б.</t>
  </si>
  <si>
    <t>Борзых</t>
  </si>
  <si>
    <t>Кирьянов</t>
  </si>
  <si>
    <t>Хаустов</t>
  </si>
  <si>
    <t xml:space="preserve"> Даниил</t>
  </si>
  <si>
    <t>Колесов</t>
  </si>
  <si>
    <t xml:space="preserve">Лепшеев </t>
  </si>
  <si>
    <t>Морозова М.В</t>
  </si>
  <si>
    <t>Прончатова</t>
  </si>
  <si>
    <t>Артанов</t>
  </si>
  <si>
    <t>Юрковец А.В.</t>
  </si>
  <si>
    <t>Мерекина</t>
  </si>
  <si>
    <t>Ланцова</t>
  </si>
  <si>
    <t>Тамонова И.Н.</t>
  </si>
  <si>
    <t>Тихомиров</t>
  </si>
  <si>
    <t>Ермилова Т.Г.</t>
  </si>
  <si>
    <t>Страхов</t>
  </si>
  <si>
    <t>Смирнова В.М.</t>
  </si>
  <si>
    <t>Аверьянова Н.Л.</t>
  </si>
  <si>
    <t>Зулкарнеев</t>
  </si>
  <si>
    <t>Филипп</t>
  </si>
  <si>
    <t>Лебедева М.А.</t>
  </si>
  <si>
    <t xml:space="preserve">Мошков </t>
  </si>
  <si>
    <t>Костенко-Заленский</t>
  </si>
  <si>
    <t>Ларионова</t>
  </si>
  <si>
    <t>Титкин</t>
  </si>
  <si>
    <t xml:space="preserve">Федяева  </t>
  </si>
  <si>
    <t>Родина</t>
  </si>
  <si>
    <t>Шитиков</t>
  </si>
  <si>
    <t xml:space="preserve">Студеникин </t>
  </si>
  <si>
    <t xml:space="preserve">Гусев               </t>
  </si>
  <si>
    <t>Белов</t>
  </si>
  <si>
    <t xml:space="preserve">Невертий </t>
  </si>
  <si>
    <t>Савин</t>
  </si>
  <si>
    <t>Рунов</t>
  </si>
  <si>
    <t>Хапов</t>
  </si>
  <si>
    <t>Семин</t>
  </si>
  <si>
    <t>Зотов</t>
  </si>
  <si>
    <t>Аркадьев</t>
  </si>
  <si>
    <t>Силаева</t>
  </si>
  <si>
    <t>Кузьмин</t>
  </si>
  <si>
    <t>Ибрагимова</t>
  </si>
  <si>
    <t>Эмилия</t>
  </si>
  <si>
    <t>Рыбалкин</t>
  </si>
  <si>
    <t>Карева Т.Б</t>
  </si>
  <si>
    <t>Удалова</t>
  </si>
  <si>
    <t>Богомолов</t>
  </si>
  <si>
    <t>Курмаева</t>
  </si>
  <si>
    <t>Элина</t>
  </si>
  <si>
    <t>Костылев</t>
  </si>
  <si>
    <t>Симакова</t>
  </si>
  <si>
    <t>МБОУ"Ликино-Дулёвская СОШ № 5"</t>
  </si>
  <si>
    <t xml:space="preserve">ПРОТОКОЛ № 10 от 29  ноября 2016 </t>
  </si>
  <si>
    <t>Предметная комиссия:</t>
  </si>
  <si>
    <t xml:space="preserve">Ефремова Н.Л.,МБОУ "Дрезненская СОШ №1"; </t>
  </si>
  <si>
    <t>Девочки</t>
  </si>
  <si>
    <t>7-8 классы</t>
  </si>
  <si>
    <t>Полоса препятствий</t>
  </si>
  <si>
    <t>Футбол</t>
  </si>
  <si>
    <t>Баскетбол</t>
  </si>
  <si>
    <t>ШО_Бросок_ Тяжелый мяч</t>
  </si>
  <si>
    <t>ШО_Змейка</t>
  </si>
  <si>
    <t>ШО_Метание мяча в цель</t>
  </si>
  <si>
    <t>ШО_Выпрыгивание вверх</t>
  </si>
  <si>
    <t>ШО_ Прыжки через скакалку</t>
  </si>
  <si>
    <t>Общее время (сек)</t>
  </si>
  <si>
    <t>ИТОГО( секунд)</t>
  </si>
  <si>
    <t xml:space="preserve">Результат полоса препятствий        ( К-30) </t>
  </si>
  <si>
    <t>Время</t>
  </si>
  <si>
    <t>Штрафные очки</t>
  </si>
  <si>
    <t>Итого_баллов</t>
  </si>
  <si>
    <t>Теория_Баллы</t>
  </si>
  <si>
    <t xml:space="preserve">Результат _ Теория_               ( К-20) </t>
  </si>
  <si>
    <t>Факильдинова</t>
  </si>
  <si>
    <t>Белова</t>
  </si>
  <si>
    <t>Чиликина</t>
  </si>
  <si>
    <t>"Л-Дулевская СОШ №5"</t>
  </si>
  <si>
    <t>Похлебаева</t>
  </si>
  <si>
    <t>Дьякова</t>
  </si>
  <si>
    <t>Говорова</t>
  </si>
  <si>
    <t>Кунакова</t>
  </si>
  <si>
    <t>712д</t>
  </si>
  <si>
    <t>Кротова</t>
  </si>
  <si>
    <t>Надежда</t>
  </si>
  <si>
    <t>Богатырева</t>
  </si>
  <si>
    <t>Тряшина</t>
  </si>
  <si>
    <t>Володина</t>
  </si>
  <si>
    <t>Ковалева</t>
  </si>
  <si>
    <t>Радина</t>
  </si>
  <si>
    <t>Графова</t>
  </si>
  <si>
    <t>Артемьева</t>
  </si>
  <si>
    <t>Марасанова</t>
  </si>
  <si>
    <t>Каролина</t>
  </si>
  <si>
    <t>Садова</t>
  </si>
  <si>
    <t>Есения</t>
  </si>
  <si>
    <t>Ликино-Дулевская ООШ №4"</t>
  </si>
  <si>
    <t>Мальчики</t>
  </si>
  <si>
    <t>813м</t>
  </si>
  <si>
    <t>816м</t>
  </si>
  <si>
    <t>819м</t>
  </si>
  <si>
    <t>Комаров</t>
  </si>
  <si>
    <t>814м</t>
  </si>
  <si>
    <t>Хвиюзов</t>
  </si>
  <si>
    <t>818м</t>
  </si>
  <si>
    <t>Сатардинов</t>
  </si>
  <si>
    <t>811м</t>
  </si>
  <si>
    <t>Володин</t>
  </si>
  <si>
    <t>820м</t>
  </si>
  <si>
    <t xml:space="preserve">Розовел </t>
  </si>
  <si>
    <t>812м</t>
  </si>
  <si>
    <t>Майоров</t>
  </si>
  <si>
    <t>Царапкин</t>
  </si>
  <si>
    <t>Воронов</t>
  </si>
  <si>
    <t>Ибряев</t>
  </si>
  <si>
    <t>Запарованный</t>
  </si>
  <si>
    <t>Лепишин</t>
  </si>
  <si>
    <t>Ликино-Дулевская СОШ №5"</t>
  </si>
  <si>
    <t>Синиченков</t>
  </si>
  <si>
    <t>Коблов</t>
  </si>
  <si>
    <t>Всеволод</t>
  </si>
  <si>
    <t>Лобастов</t>
  </si>
  <si>
    <t>817м</t>
  </si>
  <si>
    <t>Худяков</t>
  </si>
  <si>
    <t>Морозов</t>
  </si>
  <si>
    <t>Савкин</t>
  </si>
  <si>
    <t>9-11 классы</t>
  </si>
  <si>
    <t>Теория</t>
  </si>
  <si>
    <t>907д</t>
  </si>
  <si>
    <t>Крюкова</t>
  </si>
  <si>
    <t>1107д</t>
  </si>
  <si>
    <t>909д</t>
  </si>
  <si>
    <t>Зудина</t>
  </si>
  <si>
    <t xml:space="preserve">Мишина </t>
  </si>
  <si>
    <t>1105д</t>
  </si>
  <si>
    <t>Вероника</t>
  </si>
  <si>
    <t>1008д</t>
  </si>
  <si>
    <t>1004д</t>
  </si>
  <si>
    <t>1006д</t>
  </si>
  <si>
    <t>1007д</t>
  </si>
  <si>
    <t>Афонина</t>
  </si>
  <si>
    <t>1104д</t>
  </si>
  <si>
    <t>Лёдова</t>
  </si>
  <si>
    <t>906д</t>
  </si>
  <si>
    <t>Грачева</t>
  </si>
  <si>
    <t>1012д</t>
  </si>
  <si>
    <t>Косточка</t>
  </si>
  <si>
    <t>Л-Дулёвская СОШ № 5</t>
  </si>
  <si>
    <t>1011д</t>
  </si>
  <si>
    <t>1010д</t>
  </si>
  <si>
    <t>Пчелкина</t>
  </si>
  <si>
    <t>1101д</t>
  </si>
  <si>
    <t>Ершова</t>
  </si>
  <si>
    <t>Гордиенко</t>
  </si>
  <si>
    <t>908д</t>
  </si>
  <si>
    <t>Наталия</t>
  </si>
  <si>
    <t>Петухова</t>
  </si>
  <si>
    <t>910д</t>
  </si>
  <si>
    <t>Барскова</t>
  </si>
  <si>
    <t>Анциферовская ООШ</t>
  </si>
  <si>
    <t>1106д</t>
  </si>
  <si>
    <t xml:space="preserve"> Бирюкова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</si>
</sst>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</numFmts>
  <fonts count="110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7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3"/>
      <name val="Arial Narrow"/>
      <family val="2"/>
    </font>
    <font>
      <sz val="13"/>
      <color indexed="8"/>
      <name val="Calibri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8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b/>
      <i/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sz val="8"/>
      <name val="Times New Roman"/>
      <family val="1"/>
    </font>
    <font>
      <sz val="8"/>
      <color indexed="10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8"/>
      <name val="Calibri"/>
      <family val="2"/>
    </font>
    <font>
      <b/>
      <i/>
      <sz val="14"/>
      <name val="Arial Narrow"/>
      <family val="2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Helv"/>
      <family val="0"/>
    </font>
    <font>
      <b/>
      <i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sz val="8"/>
      <name val="Arial CYR"/>
      <family val="0"/>
    </font>
    <font>
      <sz val="8"/>
      <color indexed="8"/>
      <name val="Arial"/>
      <family val="2"/>
    </font>
    <font>
      <i/>
      <sz val="10"/>
      <name val="Arial Narrow"/>
      <family val="2"/>
    </font>
    <font>
      <b/>
      <i/>
      <sz val="9"/>
      <name val="Arial Narrow"/>
      <family val="2"/>
    </font>
    <font>
      <b/>
      <i/>
      <sz val="7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i/>
      <sz val="9"/>
      <name val="Arial Narrow"/>
      <family val="2"/>
    </font>
    <font>
      <sz val="8"/>
      <color indexed="8"/>
      <name val="Arial Narrow"/>
      <family val="2"/>
    </font>
    <font>
      <sz val="11"/>
      <name val="Arial Narrow"/>
      <family val="2"/>
    </font>
    <font>
      <b/>
      <i/>
      <sz val="8"/>
      <name val="Arial Narrow"/>
      <family val="2"/>
    </font>
    <font>
      <b/>
      <i/>
      <sz val="6"/>
      <color indexed="8"/>
      <name val="Calibri"/>
      <family val="2"/>
    </font>
    <font>
      <sz val="7"/>
      <color indexed="8"/>
      <name val="Calibri"/>
      <family val="2"/>
    </font>
    <font>
      <b/>
      <sz val="8"/>
      <name val="Calibri"/>
      <family val="2"/>
    </font>
    <font>
      <b/>
      <i/>
      <sz val="8"/>
      <color indexed="8"/>
      <name val="Calibri"/>
      <family val="2"/>
    </font>
    <font>
      <sz val="11"/>
      <color indexed="8"/>
      <name val="Arial Narrow"/>
      <family val="2"/>
    </font>
    <font>
      <sz val="8"/>
      <name val="Arial"/>
      <family val="2"/>
    </font>
    <font>
      <b/>
      <i/>
      <sz val="11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Arial Narrow"/>
      <family val="2"/>
    </font>
    <font>
      <i/>
      <sz val="9"/>
      <color indexed="8"/>
      <name val="Times New Roman"/>
      <family val="1"/>
    </font>
    <font>
      <b/>
      <sz val="10"/>
      <name val="Arial Narrow"/>
      <family val="2"/>
    </font>
    <font>
      <b/>
      <sz val="12"/>
      <color indexed="8"/>
      <name val="Times New Roman"/>
      <family val="1"/>
    </font>
    <font>
      <b/>
      <sz val="11"/>
      <name val="Arial Narrow"/>
      <family val="2"/>
    </font>
    <font>
      <sz val="11"/>
      <name val="Arial Cyr"/>
      <family val="0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9" borderId="0" applyNumberFormat="0" applyBorder="0" applyAlignment="0" applyProtection="0"/>
    <xf numFmtId="0" fontId="100" fillId="3" borderId="0" applyNumberFormat="0" applyBorder="0" applyAlignment="0" applyProtection="0"/>
    <xf numFmtId="0" fontId="104" fillId="20" borderId="1" applyNumberFormat="0" applyAlignment="0" applyProtection="0"/>
    <xf numFmtId="0" fontId="106" fillId="21" borderId="2" applyNumberFormat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0" fontId="108" fillId="0" borderId="0" applyNumberFormat="0" applyFill="0" applyBorder="0" applyAlignment="0" applyProtection="0"/>
    <xf numFmtId="0" fontId="99" fillId="4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102" fillId="7" borderId="1" applyNumberFormat="0" applyAlignment="0" applyProtection="0"/>
    <xf numFmtId="0" fontId="105" fillId="0" borderId="6" applyNumberFormat="0" applyFill="0" applyAlignment="0" applyProtection="0"/>
    <xf numFmtId="0" fontId="101" fillId="22" borderId="0" applyNumberFormat="0" applyBorder="0" applyAlignment="0" applyProtection="0"/>
    <xf numFmtId="0" fontId="0" fillId="23" borderId="7" applyNumberFormat="0" applyFont="0" applyAlignment="0" applyProtection="0"/>
    <xf numFmtId="0" fontId="103" fillId="20" borderId="8" applyNumberFormat="0" applyAlignment="0" applyProtection="0"/>
    <xf numFmtId="0" fontId="9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66" applyFont="1" applyFill="1" applyBorder="1">
      <alignment/>
      <protection/>
    </xf>
    <xf numFmtId="0" fontId="1" fillId="0" borderId="10" xfId="66" applyFont="1" applyBorder="1">
      <alignment/>
      <protection/>
    </xf>
    <xf numFmtId="0" fontId="0" fillId="0" borderId="10" xfId="66" applyBorder="1" applyAlignment="1">
      <alignment horizontal="center"/>
      <protection/>
    </xf>
    <xf numFmtId="0" fontId="1" fillId="0" borderId="10" xfId="66" applyFont="1" applyBorder="1" applyAlignment="1">
      <alignment horizontal="center"/>
      <protection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1" fillId="0" borderId="10" xfId="62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/>
    </xf>
    <xf numFmtId="0" fontId="1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 horizontal="left"/>
    </xf>
    <xf numFmtId="0" fontId="2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62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66" applyFont="1" applyFill="1" applyBorder="1" applyAlignment="1">
      <alignment horizontal="center"/>
      <protection/>
    </xf>
    <xf numFmtId="0" fontId="1" fillId="0" borderId="10" xfId="66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top"/>
    </xf>
    <xf numFmtId="0" fontId="25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wrapText="1"/>
    </xf>
    <xf numFmtId="0" fontId="1" fillId="0" borderId="10" xfId="67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66" applyFont="1" applyBorder="1" applyAlignment="1">
      <alignment horizontal="center" wrapText="1"/>
      <protection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13" fillId="0" borderId="10" xfId="62" applyFont="1" applyFill="1" applyBorder="1" applyAlignment="1">
      <alignment horizontal="center" vertical="center" wrapText="1"/>
      <protection/>
    </xf>
    <xf numFmtId="0" fontId="13" fillId="0" borderId="10" xfId="62" applyFont="1" applyBorder="1" applyAlignment="1">
      <alignment horizontal="center" vertical="center" wrapText="1"/>
      <protection/>
    </xf>
    <xf numFmtId="0" fontId="13" fillId="2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10" borderId="10" xfId="0" applyFont="1" applyFill="1" applyBorder="1" applyAlignment="1">
      <alignment horizontal="center" wrapText="1"/>
    </xf>
    <xf numFmtId="0" fontId="1" fillId="10" borderId="10" xfId="0" applyNumberFormat="1" applyFont="1" applyFill="1" applyBorder="1" applyAlignment="1">
      <alignment horizontal="center" wrapText="1" shrinkToFit="1"/>
    </xf>
    <xf numFmtId="0" fontId="1" fillId="24" borderId="10" xfId="0" applyFont="1" applyFill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 shrinkToFi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 shrinkToFit="1"/>
    </xf>
    <xf numFmtId="0" fontId="33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61" applyFont="1">
      <alignment/>
      <protection/>
    </xf>
    <xf numFmtId="0" fontId="2" fillId="0" borderId="0" xfId="61" applyFont="1">
      <alignment/>
      <protection/>
    </xf>
    <xf numFmtId="0" fontId="3" fillId="0" borderId="0" xfId="61" applyFont="1" applyAlignment="1">
      <alignment/>
      <protection/>
    </xf>
    <xf numFmtId="0" fontId="3" fillId="0" borderId="0" xfId="61" applyFont="1">
      <alignment/>
      <protection/>
    </xf>
    <xf numFmtId="0" fontId="0" fillId="0" borderId="0" xfId="61">
      <alignment/>
      <protection/>
    </xf>
    <xf numFmtId="0" fontId="7" fillId="0" borderId="0" xfId="61" applyFont="1" applyAlignment="1">
      <alignment/>
      <protection/>
    </xf>
    <xf numFmtId="0" fontId="8" fillId="0" borderId="0" xfId="61" applyFont="1" applyAlignment="1">
      <alignment/>
      <protection/>
    </xf>
    <xf numFmtId="0" fontId="2" fillId="0" borderId="0" xfId="61" applyFont="1" applyAlignment="1">
      <alignment horizontal="left" vertical="center"/>
      <protection/>
    </xf>
    <xf numFmtId="0" fontId="25" fillId="0" borderId="0" xfId="61" applyFont="1">
      <alignment/>
      <protection/>
    </xf>
    <xf numFmtId="0" fontId="24" fillId="0" borderId="0" xfId="61" applyFont="1">
      <alignment/>
      <protection/>
    </xf>
    <xf numFmtId="0" fontId="9" fillId="0" borderId="10" xfId="61" applyFont="1" applyBorder="1" applyAlignment="1">
      <alignment horizontal="center" textRotation="90" wrapText="1"/>
      <protection/>
    </xf>
    <xf numFmtId="0" fontId="10" fillId="0" borderId="10" xfId="61" applyFont="1" applyBorder="1" applyAlignment="1">
      <alignment horizontal="center" wrapText="1"/>
      <protection/>
    </xf>
    <xf numFmtId="0" fontId="9" fillId="0" borderId="10" xfId="61" applyFont="1" applyBorder="1" applyAlignment="1">
      <alignment horizontal="center" wrapText="1"/>
      <protection/>
    </xf>
    <xf numFmtId="0" fontId="9" fillId="21" borderId="10" xfId="61" applyFont="1" applyFill="1" applyBorder="1" applyAlignment="1">
      <alignment horizontal="center" wrapText="1"/>
      <protection/>
    </xf>
    <xf numFmtId="0" fontId="9" fillId="0" borderId="10" xfId="61" applyFont="1" applyBorder="1" applyAlignment="1">
      <alignment horizontal="distributed" textRotation="180" wrapText="1" readingOrder="2"/>
      <protection/>
    </xf>
    <xf numFmtId="0" fontId="9" fillId="0" borderId="10" xfId="61" applyFont="1" applyBorder="1" applyAlignment="1">
      <alignment wrapText="1"/>
      <protection/>
    </xf>
    <xf numFmtId="0" fontId="4" fillId="0" borderId="10" xfId="61" applyFont="1" applyBorder="1" applyAlignment="1">
      <alignment horizontal="center" wrapText="1"/>
      <protection/>
    </xf>
    <xf numFmtId="0" fontId="4" fillId="21" borderId="10" xfId="61" applyFont="1" applyFill="1" applyBorder="1" applyAlignment="1">
      <alignment horizontal="center" wrapText="1"/>
      <protection/>
    </xf>
    <xf numFmtId="0" fontId="4" fillId="0" borderId="10" xfId="61" applyFont="1" applyFill="1" applyBorder="1" applyAlignment="1">
      <alignment horizontal="center" wrapText="1"/>
      <protection/>
    </xf>
    <xf numFmtId="0" fontId="34" fillId="0" borderId="10" xfId="61" applyFont="1" applyBorder="1">
      <alignment/>
      <protection/>
    </xf>
    <xf numFmtId="0" fontId="15" fillId="4" borderId="10" xfId="61" applyFont="1" applyFill="1" applyBorder="1" applyAlignment="1">
      <alignment horizontal="center" wrapText="1"/>
      <protection/>
    </xf>
    <xf numFmtId="0" fontId="30" fillId="4" borderId="10" xfId="0" applyFont="1" applyFill="1" applyBorder="1" applyAlignment="1">
      <alignment horizontal="center" wrapText="1"/>
    </xf>
    <xf numFmtId="0" fontId="30" fillId="4" borderId="10" xfId="0" applyFont="1" applyFill="1" applyBorder="1" applyAlignment="1">
      <alignment wrapText="1"/>
    </xf>
    <xf numFmtId="0" fontId="35" fillId="4" borderId="10" xfId="0" applyFont="1" applyFill="1" applyBorder="1" applyAlignment="1">
      <alignment wrapText="1"/>
    </xf>
    <xf numFmtId="0" fontId="15" fillId="4" borderId="10" xfId="61" applyFont="1" applyFill="1" applyBorder="1" applyAlignment="1">
      <alignment horizontal="center" vertical="center" wrapText="1"/>
      <protection/>
    </xf>
    <xf numFmtId="0" fontId="4" fillId="4" borderId="10" xfId="61" applyFont="1" applyFill="1" applyBorder="1" applyAlignment="1">
      <alignment horizontal="center" wrapText="1"/>
      <protection/>
    </xf>
    <xf numFmtId="0" fontId="30" fillId="4" borderId="10" xfId="61" applyFont="1" applyFill="1" applyBorder="1" applyAlignment="1">
      <alignment wrapText="1"/>
      <protection/>
    </xf>
    <xf numFmtId="0" fontId="30" fillId="0" borderId="10" xfId="61" applyFont="1" applyBorder="1" applyAlignment="1">
      <alignment wrapText="1"/>
      <protection/>
    </xf>
    <xf numFmtId="0" fontId="15" fillId="4" borderId="10" xfId="61" applyFont="1" applyFill="1" applyBorder="1" applyAlignment="1">
      <alignment horizontal="left" wrapText="1"/>
      <protection/>
    </xf>
    <xf numFmtId="0" fontId="15" fillId="24" borderId="10" xfId="61" applyFont="1" applyFill="1" applyBorder="1" applyAlignment="1">
      <alignment horizontal="left" wrapText="1"/>
      <protection/>
    </xf>
    <xf numFmtId="0" fontId="30" fillId="24" borderId="10" xfId="61" applyFont="1" applyFill="1" applyBorder="1" applyAlignment="1">
      <alignment wrapText="1"/>
      <protection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wrapText="1"/>
    </xf>
    <xf numFmtId="0" fontId="30" fillId="21" borderId="10" xfId="61" applyFont="1" applyFill="1" applyBorder="1" applyAlignment="1">
      <alignment wrapText="1"/>
      <protection/>
    </xf>
    <xf numFmtId="0" fontId="30" fillId="0" borderId="10" xfId="62" applyFont="1" applyBorder="1" applyAlignment="1">
      <alignment wrapText="1"/>
      <protection/>
    </xf>
    <xf numFmtId="0" fontId="15" fillId="24" borderId="10" xfId="61" applyFont="1" applyFill="1" applyBorder="1" applyAlignment="1">
      <alignment horizontal="center" vertical="center" wrapText="1"/>
      <protection/>
    </xf>
    <xf numFmtId="0" fontId="15" fillId="24" borderId="10" xfId="61" applyFont="1" applyFill="1" applyBorder="1" applyAlignment="1">
      <alignment horizontal="center" wrapText="1"/>
      <protection/>
    </xf>
    <xf numFmtId="0" fontId="15" fillId="21" borderId="10" xfId="61" applyFont="1" applyFill="1" applyBorder="1" applyAlignment="1">
      <alignment horizontal="center" wrapText="1"/>
      <protection/>
    </xf>
    <xf numFmtId="0" fontId="15" fillId="24" borderId="10" xfId="61" applyFont="1" applyFill="1" applyBorder="1" applyAlignment="1">
      <alignment vertical="center" wrapText="1"/>
      <protection/>
    </xf>
    <xf numFmtId="0" fontId="35" fillId="0" borderId="10" xfId="62" applyFont="1" applyBorder="1" applyAlignment="1">
      <alignment vertical="center" wrapText="1"/>
      <protection/>
    </xf>
    <xf numFmtId="0" fontId="15" fillId="0" borderId="10" xfId="61" applyFont="1" applyBorder="1" applyAlignment="1">
      <alignment horizontal="left" wrapText="1"/>
      <protection/>
    </xf>
    <xf numFmtId="0" fontId="35" fillId="0" borderId="10" xfId="66" applyFont="1" applyBorder="1" applyAlignment="1">
      <alignment wrapText="1"/>
      <protection/>
    </xf>
    <xf numFmtId="0" fontId="15" fillId="0" borderId="10" xfId="61" applyFont="1" applyBorder="1" applyAlignment="1">
      <alignment horizontal="center" vertical="center" wrapText="1"/>
      <protection/>
    </xf>
    <xf numFmtId="0" fontId="15" fillId="0" borderId="10" xfId="61" applyFont="1" applyBorder="1" applyAlignment="1">
      <alignment horizontal="center" wrapText="1"/>
      <protection/>
    </xf>
    <xf numFmtId="0" fontId="15" fillId="0" borderId="10" xfId="61" applyFont="1" applyFill="1" applyBorder="1" applyAlignment="1">
      <alignment horizontal="left" wrapText="1"/>
      <protection/>
    </xf>
    <xf numFmtId="0" fontId="30" fillId="24" borderId="10" xfId="61" applyFont="1" applyFill="1" applyBorder="1" applyAlignment="1">
      <alignment horizontal="center" wrapText="1"/>
      <protection/>
    </xf>
    <xf numFmtId="0" fontId="30" fillId="24" borderId="10" xfId="0" applyFont="1" applyFill="1" applyBorder="1" applyAlignment="1">
      <alignment horizontal="left" vertical="top" wrapText="1"/>
    </xf>
    <xf numFmtId="0" fontId="30" fillId="24" borderId="10" xfId="0" applyFont="1" applyFill="1" applyBorder="1" applyAlignment="1">
      <alignment horizontal="center" vertical="top" wrapText="1"/>
    </xf>
    <xf numFmtId="0" fontId="35" fillId="24" borderId="10" xfId="0" applyFont="1" applyFill="1" applyBorder="1" applyAlignment="1">
      <alignment horizontal="left" vertical="top" wrapText="1"/>
    </xf>
    <xf numFmtId="0" fontId="33" fillId="21" borderId="12" xfId="0" applyFont="1" applyFill="1" applyBorder="1" applyAlignment="1">
      <alignment horizontal="center" wrapText="1"/>
    </xf>
    <xf numFmtId="0" fontId="30" fillId="0" borderId="10" xfId="66" applyFont="1" applyBorder="1" applyAlignment="1">
      <alignment wrapText="1"/>
      <protection/>
    </xf>
    <xf numFmtId="0" fontId="30" fillId="0" borderId="10" xfId="66" applyFont="1" applyBorder="1" applyAlignment="1">
      <alignment horizontal="center" wrapText="1"/>
      <protection/>
    </xf>
    <xf numFmtId="0" fontId="0" fillId="21" borderId="12" xfId="0" applyFill="1" applyBorder="1" applyAlignment="1">
      <alignment horizontal="center"/>
    </xf>
    <xf numFmtId="0" fontId="15" fillId="0" borderId="13" xfId="61" applyFont="1" applyFill="1" applyBorder="1" applyAlignment="1">
      <alignment horizontal="left" wrapText="1"/>
      <protection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2" fillId="4" borderId="10" xfId="61" applyFont="1" applyFill="1" applyBorder="1" applyAlignment="1">
      <alignment horizontal="center"/>
      <protection/>
    </xf>
    <xf numFmtId="0" fontId="35" fillId="4" borderId="10" xfId="0" applyFont="1" applyFill="1" applyBorder="1" applyAlignment="1">
      <alignment horizontal="center" wrapText="1"/>
    </xf>
    <xf numFmtId="0" fontId="35" fillId="4" borderId="10" xfId="0" applyFont="1" applyFill="1" applyBorder="1" applyAlignment="1">
      <alignment horizontal="left" wrapText="1"/>
    </xf>
    <xf numFmtId="0" fontId="35" fillId="4" borderId="10" xfId="0" applyFont="1" applyFill="1" applyBorder="1" applyAlignment="1">
      <alignment horizontal="center" wrapText="1"/>
    </xf>
    <xf numFmtId="0" fontId="35" fillId="4" borderId="10" xfId="61" applyFont="1" applyFill="1" applyBorder="1" applyAlignment="1">
      <alignment wrapText="1"/>
      <protection/>
    </xf>
    <xf numFmtId="0" fontId="37" fillId="4" borderId="10" xfId="61" applyFont="1" applyFill="1" applyBorder="1" applyAlignment="1">
      <alignment horizontal="center" vertical="center" wrapText="1"/>
      <protection/>
    </xf>
    <xf numFmtId="0" fontId="37" fillId="4" borderId="10" xfId="61" applyFont="1" applyFill="1" applyBorder="1" applyAlignment="1">
      <alignment horizontal="center" wrapText="1"/>
      <protection/>
    </xf>
    <xf numFmtId="0" fontId="37" fillId="4" borderId="10" xfId="61" applyFont="1" applyFill="1" applyBorder="1" applyAlignment="1">
      <alignment horizontal="left" wrapText="1"/>
      <protection/>
    </xf>
    <xf numFmtId="0" fontId="37" fillId="4" borderId="13" xfId="61" applyFont="1" applyFill="1" applyBorder="1" applyAlignment="1">
      <alignment horizontal="left" wrapText="1"/>
      <protection/>
    </xf>
    <xf numFmtId="0" fontId="2" fillId="24" borderId="10" xfId="61" applyFont="1" applyFill="1" applyBorder="1" applyAlignment="1">
      <alignment horizontal="center"/>
      <protection/>
    </xf>
    <xf numFmtId="0" fontId="35" fillId="24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left" wrapText="1"/>
    </xf>
    <xf numFmtId="0" fontId="35" fillId="0" borderId="10" xfId="0" applyFont="1" applyBorder="1" applyAlignment="1">
      <alignment horizontal="center" wrapText="1"/>
    </xf>
    <xf numFmtId="0" fontId="37" fillId="24" borderId="10" xfId="61" applyFont="1" applyFill="1" applyBorder="1" applyAlignment="1">
      <alignment horizontal="center" vertical="center" wrapText="1"/>
      <protection/>
    </xf>
    <xf numFmtId="0" fontId="37" fillId="24" borderId="10" xfId="61" applyFont="1" applyFill="1" applyBorder="1" applyAlignment="1">
      <alignment horizontal="center" wrapText="1"/>
      <protection/>
    </xf>
    <xf numFmtId="0" fontId="37" fillId="21" borderId="10" xfId="61" applyFont="1" applyFill="1" applyBorder="1" applyAlignment="1">
      <alignment horizontal="center" wrapText="1"/>
      <protection/>
    </xf>
    <xf numFmtId="0" fontId="37" fillId="24" borderId="10" xfId="61" applyFont="1" applyFill="1" applyBorder="1" applyAlignment="1">
      <alignment horizontal="left" wrapText="1"/>
      <protection/>
    </xf>
    <xf numFmtId="0" fontId="35" fillId="24" borderId="10" xfId="61" applyFont="1" applyFill="1" applyBorder="1" applyAlignment="1">
      <alignment wrapText="1"/>
      <protection/>
    </xf>
    <xf numFmtId="0" fontId="2" fillId="0" borderId="10" xfId="61" applyFont="1" applyFill="1" applyBorder="1" applyAlignment="1">
      <alignment horizontal="center"/>
      <protection/>
    </xf>
    <xf numFmtId="0" fontId="35" fillId="24" borderId="10" xfId="0" applyFont="1" applyFill="1" applyBorder="1" applyAlignment="1">
      <alignment horizontal="left" wrapText="1"/>
    </xf>
    <xf numFmtId="0" fontId="37" fillId="0" borderId="10" xfId="61" applyFont="1" applyBorder="1" applyAlignment="1">
      <alignment horizontal="center" vertical="center" wrapText="1"/>
      <protection/>
    </xf>
    <xf numFmtId="0" fontId="37" fillId="0" borderId="10" xfId="61" applyFont="1" applyBorder="1" applyAlignment="1">
      <alignment horizontal="center" wrapText="1"/>
      <protection/>
    </xf>
    <xf numFmtId="0" fontId="37" fillId="0" borderId="10" xfId="61" applyFont="1" applyBorder="1" applyAlignment="1">
      <alignment horizontal="left" wrapText="1"/>
      <protection/>
    </xf>
    <xf numFmtId="0" fontId="35" fillId="0" borderId="10" xfId="61" applyFont="1" applyBorder="1" applyAlignment="1">
      <alignment wrapText="1"/>
      <protection/>
    </xf>
    <xf numFmtId="0" fontId="35" fillId="0" borderId="10" xfId="0" applyFont="1" applyBorder="1" applyAlignment="1">
      <alignment horizontal="center" vertical="center" wrapText="1"/>
    </xf>
    <xf numFmtId="0" fontId="37" fillId="24" borderId="10" xfId="61" applyFont="1" applyFill="1" applyBorder="1" applyAlignment="1">
      <alignment vertical="center" wrapText="1"/>
      <protection/>
    </xf>
    <xf numFmtId="0" fontId="35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left" vertical="top" wrapText="1"/>
    </xf>
    <xf numFmtId="0" fontId="35" fillId="21" borderId="10" xfId="61" applyFont="1" applyFill="1" applyBorder="1" applyAlignment="1">
      <alignment wrapText="1"/>
      <protection/>
    </xf>
    <xf numFmtId="0" fontId="33" fillId="0" borderId="0" xfId="0" applyFont="1" applyAlignment="1">
      <alignment/>
    </xf>
    <xf numFmtId="0" fontId="34" fillId="24" borderId="10" xfId="61" applyFont="1" applyFill="1" applyBorder="1">
      <alignment/>
      <protection/>
    </xf>
    <xf numFmtId="0" fontId="2" fillId="4" borderId="10" xfId="61" applyFont="1" applyFill="1" applyBorder="1" applyAlignment="1">
      <alignment horizontal="left"/>
      <protection/>
    </xf>
    <xf numFmtId="0" fontId="30" fillId="4" borderId="10" xfId="61" applyFont="1" applyFill="1" applyBorder="1">
      <alignment/>
      <protection/>
    </xf>
    <xf numFmtId="0" fontId="37" fillId="0" borderId="10" xfId="61" applyFont="1" applyFill="1" applyBorder="1" applyAlignment="1">
      <alignment horizontal="center" vertical="center" wrapText="1"/>
      <protection/>
    </xf>
    <xf numFmtId="0" fontId="37" fillId="0" borderId="10" xfId="61" applyFont="1" applyFill="1" applyBorder="1" applyAlignment="1">
      <alignment horizontal="center" wrapText="1"/>
      <protection/>
    </xf>
    <xf numFmtId="0" fontId="35" fillId="0" borderId="10" xfId="0" applyFont="1" applyBorder="1" applyAlignment="1">
      <alignment horizontal="center" wrapText="1"/>
    </xf>
    <xf numFmtId="0" fontId="2" fillId="24" borderId="10" xfId="61" applyFont="1" applyFill="1" applyBorder="1" applyAlignment="1">
      <alignment horizontal="left"/>
      <protection/>
    </xf>
    <xf numFmtId="0" fontId="30" fillId="24" borderId="10" xfId="61" applyFont="1" applyFill="1" applyBorder="1">
      <alignment/>
      <protection/>
    </xf>
    <xf numFmtId="0" fontId="35" fillId="0" borderId="10" xfId="0" applyFont="1" applyBorder="1" applyAlignment="1">
      <alignment vertical="center" wrapText="1"/>
    </xf>
    <xf numFmtId="0" fontId="35" fillId="0" borderId="10" xfId="66" applyFont="1" applyBorder="1" applyAlignment="1">
      <alignment horizontal="center" wrapText="1"/>
      <protection/>
    </xf>
    <xf numFmtId="0" fontId="0" fillId="0" borderId="10" xfId="61" applyBorder="1">
      <alignment/>
      <protection/>
    </xf>
    <xf numFmtId="0" fontId="35" fillId="0" borderId="10" xfId="62" applyFont="1" applyBorder="1" applyAlignment="1">
      <alignment wrapText="1"/>
      <protection/>
    </xf>
    <xf numFmtId="0" fontId="35" fillId="24" borderId="10" xfId="0" applyFont="1" applyFill="1" applyBorder="1" applyAlignment="1">
      <alignment wrapText="1"/>
    </xf>
    <xf numFmtId="0" fontId="2" fillId="24" borderId="13" xfId="61" applyFont="1" applyFill="1" applyBorder="1" applyAlignment="1">
      <alignment horizontal="left"/>
      <protection/>
    </xf>
    <xf numFmtId="0" fontId="2" fillId="0" borderId="10" xfId="61" applyFont="1" applyBorder="1" applyAlignment="1">
      <alignment horizontal="left"/>
      <protection/>
    </xf>
    <xf numFmtId="14" fontId="35" fillId="0" borderId="10" xfId="0" applyNumberFormat="1" applyFont="1" applyBorder="1" applyAlignment="1">
      <alignment vertical="center" wrapText="1"/>
    </xf>
    <xf numFmtId="0" fontId="0" fillId="21" borderId="14" xfId="0" applyFill="1" applyBorder="1" applyAlignment="1">
      <alignment horizontal="center" wrapText="1"/>
    </xf>
    <xf numFmtId="0" fontId="25" fillId="4" borderId="10" xfId="0" applyFont="1" applyFill="1" applyBorder="1" applyAlignment="1">
      <alignment/>
    </xf>
    <xf numFmtId="0" fontId="38" fillId="4" borderId="10" xfId="61" applyFont="1" applyFill="1" applyBorder="1" applyAlignment="1">
      <alignment wrapText="1"/>
      <protection/>
    </xf>
    <xf numFmtId="0" fontId="35" fillId="4" borderId="10" xfId="62" applyFont="1" applyFill="1" applyBorder="1" applyAlignment="1">
      <alignment horizontal="left" wrapText="1"/>
      <protection/>
    </xf>
    <xf numFmtId="0" fontId="35" fillId="4" borderId="10" xfId="62" applyFont="1" applyFill="1" applyBorder="1" applyAlignment="1">
      <alignment horizontal="left" vertical="center" wrapText="1"/>
      <protection/>
    </xf>
    <xf numFmtId="0" fontId="27" fillId="4" borderId="10" xfId="61" applyFont="1" applyFill="1" applyBorder="1" applyAlignment="1">
      <alignment wrapText="1"/>
      <protection/>
    </xf>
    <xf numFmtId="0" fontId="34" fillId="4" borderId="10" xfId="0" applyFont="1" applyFill="1" applyBorder="1" applyAlignment="1">
      <alignment/>
    </xf>
    <xf numFmtId="0" fontId="35" fillId="24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/>
    </xf>
    <xf numFmtId="0" fontId="38" fillId="24" borderId="10" xfId="61" applyFont="1" applyFill="1" applyBorder="1" applyAlignment="1">
      <alignment wrapText="1"/>
      <protection/>
    </xf>
    <xf numFmtId="0" fontId="35" fillId="0" borderId="10" xfId="0" applyFont="1" applyBorder="1" applyAlignment="1">
      <alignment horizontal="left" vertical="center" wrapText="1"/>
    </xf>
    <xf numFmtId="0" fontId="35" fillId="24" borderId="10" xfId="0" applyFont="1" applyFill="1" applyBorder="1" applyAlignment="1">
      <alignment horizontal="left" vertical="top" wrapText="1"/>
    </xf>
    <xf numFmtId="0" fontId="35" fillId="24" borderId="10" xfId="0" applyFont="1" applyFill="1" applyBorder="1" applyAlignment="1">
      <alignment horizontal="center" vertical="top" wrapText="1"/>
    </xf>
    <xf numFmtId="0" fontId="27" fillId="0" borderId="10" xfId="61" applyFont="1" applyBorder="1" applyAlignment="1">
      <alignment wrapText="1"/>
      <protection/>
    </xf>
    <xf numFmtId="0" fontId="35" fillId="0" borderId="10" xfId="62" applyFont="1" applyBorder="1" applyAlignment="1">
      <alignment horizontal="left" vertical="center" wrapText="1"/>
      <protection/>
    </xf>
    <xf numFmtId="0" fontId="6" fillId="0" borderId="10" xfId="61" applyFont="1" applyBorder="1" applyAlignment="1">
      <alignment horizontal="distributed" textRotation="180" wrapText="1" readingOrder="2"/>
      <protection/>
    </xf>
    <xf numFmtId="0" fontId="27" fillId="4" borderId="10" xfId="0" applyFont="1" applyFill="1" applyBorder="1" applyAlignment="1">
      <alignment horizontal="center" wrapText="1"/>
    </xf>
    <xf numFmtId="0" fontId="27" fillId="4" borderId="10" xfId="0" applyFont="1" applyFill="1" applyBorder="1" applyAlignment="1">
      <alignment horizontal="left" wrapText="1"/>
    </xf>
    <xf numFmtId="0" fontId="27" fillId="4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left" wrapText="1"/>
    </xf>
    <xf numFmtId="0" fontId="35" fillId="24" borderId="10" xfId="61" applyFont="1" applyFill="1" applyBorder="1" applyAlignment="1">
      <alignment horizontal="center" vertical="center" wrapText="1"/>
      <protection/>
    </xf>
    <xf numFmtId="0" fontId="35" fillId="24" borderId="10" xfId="61" applyFont="1" applyFill="1" applyBorder="1" applyAlignment="1">
      <alignment horizontal="center" wrapText="1"/>
      <protection/>
    </xf>
    <xf numFmtId="0" fontId="38" fillId="24" borderId="10" xfId="61" applyFont="1" applyFill="1" applyBorder="1" applyAlignment="1">
      <alignment horizontal="left" wrapText="1"/>
      <protection/>
    </xf>
    <xf numFmtId="0" fontId="38" fillId="24" borderId="10" xfId="61" applyFont="1" applyFill="1" applyBorder="1" applyAlignment="1">
      <alignment wrapText="1"/>
      <protection/>
    </xf>
    <xf numFmtId="0" fontId="27" fillId="24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left" wrapText="1"/>
    </xf>
    <xf numFmtId="0" fontId="35" fillId="24" borderId="10" xfId="61" applyFont="1" applyFill="1" applyBorder="1" applyAlignment="1">
      <alignment vertical="center" wrapText="1"/>
      <protection/>
    </xf>
    <xf numFmtId="0" fontId="27" fillId="0" borderId="10" xfId="0" applyFont="1" applyBorder="1" applyAlignment="1">
      <alignment horizontal="center" wrapText="1"/>
    </xf>
    <xf numFmtId="0" fontId="35" fillId="24" borderId="10" xfId="61" applyFont="1" applyFill="1" applyBorder="1" applyAlignment="1">
      <alignment horizontal="left" wrapText="1"/>
      <protection/>
    </xf>
    <xf numFmtId="0" fontId="38" fillId="24" borderId="13" xfId="61" applyFont="1" applyFill="1" applyBorder="1" applyAlignment="1">
      <alignment wrapText="1"/>
      <protection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27" fillId="24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left"/>
    </xf>
    <xf numFmtId="0" fontId="38" fillId="24" borderId="10" xfId="6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5" fillId="4" borderId="10" xfId="0" applyFont="1" applyFill="1" applyBorder="1" applyAlignment="1">
      <alignment vertical="top" wrapText="1"/>
    </xf>
    <xf numFmtId="0" fontId="35" fillId="4" borderId="10" xfId="61" applyFont="1" applyFill="1" applyBorder="1" applyAlignment="1">
      <alignment horizontal="center" wrapText="1"/>
      <protection/>
    </xf>
    <xf numFmtId="0" fontId="38" fillId="4" borderId="10" xfId="66" applyFont="1" applyFill="1" applyBorder="1" applyAlignment="1">
      <alignment horizontal="center" wrapText="1"/>
      <protection/>
    </xf>
    <xf numFmtId="0" fontId="35" fillId="4" borderId="10" xfId="61" applyFont="1" applyFill="1" applyBorder="1" applyAlignment="1">
      <alignment horizontal="center" vertical="center" wrapText="1"/>
      <protection/>
    </xf>
    <xf numFmtId="0" fontId="27" fillId="4" borderId="10" xfId="0" applyFont="1" applyFill="1" applyBorder="1" applyAlignment="1">
      <alignment horizontal="left"/>
    </xf>
    <xf numFmtId="0" fontId="9" fillId="20" borderId="10" xfId="61" applyFont="1" applyFill="1" applyBorder="1" applyAlignment="1">
      <alignment horizontal="center" wrapText="1"/>
      <protection/>
    </xf>
    <xf numFmtId="0" fontId="4" fillId="20" borderId="10" xfId="61" applyFont="1" applyFill="1" applyBorder="1" applyAlignment="1">
      <alignment horizontal="center" wrapText="1"/>
      <protection/>
    </xf>
    <xf numFmtId="0" fontId="35" fillId="20" borderId="13" xfId="61" applyFont="1" applyFill="1" applyBorder="1" applyAlignment="1">
      <alignment horizontal="left" wrapText="1"/>
      <protection/>
    </xf>
    <xf numFmtId="0" fontId="0" fillId="20" borderId="10" xfId="0" applyFill="1" applyBorder="1" applyAlignment="1">
      <alignment/>
    </xf>
    <xf numFmtId="0" fontId="27" fillId="20" borderId="10" xfId="0" applyFont="1" applyFill="1" applyBorder="1" applyAlignment="1">
      <alignment horizontal="left" wrapText="1"/>
    </xf>
    <xf numFmtId="0" fontId="38" fillId="20" borderId="10" xfId="61" applyFont="1" applyFill="1" applyBorder="1" applyAlignment="1">
      <alignment horizontal="left" wrapText="1"/>
      <protection/>
    </xf>
    <xf numFmtId="0" fontId="1" fillId="0" borderId="10" xfId="0" applyFont="1" applyFill="1" applyBorder="1" applyAlignment="1">
      <alignment/>
    </xf>
    <xf numFmtId="0" fontId="25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wrapText="1"/>
    </xf>
    <xf numFmtId="0" fontId="25" fillId="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wrapText="1"/>
    </xf>
    <xf numFmtId="0" fontId="25" fillId="4" borderId="10" xfId="0" applyFont="1" applyFill="1" applyBorder="1" applyAlignment="1">
      <alignment horizontal="left" wrapText="1"/>
    </xf>
    <xf numFmtId="0" fontId="25" fillId="4" borderId="10" xfId="0" applyFont="1" applyFill="1" applyBorder="1" applyAlignment="1">
      <alignment horizontal="left" vertical="center" wrapText="1"/>
    </xf>
    <xf numFmtId="0" fontId="30" fillId="4" borderId="10" xfId="0" applyFont="1" applyFill="1" applyBorder="1" applyAlignment="1">
      <alignment horizontal="center" wrapText="1"/>
    </xf>
    <xf numFmtId="0" fontId="13" fillId="4" borderId="10" xfId="0" applyFont="1" applyFill="1" applyBorder="1" applyAlignment="1">
      <alignment horizontal="left" wrapText="1"/>
    </xf>
    <xf numFmtId="0" fontId="13" fillId="4" borderId="10" xfId="0" applyFont="1" applyFill="1" applyBorder="1" applyAlignment="1">
      <alignment horizontal="center" wrapText="1"/>
    </xf>
    <xf numFmtId="0" fontId="30" fillId="4" borderId="10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wrapText="1"/>
    </xf>
    <xf numFmtId="0" fontId="30" fillId="4" borderId="10" xfId="0" applyFont="1" applyFill="1" applyBorder="1" applyAlignment="1">
      <alignment horizontal="left" wrapText="1"/>
    </xf>
    <xf numFmtId="0" fontId="13" fillId="4" borderId="10" xfId="0" applyFont="1" applyFill="1" applyBorder="1" applyAlignment="1">
      <alignment horizontal="center" vertical="center" wrapText="1"/>
    </xf>
    <xf numFmtId="0" fontId="39" fillId="0" borderId="0" xfId="61" applyFont="1">
      <alignment/>
      <protection/>
    </xf>
    <xf numFmtId="0" fontId="40" fillId="0" borderId="0" xfId="61" applyFont="1" applyAlignment="1">
      <alignment/>
      <protection/>
    </xf>
    <xf numFmtId="0" fontId="40" fillId="0" borderId="0" xfId="61" applyFont="1">
      <alignment/>
      <protection/>
    </xf>
    <xf numFmtId="0" fontId="17" fillId="0" borderId="0" xfId="61" applyFont="1">
      <alignment/>
      <protection/>
    </xf>
    <xf numFmtId="0" fontId="44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left" vertical="center" wrapText="1" readingOrder="1"/>
    </xf>
    <xf numFmtId="0" fontId="0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30" fillId="10" borderId="10" xfId="0" applyFont="1" applyFill="1" applyBorder="1" applyAlignment="1">
      <alignment horizontal="center"/>
    </xf>
    <xf numFmtId="0" fontId="29" fillId="10" borderId="10" xfId="0" applyFont="1" applyFill="1" applyBorder="1" applyAlignment="1">
      <alignment horizontal="center"/>
    </xf>
    <xf numFmtId="0" fontId="13" fillId="10" borderId="10" xfId="0" applyFont="1" applyFill="1" applyBorder="1" applyAlignment="1">
      <alignment wrapText="1"/>
    </xf>
    <xf numFmtId="0" fontId="13" fillId="10" borderId="10" xfId="0" applyFont="1" applyFill="1" applyBorder="1" applyAlignment="1">
      <alignment horizontal="left" wrapText="1"/>
    </xf>
    <xf numFmtId="0" fontId="2" fillId="10" borderId="10" xfId="0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 wrapText="1"/>
    </xf>
    <xf numFmtId="0" fontId="29" fillId="10" borderId="10" xfId="0" applyFont="1" applyFill="1" applyBorder="1" applyAlignment="1">
      <alignment horizontal="center" wrapText="1"/>
    </xf>
    <xf numFmtId="0" fontId="13" fillId="10" borderId="10" xfId="0" applyFont="1" applyFill="1" applyBorder="1" applyAlignment="1">
      <alignment/>
    </xf>
    <xf numFmtId="0" fontId="27" fillId="10" borderId="10" xfId="0" applyFont="1" applyFill="1" applyBorder="1" applyAlignment="1">
      <alignment wrapText="1"/>
    </xf>
    <xf numFmtId="0" fontId="27" fillId="10" borderId="10" xfId="0" applyFont="1" applyFill="1" applyBorder="1" applyAlignment="1">
      <alignment/>
    </xf>
    <xf numFmtId="0" fontId="46" fillId="10" borderId="10" xfId="0" applyFont="1" applyFill="1" applyBorder="1" applyAlignment="1">
      <alignment horizontal="left" vertical="center" wrapText="1"/>
    </xf>
    <xf numFmtId="0" fontId="48" fillId="1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35" fillId="0" borderId="0" xfId="0" applyFont="1" applyAlignment="1">
      <alignment horizontal="left" vertical="center" wrapText="1" shrinkToFit="1"/>
    </xf>
    <xf numFmtId="0" fontId="13" fillId="10" borderId="1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35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31" fillId="0" borderId="0" xfId="61" applyFont="1" applyAlignment="1">
      <alignment/>
      <protection/>
    </xf>
    <xf numFmtId="0" fontId="32" fillId="0" borderId="0" xfId="61" applyFont="1" applyAlignment="1">
      <alignment/>
      <protection/>
    </xf>
    <xf numFmtId="0" fontId="31" fillId="0" borderId="0" xfId="61" applyFont="1">
      <alignment/>
      <protection/>
    </xf>
    <xf numFmtId="0" fontId="0" fillId="0" borderId="0" xfId="61" applyAlignment="1">
      <alignment horizontal="center" wrapText="1"/>
      <protection/>
    </xf>
    <xf numFmtId="0" fontId="1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left"/>
      <protection/>
    </xf>
    <xf numFmtId="0" fontId="42" fillId="0" borderId="0" xfId="61" applyFont="1" applyAlignment="1">
      <alignment horizontal="center" wrapText="1"/>
      <protection/>
    </xf>
    <xf numFmtId="0" fontId="13" fillId="0" borderId="10" xfId="61" applyFont="1" applyBorder="1" applyAlignment="1">
      <alignment horizontal="center" vertical="center" wrapText="1"/>
      <protection/>
    </xf>
    <xf numFmtId="0" fontId="49" fillId="0" borderId="10" xfId="61" applyFont="1" applyBorder="1" applyAlignment="1">
      <alignment horizontal="center" vertical="center" wrapText="1"/>
      <protection/>
    </xf>
    <xf numFmtId="0" fontId="50" fillId="0" borderId="10" xfId="61" applyFont="1" applyBorder="1" applyAlignment="1">
      <alignment horizontal="center" vertical="center" wrapText="1"/>
      <protection/>
    </xf>
    <xf numFmtId="0" fontId="29" fillId="0" borderId="10" xfId="61" applyFont="1" applyBorder="1" applyAlignment="1">
      <alignment horizontal="center" vertical="center" wrapText="1"/>
      <protection/>
    </xf>
    <xf numFmtId="0" fontId="12" fillId="0" borderId="10" xfId="61" applyFont="1" applyFill="1" applyBorder="1" applyAlignment="1">
      <alignment horizontal="center" vertical="center" wrapText="1"/>
      <protection/>
    </xf>
    <xf numFmtId="0" fontId="13" fillId="24" borderId="10" xfId="61" applyFont="1" applyFill="1" applyBorder="1" applyAlignment="1">
      <alignment horizontal="center" vertical="center" wrapText="1"/>
      <protection/>
    </xf>
    <xf numFmtId="0" fontId="44" fillId="11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3" fillId="0" borderId="10" xfId="61" applyFont="1" applyBorder="1" applyAlignment="1">
      <alignment horizontal="center" vertical="center" wrapText="1"/>
      <protection/>
    </xf>
    <xf numFmtId="0" fontId="13" fillId="0" borderId="10" xfId="61" applyFont="1" applyFill="1" applyBorder="1" applyAlignment="1">
      <alignment horizontal="center" vertical="center" wrapText="1"/>
      <protection/>
    </xf>
    <xf numFmtId="0" fontId="15" fillId="0" borderId="10" xfId="61" applyFont="1" applyFill="1" applyBorder="1" applyAlignment="1">
      <alignment horizontal="center" vertical="center" wrapText="1"/>
      <protection/>
    </xf>
    <xf numFmtId="0" fontId="13" fillId="0" borderId="10" xfId="61" applyFont="1" applyBorder="1" applyAlignment="1">
      <alignment horizontal="center" wrapText="1"/>
      <protection/>
    </xf>
    <xf numFmtId="0" fontId="13" fillId="0" borderId="10" xfId="61" applyFont="1" applyBorder="1" applyAlignment="1">
      <alignment horizontal="center" vertical="top" wrapText="1"/>
      <protection/>
    </xf>
    <xf numFmtId="0" fontId="13" fillId="0" borderId="0" xfId="61" applyFont="1">
      <alignment/>
      <protection/>
    </xf>
    <xf numFmtId="0" fontId="49" fillId="0" borderId="0" xfId="61" applyFont="1" applyAlignment="1">
      <alignment horizontal="center" wrapText="1"/>
      <protection/>
    </xf>
    <xf numFmtId="0" fontId="49" fillId="0" borderId="12" xfId="61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2" xfId="61" applyFont="1" applyBorder="1" applyAlignment="1">
      <alignment horizontal="center" vertical="center" wrapText="1"/>
      <protection/>
    </xf>
    <xf numFmtId="0" fontId="12" fillId="0" borderId="13" xfId="61" applyFont="1" applyFill="1" applyBorder="1" applyAlignment="1">
      <alignment horizontal="center" vertical="center" wrapText="1"/>
      <protection/>
    </xf>
    <xf numFmtId="0" fontId="13" fillId="0" borderId="13" xfId="61" applyFont="1" applyBorder="1" applyAlignment="1">
      <alignment horizontal="center" vertical="center" wrapText="1"/>
      <protection/>
    </xf>
    <xf numFmtId="0" fontId="13" fillId="0" borderId="13" xfId="61" applyFont="1" applyFill="1" applyBorder="1" applyAlignment="1">
      <alignment horizontal="center" wrapText="1"/>
      <protection/>
    </xf>
    <xf numFmtId="0" fontId="13" fillId="0" borderId="13" xfId="61" applyFont="1" applyFill="1" applyBorder="1">
      <alignment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52" fillId="0" borderId="10" xfId="61" applyFont="1" applyBorder="1" applyAlignment="1">
      <alignment horizontal="center" vertical="center" wrapText="1"/>
      <protection/>
    </xf>
    <xf numFmtId="0" fontId="90" fillId="7" borderId="12" xfId="0" applyFont="1" applyFill="1" applyBorder="1" applyAlignment="1">
      <alignment horizontal="center" vertical="center" wrapText="1"/>
    </xf>
    <xf numFmtId="0" fontId="65" fillId="11" borderId="15" xfId="0" applyFont="1" applyFill="1" applyBorder="1" applyAlignment="1">
      <alignment horizontal="center" vertical="center"/>
    </xf>
    <xf numFmtId="0" fontId="65" fillId="11" borderId="14" xfId="0" applyFont="1" applyFill="1" applyBorder="1" applyAlignment="1">
      <alignment horizontal="center" vertical="center"/>
    </xf>
    <xf numFmtId="0" fontId="65" fillId="11" borderId="12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5" fillId="0" borderId="0" xfId="0" applyFont="1" applyAlignment="1">
      <alignment horizont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4" fillId="11" borderId="15" xfId="0" applyFont="1" applyFill="1" applyBorder="1" applyAlignment="1">
      <alignment horizontal="center" vertical="center" wrapText="1"/>
    </xf>
    <xf numFmtId="0" fontId="44" fillId="11" borderId="14" xfId="0" applyFont="1" applyFill="1" applyBorder="1" applyAlignment="1">
      <alignment horizontal="center" vertical="center" wrapText="1"/>
    </xf>
    <xf numFmtId="0" fontId="52" fillId="0" borderId="15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>
      <alignment/>
      <protection/>
    </xf>
    <xf numFmtId="0" fontId="12" fillId="24" borderId="10" xfId="61" applyFont="1" applyFill="1" applyBorder="1" applyAlignment="1">
      <alignment horizontal="center" vertical="center" wrapText="1"/>
      <protection/>
    </xf>
    <xf numFmtId="0" fontId="48" fillId="24" borderId="15" xfId="61" applyFont="1" applyFill="1" applyBorder="1" applyAlignment="1">
      <alignment horizontal="center" vertical="center" wrapText="1"/>
      <protection/>
    </xf>
    <xf numFmtId="0" fontId="51" fillId="0" borderId="10" xfId="61" applyFont="1" applyBorder="1">
      <alignment/>
      <protection/>
    </xf>
    <xf numFmtId="0" fontId="2" fillId="0" borderId="12" xfId="61" applyFont="1" applyBorder="1">
      <alignment/>
      <protection/>
    </xf>
    <xf numFmtId="0" fontId="53" fillId="0" borderId="18" xfId="61" applyFont="1" applyBorder="1" applyAlignment="1">
      <alignment horizontal="center" vertical="top" wrapText="1"/>
      <protection/>
    </xf>
    <xf numFmtId="0" fontId="54" fillId="0" borderId="18" xfId="61" applyFont="1" applyBorder="1" applyAlignment="1">
      <alignment horizontal="left" vertical="top" wrapText="1" indent="2"/>
      <protection/>
    </xf>
    <xf numFmtId="0" fontId="2" fillId="0" borderId="13" xfId="61" applyFont="1" applyBorder="1" applyAlignment="1">
      <alignment horizontal="center" vertical="center"/>
      <protection/>
    </xf>
    <xf numFmtId="0" fontId="54" fillId="0" borderId="13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54" fillId="0" borderId="10" xfId="61" applyFont="1" applyBorder="1" applyAlignment="1">
      <alignment horizontal="center" vertical="center" wrapText="1"/>
      <protection/>
    </xf>
    <xf numFmtId="0" fontId="48" fillId="24" borderId="10" xfId="61" applyFont="1" applyFill="1" applyBorder="1" applyAlignment="1">
      <alignment horizontal="center" vertical="center" wrapText="1"/>
      <protection/>
    </xf>
    <xf numFmtId="0" fontId="12" fillId="0" borderId="16" xfId="61" applyFont="1" applyBorder="1" applyAlignment="1">
      <alignment horizontal="center" vertical="center" wrapText="1"/>
      <protection/>
    </xf>
    <xf numFmtId="0" fontId="35" fillId="0" borderId="10" xfId="61" applyFont="1" applyBorder="1" applyAlignment="1">
      <alignment horizontal="center" vertical="center" wrapText="1"/>
      <protection/>
    </xf>
    <xf numFmtId="0" fontId="15" fillId="0" borderId="10" xfId="61" applyFont="1" applyBorder="1">
      <alignment/>
      <protection/>
    </xf>
    <xf numFmtId="0" fontId="1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top" wrapText="1"/>
      <protection/>
    </xf>
    <xf numFmtId="0" fontId="8" fillId="0" borderId="10" xfId="61" applyFont="1" applyBorder="1" applyAlignment="1">
      <alignment horizontal="left" vertical="top" wrapText="1" indent="2"/>
      <protection/>
    </xf>
    <xf numFmtId="0" fontId="15" fillId="0" borderId="1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48" fillId="0" borderId="10" xfId="61" applyFont="1" applyFill="1" applyBorder="1" applyAlignment="1">
      <alignment horizontal="center" vertical="center" wrapText="1"/>
      <protection/>
    </xf>
    <xf numFmtId="0" fontId="15" fillId="0" borderId="10" xfId="61" applyFont="1" applyFill="1" applyBorder="1">
      <alignment/>
      <protection/>
    </xf>
    <xf numFmtId="0" fontId="12" fillId="0" borderId="15" xfId="61" applyFont="1" applyBorder="1" applyAlignment="1">
      <alignment horizontal="center" vertical="center" wrapText="1"/>
      <protection/>
    </xf>
    <xf numFmtId="0" fontId="15" fillId="0" borderId="10" xfId="61" applyFont="1" applyBorder="1" applyAlignment="1">
      <alignment vertical="top" wrapText="1"/>
      <protection/>
    </xf>
    <xf numFmtId="0" fontId="15" fillId="0" borderId="10" xfId="61" applyFont="1" applyBorder="1" applyAlignment="1">
      <alignment horizontal="center" vertical="top" wrapText="1"/>
      <protection/>
    </xf>
    <xf numFmtId="0" fontId="12" fillId="0" borderId="12" xfId="61" applyFont="1" applyBorder="1" applyAlignment="1">
      <alignment horizontal="center" vertical="center" wrapText="1"/>
      <protection/>
    </xf>
    <xf numFmtId="0" fontId="15" fillId="0" borderId="13" xfId="61" applyFont="1" applyBorder="1" applyAlignment="1">
      <alignment horizontal="center" vertical="center"/>
      <protection/>
    </xf>
    <xf numFmtId="0" fontId="90" fillId="7" borderId="14" xfId="0" applyFont="1" applyFill="1" applyBorder="1" applyAlignment="1">
      <alignment horizontal="center" vertical="center" wrapText="1"/>
    </xf>
    <xf numFmtId="0" fontId="44" fillId="0" borderId="10" xfId="61" applyFont="1" applyBorder="1" applyAlignment="1">
      <alignment horizontal="center" vertical="center" wrapText="1"/>
      <protection/>
    </xf>
    <xf numFmtId="0" fontId="44" fillId="0" borderId="15" xfId="61" applyFont="1" applyBorder="1" applyAlignment="1">
      <alignment horizontal="center" vertical="center" wrapText="1"/>
      <protection/>
    </xf>
    <xf numFmtId="0" fontId="15" fillId="0" borderId="18" xfId="61" applyFont="1" applyBorder="1" applyAlignment="1">
      <alignment horizontal="center" vertical="top" wrapText="1"/>
      <protection/>
    </xf>
    <xf numFmtId="0" fontId="6" fillId="0" borderId="18" xfId="61" applyFont="1" applyBorder="1" applyAlignment="1">
      <alignment horizontal="center" vertical="top" wrapText="1"/>
      <protection/>
    </xf>
    <xf numFmtId="0" fontId="9" fillId="0" borderId="18" xfId="61" applyFont="1" applyBorder="1" applyAlignment="1">
      <alignment horizontal="center" vertical="top" wrapText="1"/>
      <protection/>
    </xf>
    <xf numFmtId="0" fontId="9" fillId="0" borderId="10" xfId="61" applyFont="1" applyBorder="1" applyAlignment="1">
      <alignment horizontal="center" vertical="center" wrapText="1"/>
      <protection/>
    </xf>
    <xf numFmtId="0" fontId="12" fillId="24" borderId="13" xfId="61" applyFont="1" applyFill="1" applyBorder="1" applyAlignment="1">
      <alignment horizontal="center" vertical="center" wrapText="1"/>
      <protection/>
    </xf>
    <xf numFmtId="0" fontId="6" fillId="0" borderId="13" xfId="61" applyFont="1" applyBorder="1" applyAlignment="1">
      <alignment horizontal="center" vertical="center" wrapText="1"/>
      <protection/>
    </xf>
    <xf numFmtId="0" fontId="37" fillId="0" borderId="10" xfId="61" applyFont="1" applyBorder="1">
      <alignment/>
      <protection/>
    </xf>
    <xf numFmtId="0" fontId="6" fillId="0" borderId="10" xfId="61" applyFont="1" applyBorder="1" applyAlignment="1">
      <alignment horizontal="center" vertical="center" wrapText="1"/>
      <protection/>
    </xf>
    <xf numFmtId="0" fontId="15" fillId="24" borderId="10" xfId="6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14" fillId="0" borderId="0" xfId="0" applyFont="1" applyAlignment="1">
      <alignment horizontal="left" vertical="center" indent="4"/>
    </xf>
    <xf numFmtId="0" fontId="58" fillId="0" borderId="0" xfId="0" applyFont="1" applyAlignment="1">
      <alignment/>
    </xf>
    <xf numFmtId="0" fontId="20" fillId="0" borderId="0" xfId="0" applyFont="1" applyAlignment="1">
      <alignment/>
    </xf>
    <xf numFmtId="0" fontId="59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59" fillId="0" borderId="19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60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9" fillId="0" borderId="20" xfId="61" applyFont="1" applyBorder="1" applyAlignment="1">
      <alignment horizontal="center" wrapText="1"/>
      <protection/>
    </xf>
    <xf numFmtId="0" fontId="9" fillId="0" borderId="21" xfId="61" applyFont="1" applyBorder="1" applyAlignment="1">
      <alignment wrapText="1"/>
      <protection/>
    </xf>
    <xf numFmtId="0" fontId="60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2" fillId="10" borderId="10" xfId="0" applyFont="1" applyFill="1" applyBorder="1" applyAlignment="1">
      <alignment horizontal="left"/>
    </xf>
    <xf numFmtId="0" fontId="20" fillId="10" borderId="10" xfId="0" applyFont="1" applyFill="1" applyBorder="1" applyAlignment="1">
      <alignment horizontal="center" vertical="center"/>
    </xf>
    <xf numFmtId="0" fontId="63" fillId="10" borderId="10" xfId="0" applyFont="1" applyFill="1" applyBorder="1" applyAlignment="1">
      <alignment horizontal="center" vertical="center" wrapText="1"/>
    </xf>
    <xf numFmtId="0" fontId="23" fillId="10" borderId="10" xfId="0" applyFont="1" applyFill="1" applyBorder="1" applyAlignment="1">
      <alignment horizontal="left" vertical="center" wrapText="1"/>
    </xf>
    <xf numFmtId="0" fontId="64" fillId="10" borderId="10" xfId="0" applyFont="1" applyFill="1" applyBorder="1" applyAlignment="1">
      <alignment horizontal="center" vertical="center"/>
    </xf>
    <xf numFmtId="0" fontId="65" fillId="10" borderId="10" xfId="0" applyFont="1" applyFill="1" applyBorder="1" applyAlignment="1">
      <alignment horizontal="center" vertical="center"/>
    </xf>
    <xf numFmtId="0" fontId="56" fillId="10" borderId="10" xfId="0" applyFont="1" applyFill="1" applyBorder="1" applyAlignment="1">
      <alignment horizontal="center"/>
    </xf>
    <xf numFmtId="0" fontId="66" fillId="10" borderId="10" xfId="0" applyFont="1" applyFill="1" applyBorder="1" applyAlignment="1">
      <alignment horizontal="center" vertical="center" wrapText="1"/>
    </xf>
    <xf numFmtId="0" fontId="0" fillId="10" borderId="13" xfId="0" applyFill="1" applyBorder="1" applyAlignment="1">
      <alignment/>
    </xf>
    <xf numFmtId="0" fontId="62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/>
    </xf>
    <xf numFmtId="0" fontId="6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0" fontId="62" fillId="3" borderId="10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center" vertical="center"/>
    </xf>
    <xf numFmtId="0" fontId="63" fillId="3" borderId="10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left" vertical="center" wrapText="1"/>
    </xf>
    <xf numFmtId="0" fontId="64" fillId="3" borderId="10" xfId="0" applyFont="1" applyFill="1" applyBorder="1" applyAlignment="1">
      <alignment horizontal="center" vertical="center"/>
    </xf>
    <xf numFmtId="0" fontId="65" fillId="3" borderId="10" xfId="0" applyFont="1" applyFill="1" applyBorder="1" applyAlignment="1">
      <alignment horizontal="center" vertical="center"/>
    </xf>
    <xf numFmtId="0" fontId="56" fillId="3" borderId="10" xfId="0" applyFont="1" applyFill="1" applyBorder="1" applyAlignment="1">
      <alignment horizontal="center"/>
    </xf>
    <xf numFmtId="0" fontId="67" fillId="3" borderId="10" xfId="0" applyFont="1" applyFill="1" applyBorder="1" applyAlignment="1">
      <alignment horizontal="left"/>
    </xf>
    <xf numFmtId="0" fontId="66" fillId="3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67" fillId="0" borderId="0" xfId="0" applyFont="1" applyBorder="1" applyAlignment="1">
      <alignment horizontal="left"/>
    </xf>
    <xf numFmtId="0" fontId="6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60" fillId="0" borderId="0" xfId="0" applyFont="1" applyAlignment="1">
      <alignment/>
    </xf>
    <xf numFmtId="0" fontId="56" fillId="0" borderId="22" xfId="0" applyFont="1" applyBorder="1" applyAlignment="1">
      <alignment horizontal="center" wrapText="1"/>
    </xf>
    <xf numFmtId="0" fontId="61" fillId="0" borderId="23" xfId="0" applyFont="1" applyBorder="1" applyAlignment="1">
      <alignment horizontal="center" wrapText="1"/>
    </xf>
    <xf numFmtId="0" fontId="56" fillId="0" borderId="23" xfId="0" applyFont="1" applyBorder="1" applyAlignment="1">
      <alignment horizontal="center" wrapText="1"/>
    </xf>
    <xf numFmtId="0" fontId="60" fillId="0" borderId="23" xfId="0" applyFont="1" applyBorder="1" applyAlignment="1">
      <alignment horizontal="center" wrapText="1"/>
    </xf>
    <xf numFmtId="0" fontId="9" fillId="0" borderId="23" xfId="61" applyFont="1" applyBorder="1" applyAlignment="1">
      <alignment horizontal="center" wrapText="1"/>
      <protection/>
    </xf>
    <xf numFmtId="0" fontId="9" fillId="0" borderId="24" xfId="61" applyFont="1" applyBorder="1" applyAlignment="1">
      <alignment wrapText="1"/>
      <protection/>
    </xf>
    <xf numFmtId="0" fontId="56" fillId="0" borderId="25" xfId="0" applyFont="1" applyBorder="1" applyAlignment="1">
      <alignment horizontal="center" wrapText="1"/>
    </xf>
    <xf numFmtId="0" fontId="56" fillId="0" borderId="20" xfId="0" applyFont="1" applyBorder="1" applyAlignment="1">
      <alignment horizontal="center" wrapText="1"/>
    </xf>
    <xf numFmtId="0" fontId="60" fillId="0" borderId="20" xfId="0" applyFont="1" applyBorder="1" applyAlignment="1">
      <alignment horizontal="center" wrapText="1"/>
    </xf>
    <xf numFmtId="0" fontId="62" fillId="10" borderId="13" xfId="0" applyFont="1" applyFill="1" applyBorder="1" applyAlignment="1">
      <alignment horizontal="left"/>
    </xf>
    <xf numFmtId="0" fontId="20" fillId="10" borderId="13" xfId="0" applyFont="1" applyFill="1" applyBorder="1" applyAlignment="1">
      <alignment horizontal="center" vertical="center"/>
    </xf>
    <xf numFmtId="0" fontId="63" fillId="10" borderId="13" xfId="0" applyFont="1" applyFill="1" applyBorder="1" applyAlignment="1">
      <alignment horizontal="center" vertical="center" wrapText="1"/>
    </xf>
    <xf numFmtId="0" fontId="23" fillId="10" borderId="13" xfId="0" applyFont="1" applyFill="1" applyBorder="1" applyAlignment="1">
      <alignment horizontal="left" vertical="center" wrapText="1"/>
    </xf>
    <xf numFmtId="0" fontId="64" fillId="10" borderId="13" xfId="0" applyFont="1" applyFill="1" applyBorder="1" applyAlignment="1">
      <alignment horizontal="center" vertical="center"/>
    </xf>
    <xf numFmtId="0" fontId="60" fillId="10" borderId="13" xfId="0" applyFont="1" applyFill="1" applyBorder="1" applyAlignment="1">
      <alignment horizontal="center" wrapText="1"/>
    </xf>
    <xf numFmtId="0" fontId="66" fillId="10" borderId="13" xfId="0" applyFont="1" applyFill="1" applyBorder="1" applyAlignment="1">
      <alignment horizontal="center" vertical="center" wrapText="1"/>
    </xf>
    <xf numFmtId="0" fontId="60" fillId="10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wrapText="1"/>
    </xf>
    <xf numFmtId="0" fontId="60" fillId="3" borderId="13" xfId="0" applyFont="1" applyFill="1" applyBorder="1" applyAlignment="1">
      <alignment horizontal="center" wrapText="1"/>
    </xf>
    <xf numFmtId="0" fontId="60" fillId="3" borderId="1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60" fillId="0" borderId="25" xfId="0" applyFont="1" applyBorder="1" applyAlignment="1">
      <alignment horizontal="center" wrapText="1"/>
    </xf>
    <xf numFmtId="0" fontId="60" fillId="0" borderId="20" xfId="0" applyFont="1" applyBorder="1" applyAlignment="1">
      <alignment horizontal="left" wrapText="1"/>
    </xf>
    <xf numFmtId="0" fontId="9" fillId="0" borderId="20" xfId="61" applyFont="1" applyBorder="1" applyAlignment="1">
      <alignment wrapText="1"/>
      <protection/>
    </xf>
    <xf numFmtId="0" fontId="62" fillId="0" borderId="25" xfId="0" applyFont="1" applyFill="1" applyBorder="1" applyAlignment="1">
      <alignment horizontal="left"/>
    </xf>
    <xf numFmtId="0" fontId="23" fillId="10" borderId="13" xfId="0" applyFont="1" applyFill="1" applyBorder="1" applyAlignment="1">
      <alignment horizontal="center" vertical="center" wrapText="1"/>
    </xf>
    <xf numFmtId="0" fontId="23" fillId="1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9" fillId="0" borderId="23" xfId="61" applyFont="1" applyBorder="1" applyAlignment="1">
      <alignment wrapText="1"/>
      <protection/>
    </xf>
    <xf numFmtId="0" fontId="9" fillId="0" borderId="0" xfId="61" applyFont="1" applyFill="1" applyBorder="1" applyAlignment="1">
      <alignment wrapText="1"/>
      <protection/>
    </xf>
    <xf numFmtId="0" fontId="68" fillId="0" borderId="10" xfId="0" applyFont="1" applyBorder="1" applyAlignment="1">
      <alignment horizontal="center" wrapText="1"/>
    </xf>
    <xf numFmtId="0" fontId="63" fillId="10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63" fillId="3" borderId="10" xfId="0" applyFont="1" applyFill="1" applyBorder="1" applyAlignment="1">
      <alignment horizontal="left"/>
    </xf>
    <xf numFmtId="0" fontId="63" fillId="3" borderId="10" xfId="0" applyFont="1" applyFill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9" fillId="0" borderId="26" xfId="61" applyFont="1" applyBorder="1" applyAlignment="1">
      <alignment wrapText="1"/>
      <protection/>
    </xf>
    <xf numFmtId="0" fontId="60" fillId="0" borderId="2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63" fillId="10" borderId="13" xfId="0" applyFont="1" applyFill="1" applyBorder="1" applyAlignment="1">
      <alignment horizontal="center"/>
    </xf>
    <xf numFmtId="0" fontId="0" fillId="10" borderId="27" xfId="0" applyFill="1" applyBorder="1" applyAlignment="1">
      <alignment/>
    </xf>
    <xf numFmtId="0" fontId="0" fillId="10" borderId="12" xfId="0" applyFill="1" applyBorder="1" applyAlignment="1">
      <alignment/>
    </xf>
    <xf numFmtId="0" fontId="64" fillId="0" borderId="12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horizontal="center" wrapText="1"/>
    </xf>
    <xf numFmtId="0" fontId="9" fillId="0" borderId="10" xfId="66" applyFont="1" applyBorder="1" applyAlignment="1">
      <alignment horizontal="center" wrapText="1"/>
      <protection/>
    </xf>
    <xf numFmtId="0" fontId="1" fillId="24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27" fillId="0" borderId="10" xfId="0" applyNumberFormat="1" applyFont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/>
    </xf>
    <xf numFmtId="0" fontId="70" fillId="24" borderId="10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24" borderId="10" xfId="61" applyFont="1" applyFill="1" applyBorder="1" applyAlignment="1">
      <alignment horizontal="center" vertical="center" wrapText="1"/>
      <protection/>
    </xf>
    <xf numFmtId="0" fontId="7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24" borderId="10" xfId="62" applyFont="1" applyFill="1" applyBorder="1" applyAlignment="1">
      <alignment horizontal="center" vertical="center" wrapText="1"/>
      <protection/>
    </xf>
    <xf numFmtId="0" fontId="27" fillId="0" borderId="10" xfId="62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9" fillId="0" borderId="10" xfId="66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72" fillId="0" borderId="10" xfId="0" applyFont="1" applyBorder="1" applyAlignment="1">
      <alignment horizontal="center" wrapText="1"/>
    </xf>
    <xf numFmtId="0" fontId="28" fillId="0" borderId="10" xfId="66" applyFont="1" applyBorder="1" applyAlignment="1">
      <alignment horizontal="center" vertical="center" wrapText="1"/>
      <protection/>
    </xf>
    <xf numFmtId="0" fontId="27" fillId="0" borderId="10" xfId="0" applyNumberFormat="1" applyFont="1" applyBorder="1" applyAlignment="1">
      <alignment horizontal="center" vertical="center" wrapText="1" shrinkToFit="1"/>
    </xf>
    <xf numFmtId="0" fontId="70" fillId="0" borderId="10" xfId="0" applyFont="1" applyBorder="1" applyAlignment="1">
      <alignment horizontal="center" vertical="center" wrapText="1"/>
    </xf>
    <xf numFmtId="0" fontId="27" fillId="0" borderId="10" xfId="64" applyFont="1" applyBorder="1" applyAlignment="1">
      <alignment horizontal="center" vertical="center" wrapText="1"/>
      <protection/>
    </xf>
    <xf numFmtId="0" fontId="70" fillId="0" borderId="10" xfId="64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7" fillId="0" borderId="10" xfId="61" applyFont="1" applyFill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7" fillId="24" borderId="10" xfId="6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7" fillId="0" borderId="10" xfId="64" applyFont="1" applyBorder="1" applyAlignment="1">
      <alignment horizontal="center" vertical="center" wrapText="1"/>
      <protection/>
    </xf>
    <xf numFmtId="0" fontId="70" fillId="0" borderId="10" xfId="64" applyFont="1" applyBorder="1" applyAlignment="1">
      <alignment horizontal="center" vertical="center" wrapText="1"/>
      <protection/>
    </xf>
    <xf numFmtId="0" fontId="27" fillId="0" borderId="10" xfId="64" applyFont="1" applyBorder="1" applyAlignment="1">
      <alignment horizontal="center" wrapText="1"/>
      <protection/>
    </xf>
    <xf numFmtId="0" fontId="1" fillId="0" borderId="10" xfId="64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6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wrapText="1"/>
    </xf>
    <xf numFmtId="0" fontId="72" fillId="0" borderId="10" xfId="0" applyFont="1" applyBorder="1" applyAlignment="1">
      <alignment horizontal="center" vertical="center" wrapText="1"/>
    </xf>
    <xf numFmtId="0" fontId="28" fillId="0" borderId="10" xfId="66" applyFont="1" applyBorder="1" applyAlignment="1">
      <alignment horizontal="center" vertical="center" wrapText="1"/>
      <protection/>
    </xf>
    <xf numFmtId="0" fontId="27" fillId="10" borderId="10" xfId="0" applyFont="1" applyFill="1" applyBorder="1" applyAlignment="1">
      <alignment horizontal="center" vertical="center" wrapText="1"/>
    </xf>
    <xf numFmtId="0" fontId="70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/>
    </xf>
    <xf numFmtId="0" fontId="27" fillId="10" borderId="15" xfId="0" applyFont="1" applyFill="1" applyBorder="1" applyAlignment="1">
      <alignment horizontal="center" vertical="center" wrapText="1"/>
    </xf>
    <xf numFmtId="0" fontId="27" fillId="10" borderId="10" xfId="0" applyFont="1" applyFill="1" applyBorder="1" applyAlignment="1">
      <alignment/>
    </xf>
    <xf numFmtId="0" fontId="27" fillId="10" borderId="10" xfId="0" applyNumberFormat="1" applyFont="1" applyFill="1" applyBorder="1" applyAlignment="1">
      <alignment horizontal="center" vertical="center" wrapText="1" shrinkToFit="1"/>
    </xf>
    <xf numFmtId="0" fontId="70" fillId="10" borderId="10" xfId="0" applyFont="1" applyFill="1" applyBorder="1" applyAlignment="1">
      <alignment horizontal="center" vertical="center" wrapText="1"/>
    </xf>
    <xf numFmtId="0" fontId="48" fillId="10" borderId="15" xfId="0" applyFont="1" applyFill="1" applyBorder="1" applyAlignment="1">
      <alignment horizontal="center" vertical="center" wrapText="1"/>
    </xf>
    <xf numFmtId="0" fontId="27" fillId="10" borderId="10" xfId="0" applyFont="1" applyFill="1" applyBorder="1" applyAlignment="1">
      <alignment horizontal="center"/>
    </xf>
    <xf numFmtId="0" fontId="27" fillId="10" borderId="10" xfId="61" applyFont="1" applyFill="1" applyBorder="1" applyAlignment="1">
      <alignment horizontal="center" vertical="center" wrapText="1"/>
      <protection/>
    </xf>
    <xf numFmtId="0" fontId="35" fillId="10" borderId="10" xfId="0" applyFont="1" applyFill="1" applyBorder="1" applyAlignment="1">
      <alignment horizontal="center" vertical="center" wrapText="1"/>
    </xf>
    <xf numFmtId="0" fontId="27" fillId="10" borderId="10" xfId="0" applyFont="1" applyFill="1" applyBorder="1" applyAlignment="1">
      <alignment horizontal="center" vertical="center" wrapText="1"/>
    </xf>
    <xf numFmtId="0" fontId="27" fillId="10" borderId="10" xfId="0" applyNumberFormat="1" applyFont="1" applyFill="1" applyBorder="1" applyAlignment="1">
      <alignment horizontal="center" vertical="center" wrapText="1" shrinkToFit="1"/>
    </xf>
    <xf numFmtId="0" fontId="70" fillId="10" borderId="10" xfId="0" applyFont="1" applyFill="1" applyBorder="1" applyAlignment="1">
      <alignment horizontal="center" vertical="center" wrapText="1"/>
    </xf>
    <xf numFmtId="0" fontId="27" fillId="10" borderId="10" xfId="62" applyFont="1" applyFill="1" applyBorder="1" applyAlignment="1">
      <alignment horizontal="center" vertical="center" wrapText="1"/>
      <protection/>
    </xf>
    <xf numFmtId="0" fontId="1" fillId="10" borderId="10" xfId="0" applyFont="1" applyFill="1" applyBorder="1" applyAlignment="1">
      <alignment horizontal="center" vertical="center" wrapText="1"/>
    </xf>
    <xf numFmtId="0" fontId="27" fillId="10" borderId="10" xfId="64" applyFont="1" applyFill="1" applyBorder="1" applyAlignment="1">
      <alignment horizontal="center" vertical="center" wrapText="1"/>
      <protection/>
    </xf>
    <xf numFmtId="0" fontId="70" fillId="10" borderId="10" xfId="64" applyFont="1" applyFill="1" applyBorder="1" applyAlignment="1">
      <alignment horizontal="center" vertical="center" wrapText="1"/>
      <protection/>
    </xf>
    <xf numFmtId="0" fontId="27" fillId="10" borderId="10" xfId="64" applyFont="1" applyFill="1" applyBorder="1" applyAlignment="1">
      <alignment horizontal="center" wrapText="1"/>
      <protection/>
    </xf>
    <xf numFmtId="0" fontId="1" fillId="10" borderId="10" xfId="64" applyFont="1" applyFill="1" applyBorder="1" applyAlignment="1">
      <alignment horizontal="center" vertical="center" wrapText="1"/>
      <protection/>
    </xf>
    <xf numFmtId="0" fontId="27" fillId="10" borderId="10" xfId="0" applyFont="1" applyFill="1" applyBorder="1" applyAlignment="1">
      <alignment horizontal="center" vertical="center" wrapText="1"/>
    </xf>
    <xf numFmtId="14" fontId="27" fillId="10" borderId="10" xfId="0" applyNumberFormat="1" applyFont="1" applyFill="1" applyBorder="1" applyAlignment="1">
      <alignment horizontal="center" vertical="center" wrapText="1"/>
    </xf>
    <xf numFmtId="0" fontId="27" fillId="1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 wrapText="1"/>
    </xf>
    <xf numFmtId="0" fontId="26" fillId="25" borderId="10" xfId="0" applyFont="1" applyFill="1" applyBorder="1" applyAlignment="1">
      <alignment horizontal="center" vertical="center" textRotation="90" wrapText="1"/>
    </xf>
    <xf numFmtId="0" fontId="0" fillId="10" borderId="10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 wrapText="1"/>
    </xf>
    <xf numFmtId="2" fontId="0" fillId="10" borderId="10" xfId="0" applyNumberForma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2" fontId="0" fillId="10" borderId="10" xfId="0" applyNumberFormat="1" applyFont="1" applyFill="1" applyBorder="1" applyAlignment="1">
      <alignment horizontal="center"/>
    </xf>
    <xf numFmtId="2" fontId="0" fillId="10" borderId="10" xfId="0" applyNumberFormat="1" applyFill="1" applyBorder="1" applyAlignment="1">
      <alignment/>
    </xf>
    <xf numFmtId="0" fontId="17" fillId="10" borderId="10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2" fontId="0" fillId="25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25" borderId="10" xfId="0" applyNumberFormat="1" applyFont="1" applyFill="1" applyBorder="1" applyAlignment="1">
      <alignment horizontal="center"/>
    </xf>
    <xf numFmtId="2" fontId="0" fillId="25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14" fillId="24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7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10" borderId="0" xfId="0" applyFill="1" applyBorder="1" applyAlignment="1">
      <alignment horizontal="center"/>
    </xf>
    <xf numFmtId="2" fontId="0" fillId="10" borderId="0" xfId="0" applyNumberFormat="1" applyFill="1" applyBorder="1" applyAlignment="1">
      <alignment horizontal="center"/>
    </xf>
    <xf numFmtId="0" fontId="0" fillId="10" borderId="15" xfId="0" applyFont="1" applyFill="1" applyBorder="1" applyAlignment="1">
      <alignment horizontal="center"/>
    </xf>
    <xf numFmtId="0" fontId="0" fillId="10" borderId="14" xfId="0" applyFont="1" applyFill="1" applyBorder="1" applyAlignment="1">
      <alignment horizontal="center"/>
    </xf>
    <xf numFmtId="0" fontId="0" fillId="10" borderId="12" xfId="0" applyFont="1" applyFill="1" applyBorder="1" applyAlignment="1">
      <alignment horizontal="center"/>
    </xf>
    <xf numFmtId="2" fontId="0" fillId="10" borderId="0" xfId="0" applyNumberFormat="1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0" xfId="0" applyFill="1" applyBorder="1" applyAlignment="1">
      <alignment horizontal="center" wrapText="1"/>
    </xf>
    <xf numFmtId="0" fontId="0" fillId="10" borderId="0" xfId="0" applyFill="1" applyBorder="1" applyAlignment="1">
      <alignment/>
    </xf>
    <xf numFmtId="0" fontId="17" fillId="10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66" applyBorder="1" applyAlignment="1">
      <alignment horizontal="center" wrapText="1"/>
      <protection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24" borderId="0" xfId="0" applyFont="1" applyFill="1" applyBorder="1" applyAlignment="1">
      <alignment horizontal="center" wrapText="1"/>
    </xf>
    <xf numFmtId="0" fontId="0" fillId="10" borderId="10" xfId="66" applyFill="1" applyBorder="1" applyAlignment="1">
      <alignment horizontal="center"/>
      <protection/>
    </xf>
    <xf numFmtId="0" fontId="0" fillId="10" borderId="10" xfId="66" applyFill="1" applyBorder="1" applyAlignment="1">
      <alignment horizontal="center" wrapText="1"/>
      <protection/>
    </xf>
    <xf numFmtId="0" fontId="17" fillId="10" borderId="10" xfId="0" applyFont="1" applyFill="1" applyBorder="1" applyAlignment="1">
      <alignment horizontal="center" wrapText="1"/>
    </xf>
    <xf numFmtId="0" fontId="0" fillId="10" borderId="10" xfId="66" applyFont="1" applyFill="1" applyBorder="1" applyAlignment="1">
      <alignment horizontal="center"/>
      <protection/>
    </xf>
    <xf numFmtId="0" fontId="0" fillId="10" borderId="13" xfId="66" applyFont="1" applyFill="1" applyBorder="1" applyAlignment="1">
      <alignment horizontal="center" wrapText="1"/>
      <protection/>
    </xf>
    <xf numFmtId="0" fontId="0" fillId="0" borderId="15" xfId="66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13" xfId="66" applyBorder="1" applyAlignment="1">
      <alignment horizontal="center" wrapText="1"/>
      <protection/>
    </xf>
    <xf numFmtId="0" fontId="0" fillId="0" borderId="10" xfId="66" applyFont="1" applyBorder="1" applyAlignment="1">
      <alignment horizontal="center"/>
      <protection/>
    </xf>
    <xf numFmtId="0" fontId="0" fillId="0" borderId="10" xfId="66" applyFont="1" applyBorder="1" applyAlignment="1">
      <alignment horizontal="center" wrapText="1"/>
      <protection/>
    </xf>
    <xf numFmtId="0" fontId="0" fillId="0" borderId="12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66" applyBorder="1" applyAlignment="1">
      <alignment horizontal="center"/>
      <protection/>
    </xf>
    <xf numFmtId="0" fontId="0" fillId="0" borderId="0" xfId="66" applyBorder="1" applyAlignment="1">
      <alignment horizont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2" fontId="0" fillId="10" borderId="10" xfId="0" applyNumberForma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2" xfId="0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/>
    </xf>
    <xf numFmtId="0" fontId="22" fillId="0" borderId="10" xfId="0" applyFont="1" applyBorder="1" applyAlignment="1">
      <alignment textRotation="90" wrapText="1"/>
    </xf>
    <xf numFmtId="0" fontId="22" fillId="0" borderId="10" xfId="0" applyFont="1" applyBorder="1" applyAlignment="1">
      <alignment wrapText="1"/>
    </xf>
    <xf numFmtId="0" fontId="22" fillId="10" borderId="10" xfId="0" applyFont="1" applyFill="1" applyBorder="1" applyAlignment="1">
      <alignment horizontal="center"/>
    </xf>
    <xf numFmtId="0" fontId="63" fillId="0" borderId="0" xfId="0" applyFont="1" applyAlignment="1">
      <alignment horizontal="left" vertical="center" indent="3"/>
    </xf>
    <xf numFmtId="0" fontId="62" fillId="0" borderId="0" xfId="0" applyFont="1" applyAlignment="1">
      <alignment/>
    </xf>
    <xf numFmtId="0" fontId="61" fillId="0" borderId="20" xfId="0" applyFont="1" applyBorder="1" applyAlignment="1">
      <alignment horizontal="center" wrapText="1"/>
    </xf>
    <xf numFmtId="0" fontId="60" fillId="25" borderId="20" xfId="0" applyFont="1" applyFill="1" applyBorder="1" applyAlignment="1">
      <alignment horizontal="center" wrapText="1"/>
    </xf>
    <xf numFmtId="0" fontId="56" fillId="0" borderId="20" xfId="0" applyFont="1" applyFill="1" applyBorder="1" applyAlignment="1">
      <alignment horizontal="center"/>
    </xf>
    <xf numFmtId="0" fontId="56" fillId="25" borderId="20" xfId="0" applyFont="1" applyFill="1" applyBorder="1" applyAlignment="1">
      <alignment horizontal="center"/>
    </xf>
    <xf numFmtId="0" fontId="60" fillId="0" borderId="28" xfId="0" applyFont="1" applyFill="1" applyBorder="1" applyAlignment="1">
      <alignment horizontal="center" wrapText="1"/>
    </xf>
    <xf numFmtId="0" fontId="62" fillId="0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wrapText="1"/>
    </xf>
    <xf numFmtId="0" fontId="60" fillId="25" borderId="10" xfId="0" applyFont="1" applyFill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 vertical="center"/>
    </xf>
    <xf numFmtId="0" fontId="62" fillId="11" borderId="13" xfId="0" applyFont="1" applyFill="1" applyBorder="1" applyAlignment="1">
      <alignment horizontal="left"/>
    </xf>
    <xf numFmtId="0" fontId="20" fillId="11" borderId="13" xfId="0" applyFont="1" applyFill="1" applyBorder="1" applyAlignment="1">
      <alignment horizontal="center" vertical="center"/>
    </xf>
    <xf numFmtId="0" fontId="63" fillId="11" borderId="10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/>
    </xf>
    <xf numFmtId="0" fontId="60" fillId="11" borderId="10" xfId="0" applyFont="1" applyFill="1" applyBorder="1" applyAlignment="1">
      <alignment horizontal="center" wrapText="1"/>
    </xf>
    <xf numFmtId="0" fontId="21" fillId="11" borderId="10" xfId="0" applyFont="1" applyFill="1" applyBorder="1" applyAlignment="1">
      <alignment horizontal="left" vertical="center"/>
    </xf>
    <xf numFmtId="0" fontId="0" fillId="11" borderId="10" xfId="0" applyFill="1" applyBorder="1" applyAlignment="1">
      <alignment/>
    </xf>
    <xf numFmtId="0" fontId="62" fillId="11" borderId="10" xfId="0" applyFont="1" applyFill="1" applyBorder="1" applyAlignment="1">
      <alignment horizontal="left"/>
    </xf>
    <xf numFmtId="0" fontId="20" fillId="11" borderId="10" xfId="0" applyFont="1" applyFill="1" applyBorder="1" applyAlignment="1">
      <alignment horizontal="center" vertical="center"/>
    </xf>
    <xf numFmtId="0" fontId="66" fillId="11" borderId="10" xfId="0" applyFont="1" applyFill="1" applyBorder="1" applyAlignment="1">
      <alignment horizontal="center" vertical="center" wrapText="1"/>
    </xf>
    <xf numFmtId="0" fontId="67" fillId="11" borderId="1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wrapText="1"/>
    </xf>
    <xf numFmtId="0" fontId="56" fillId="0" borderId="29" xfId="0" applyFont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60" fillId="0" borderId="30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60" fillId="11" borderId="13" xfId="0" applyFont="1" applyFill="1" applyBorder="1" applyAlignment="1">
      <alignment horizontal="center" wrapText="1"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1" fillId="0" borderId="20" xfId="0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wrapText="1"/>
    </xf>
    <xf numFmtId="0" fontId="68" fillId="0" borderId="20" xfId="0" applyFont="1" applyBorder="1" applyAlignment="1">
      <alignment horizontal="center" wrapText="1"/>
    </xf>
    <xf numFmtId="0" fontId="68" fillId="0" borderId="21" xfId="0" applyFont="1" applyBorder="1" applyAlignment="1">
      <alignment horizontal="center" wrapText="1"/>
    </xf>
    <xf numFmtId="0" fontId="62" fillId="0" borderId="31" xfId="0" applyFont="1" applyFill="1" applyBorder="1" applyAlignment="1">
      <alignment horizontal="left"/>
    </xf>
    <xf numFmtId="0" fontId="20" fillId="0" borderId="13" xfId="0" applyFont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62" fillId="0" borderId="33" xfId="0" applyFont="1" applyFill="1" applyBorder="1" applyAlignment="1">
      <alignment horizontal="left"/>
    </xf>
    <xf numFmtId="0" fontId="20" fillId="0" borderId="34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60" fillId="0" borderId="34" xfId="0" applyFont="1" applyBorder="1" applyAlignment="1">
      <alignment horizontal="center" wrapText="1"/>
    </xf>
    <xf numFmtId="0" fontId="60" fillId="0" borderId="18" xfId="0" applyFont="1" applyBorder="1" applyAlignment="1">
      <alignment horizontal="center" wrapText="1"/>
    </xf>
    <xf numFmtId="0" fontId="21" fillId="0" borderId="35" xfId="0" applyFont="1" applyFill="1" applyBorder="1" applyAlignment="1">
      <alignment horizontal="center" vertical="center"/>
    </xf>
    <xf numFmtId="0" fontId="62" fillId="11" borderId="36" xfId="0" applyFont="1" applyFill="1" applyBorder="1" applyAlignment="1">
      <alignment horizontal="left"/>
    </xf>
    <xf numFmtId="0" fontId="20" fillId="11" borderId="37" xfId="0" applyFont="1" applyFill="1" applyBorder="1" applyAlignment="1">
      <alignment horizontal="center" vertical="center"/>
    </xf>
    <xf numFmtId="0" fontId="63" fillId="11" borderId="37" xfId="0" applyFont="1" applyFill="1" applyBorder="1" applyAlignment="1">
      <alignment horizontal="center" vertical="center" wrapText="1"/>
    </xf>
    <xf numFmtId="0" fontId="21" fillId="11" borderId="37" xfId="0" applyFont="1" applyFill="1" applyBorder="1" applyAlignment="1">
      <alignment horizontal="center" vertical="center"/>
    </xf>
    <xf numFmtId="0" fontId="60" fillId="11" borderId="37" xfId="0" applyFont="1" applyFill="1" applyBorder="1" applyAlignment="1">
      <alignment horizontal="center" wrapText="1"/>
    </xf>
    <xf numFmtId="0" fontId="21" fillId="11" borderId="38" xfId="0" applyFont="1" applyFill="1" applyBorder="1" applyAlignment="1">
      <alignment horizontal="center" vertical="center"/>
    </xf>
    <xf numFmtId="0" fontId="0" fillId="11" borderId="12" xfId="0" applyFill="1" applyBorder="1" applyAlignment="1">
      <alignment/>
    </xf>
    <xf numFmtId="0" fontId="62" fillId="11" borderId="31" xfId="0" applyFont="1" applyFill="1" applyBorder="1" applyAlignment="1">
      <alignment horizontal="left"/>
    </xf>
    <xf numFmtId="0" fontId="21" fillId="11" borderId="32" xfId="0" applyFont="1" applyFill="1" applyBorder="1" applyAlignment="1">
      <alignment horizontal="center" vertical="center"/>
    </xf>
    <xf numFmtId="0" fontId="62" fillId="11" borderId="33" xfId="0" applyFont="1" applyFill="1" applyBorder="1" applyAlignment="1">
      <alignment horizontal="left"/>
    </xf>
    <xf numFmtId="0" fontId="20" fillId="11" borderId="34" xfId="0" applyFont="1" applyFill="1" applyBorder="1" applyAlignment="1">
      <alignment horizontal="center" vertical="center"/>
    </xf>
    <xf numFmtId="0" fontId="63" fillId="11" borderId="18" xfId="0" applyFont="1" applyFill="1" applyBorder="1" applyAlignment="1">
      <alignment horizontal="center" vertical="center" wrapText="1"/>
    </xf>
    <xf numFmtId="0" fontId="21" fillId="11" borderId="18" xfId="0" applyFont="1" applyFill="1" applyBorder="1" applyAlignment="1">
      <alignment horizontal="center" vertical="center"/>
    </xf>
    <xf numFmtId="0" fontId="60" fillId="11" borderId="34" xfId="0" applyFont="1" applyFill="1" applyBorder="1" applyAlignment="1">
      <alignment horizontal="center" wrapText="1"/>
    </xf>
    <xf numFmtId="0" fontId="60" fillId="11" borderId="18" xfId="0" applyFont="1" applyFill="1" applyBorder="1" applyAlignment="1">
      <alignment horizontal="center" wrapText="1"/>
    </xf>
    <xf numFmtId="0" fontId="21" fillId="11" borderId="35" xfId="0" applyFont="1" applyFill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63" fillId="11" borderId="10" xfId="0" applyFont="1" applyFill="1" applyBorder="1" applyAlignment="1">
      <alignment horizontal="center"/>
    </xf>
    <xf numFmtId="0" fontId="21" fillId="10" borderId="10" xfId="0" applyFont="1" applyFill="1" applyBorder="1" applyAlignment="1">
      <alignment horizontal="center" vertical="center"/>
    </xf>
    <xf numFmtId="0" fontId="65" fillId="10" borderId="13" xfId="0" applyFont="1" applyFill="1" applyBorder="1" applyAlignment="1">
      <alignment horizontal="center" vertical="center"/>
    </xf>
    <xf numFmtId="0" fontId="65" fillId="10" borderId="13" xfId="0" applyFont="1" applyFill="1" applyBorder="1" applyAlignment="1">
      <alignment horizontal="center" wrapText="1"/>
    </xf>
    <xf numFmtId="0" fontId="64" fillId="10" borderId="13" xfId="0" applyFont="1" applyFill="1" applyBorder="1" applyAlignment="1">
      <alignment horizontal="left" vertical="center"/>
    </xf>
    <xf numFmtId="0" fontId="65" fillId="10" borderId="10" xfId="0" applyFont="1" applyFill="1" applyBorder="1" applyAlignment="1">
      <alignment horizontal="center" wrapText="1"/>
    </xf>
    <xf numFmtId="0" fontId="64" fillId="10" borderId="10" xfId="0" applyFont="1" applyFill="1" applyBorder="1" applyAlignment="1">
      <alignment horizontal="left" vertical="center"/>
    </xf>
    <xf numFmtId="0" fontId="64" fillId="10" borderId="10" xfId="0" applyFont="1" applyFill="1" applyBorder="1" applyAlignment="1">
      <alignment horizontal="left"/>
    </xf>
    <xf numFmtId="0" fontId="60" fillId="10" borderId="30" xfId="0" applyFont="1" applyFill="1" applyBorder="1" applyAlignment="1">
      <alignment horizontal="center" wrapText="1"/>
    </xf>
    <xf numFmtId="0" fontId="21" fillId="10" borderId="13" xfId="0" applyFont="1" applyFill="1" applyBorder="1" applyAlignment="1">
      <alignment horizontal="center" vertical="center"/>
    </xf>
    <xf numFmtId="0" fontId="62" fillId="10" borderId="36" xfId="0" applyFont="1" applyFill="1" applyBorder="1" applyAlignment="1">
      <alignment horizontal="left"/>
    </xf>
    <xf numFmtId="0" fontId="20" fillId="10" borderId="37" xfId="0" applyFont="1" applyFill="1" applyBorder="1" applyAlignment="1">
      <alignment horizontal="center" vertical="center"/>
    </xf>
    <xf numFmtId="0" fontId="63" fillId="10" borderId="37" xfId="0" applyFont="1" applyFill="1" applyBorder="1" applyAlignment="1">
      <alignment horizontal="center" vertical="center" wrapText="1"/>
    </xf>
    <xf numFmtId="0" fontId="21" fillId="10" borderId="37" xfId="0" applyFont="1" applyFill="1" applyBorder="1" applyAlignment="1">
      <alignment horizontal="center" vertical="center"/>
    </xf>
    <xf numFmtId="0" fontId="60" fillId="10" borderId="37" xfId="0" applyFont="1" applyFill="1" applyBorder="1" applyAlignment="1">
      <alignment horizontal="center" wrapText="1"/>
    </xf>
    <xf numFmtId="0" fontId="21" fillId="10" borderId="38" xfId="0" applyFont="1" applyFill="1" applyBorder="1" applyAlignment="1">
      <alignment horizontal="center" vertical="center"/>
    </xf>
    <xf numFmtId="0" fontId="62" fillId="10" borderId="31" xfId="0" applyFont="1" applyFill="1" applyBorder="1" applyAlignment="1">
      <alignment horizontal="left"/>
    </xf>
    <xf numFmtId="0" fontId="21" fillId="10" borderId="32" xfId="0" applyFont="1" applyFill="1" applyBorder="1" applyAlignment="1">
      <alignment horizontal="center" vertical="center"/>
    </xf>
    <xf numFmtId="0" fontId="62" fillId="10" borderId="29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55" fillId="0" borderId="0" xfId="68" applyFont="1" applyAlignment="1">
      <alignment wrapText="1"/>
      <protection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1" fillId="10" borderId="12" xfId="0" applyFont="1" applyFill="1" applyBorder="1" applyAlignment="1">
      <alignment/>
    </xf>
    <xf numFmtId="0" fontId="11" fillId="10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1" fontId="0" fillId="10" borderId="10" xfId="0" applyNumberFormat="1" applyFont="1" applyFill="1" applyBorder="1" applyAlignment="1">
      <alignment horizontal="center" vertical="center"/>
    </xf>
    <xf numFmtId="0" fontId="52" fillId="10" borderId="10" xfId="0" applyFont="1" applyFill="1" applyBorder="1" applyAlignment="1">
      <alignment horizontal="center" vertical="center" wrapText="1"/>
    </xf>
    <xf numFmtId="2" fontId="1" fillId="10" borderId="10" xfId="0" applyNumberFormat="1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/>
    </xf>
    <xf numFmtId="2" fontId="0" fillId="10" borderId="10" xfId="0" applyNumberFormat="1" applyFont="1" applyFill="1" applyBorder="1" applyAlignment="1">
      <alignment horizontal="center" vertical="center"/>
    </xf>
    <xf numFmtId="0" fontId="9" fillId="0" borderId="34" xfId="61" applyFont="1" applyBorder="1" applyAlignment="1">
      <alignment horizontal="center" wrapText="1"/>
      <protection/>
    </xf>
    <xf numFmtId="0" fontId="64" fillId="0" borderId="0" xfId="0" applyFont="1" applyAlignment="1">
      <alignment/>
    </xf>
    <xf numFmtId="0" fontId="68" fillId="0" borderId="20" xfId="0" applyFont="1" applyBorder="1" applyAlignment="1">
      <alignment horizontal="center" textRotation="90" wrapText="1"/>
    </xf>
    <xf numFmtId="0" fontId="60" fillId="22" borderId="20" xfId="0" applyFont="1" applyFill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9" fillId="0" borderId="13" xfId="61" applyFont="1" applyBorder="1" applyAlignment="1">
      <alignment horizontal="center" wrapText="1"/>
      <protection/>
    </xf>
    <xf numFmtId="0" fontId="60" fillId="0" borderId="13" xfId="0" applyFont="1" applyBorder="1" applyAlignment="1">
      <alignment horizontal="center" vertical="center" wrapText="1"/>
    </xf>
    <xf numFmtId="0" fontId="60" fillId="22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/>
    </xf>
    <xf numFmtId="0" fontId="9" fillId="0" borderId="13" xfId="61" applyFont="1" applyBorder="1" applyAlignment="1">
      <alignment wrapText="1"/>
      <protection/>
    </xf>
    <xf numFmtId="0" fontId="73" fillId="10" borderId="10" xfId="0" applyFont="1" applyFill="1" applyBorder="1" applyAlignment="1">
      <alignment horizontal="left" vertical="center"/>
    </xf>
    <xf numFmtId="0" fontId="23" fillId="10" borderId="10" xfId="0" applyFont="1" applyFill="1" applyBorder="1" applyAlignment="1">
      <alignment horizontal="left" vertical="center"/>
    </xf>
    <xf numFmtId="0" fontId="73" fillId="10" borderId="10" xfId="0" applyFont="1" applyFill="1" applyBorder="1" applyAlignment="1">
      <alignment horizontal="center" vertical="center"/>
    </xf>
    <xf numFmtId="0" fontId="66" fillId="10" borderId="10" xfId="0" applyFont="1" applyFill="1" applyBorder="1" applyAlignment="1">
      <alignment horizontal="left" vertical="center"/>
    </xf>
    <xf numFmtId="0" fontId="62" fillId="10" borderId="10" xfId="0" applyFont="1" applyFill="1" applyBorder="1" applyAlignment="1">
      <alignment horizontal="left" vertical="center"/>
    </xf>
    <xf numFmtId="0" fontId="73" fillId="24" borderId="10" xfId="0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center" vertical="center"/>
    </xf>
    <xf numFmtId="0" fontId="73" fillId="24" borderId="10" xfId="0" applyFont="1" applyFill="1" applyBorder="1" applyAlignment="1">
      <alignment horizontal="center" vertical="center"/>
    </xf>
    <xf numFmtId="0" fontId="66" fillId="24" borderId="10" xfId="0" applyFont="1" applyFill="1" applyBorder="1" applyAlignment="1">
      <alignment horizontal="left" vertical="center"/>
    </xf>
    <xf numFmtId="0" fontId="60" fillId="22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left" vertical="center"/>
    </xf>
    <xf numFmtId="0" fontId="65" fillId="22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/>
    </xf>
    <xf numFmtId="0" fontId="67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center" wrapText="1"/>
    </xf>
    <xf numFmtId="0" fontId="60" fillId="22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65" fillId="0" borderId="13" xfId="0" applyFont="1" applyFill="1" applyBorder="1" applyAlignment="1">
      <alignment horizontal="center" vertical="center"/>
    </xf>
    <xf numFmtId="0" fontId="65" fillId="22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left"/>
    </xf>
    <xf numFmtId="0" fontId="66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wrapText="1"/>
    </xf>
    <xf numFmtId="0" fontId="62" fillId="7" borderId="10" xfId="0" applyFont="1" applyFill="1" applyBorder="1" applyAlignment="1">
      <alignment horizontal="left"/>
    </xf>
    <xf numFmtId="0" fontId="63" fillId="7" borderId="10" xfId="0" applyFont="1" applyFill="1" applyBorder="1" applyAlignment="1">
      <alignment horizontal="center" vertical="center" wrapText="1"/>
    </xf>
    <xf numFmtId="0" fontId="73" fillId="7" borderId="10" xfId="0" applyFont="1" applyFill="1" applyBorder="1" applyAlignment="1">
      <alignment horizontal="left" vertical="center"/>
    </xf>
    <xf numFmtId="0" fontId="23" fillId="7" borderId="10" xfId="0" applyFont="1" applyFill="1" applyBorder="1" applyAlignment="1">
      <alignment horizontal="left" vertical="center"/>
    </xf>
    <xf numFmtId="0" fontId="23" fillId="7" borderId="10" xfId="0" applyFont="1" applyFill="1" applyBorder="1" applyAlignment="1">
      <alignment horizontal="center" vertical="center"/>
    </xf>
    <xf numFmtId="0" fontId="67" fillId="7" borderId="10" xfId="0" applyFont="1" applyFill="1" applyBorder="1" applyAlignment="1">
      <alignment horizontal="center" vertical="center"/>
    </xf>
    <xf numFmtId="0" fontId="64" fillId="7" borderId="10" xfId="0" applyFont="1" applyFill="1" applyBorder="1" applyAlignment="1">
      <alignment horizontal="left" vertical="center"/>
    </xf>
    <xf numFmtId="0" fontId="64" fillId="7" borderId="13" xfId="0" applyFont="1" applyFill="1" applyBorder="1" applyAlignment="1">
      <alignment horizontal="center" vertical="center"/>
    </xf>
    <xf numFmtId="0" fontId="62" fillId="7" borderId="10" xfId="0" applyFont="1" applyFill="1" applyBorder="1" applyAlignment="1">
      <alignment horizontal="left" vertical="center"/>
    </xf>
    <xf numFmtId="0" fontId="0" fillId="7" borderId="10" xfId="0" applyFill="1" applyBorder="1" applyAlignment="1">
      <alignment/>
    </xf>
    <xf numFmtId="0" fontId="67" fillId="7" borderId="13" xfId="0" applyFont="1" applyFill="1" applyBorder="1" applyAlignment="1">
      <alignment horizontal="left"/>
    </xf>
    <xf numFmtId="0" fontId="73" fillId="7" borderId="10" xfId="0" applyFont="1" applyFill="1" applyBorder="1" applyAlignment="1">
      <alignment horizontal="center" vertical="center"/>
    </xf>
    <xf numFmtId="0" fontId="66" fillId="7" borderId="10" xfId="0" applyFont="1" applyFill="1" applyBorder="1" applyAlignment="1">
      <alignment horizontal="left" vertical="center"/>
    </xf>
    <xf numFmtId="0" fontId="60" fillId="7" borderId="13" xfId="0" applyFont="1" applyFill="1" applyBorder="1" applyAlignment="1">
      <alignment horizontal="center" wrapText="1"/>
    </xf>
    <xf numFmtId="0" fontId="61" fillId="0" borderId="13" xfId="0" applyFont="1" applyFill="1" applyBorder="1" applyAlignment="1">
      <alignment horizontal="center" wrapText="1"/>
    </xf>
    <xf numFmtId="0" fontId="56" fillId="0" borderId="13" xfId="0" applyFont="1" applyFill="1" applyBorder="1" applyAlignment="1">
      <alignment horizontal="center" wrapText="1"/>
    </xf>
    <xf numFmtId="0" fontId="9" fillId="0" borderId="13" xfId="61" applyFont="1" applyFill="1" applyBorder="1" applyAlignment="1">
      <alignment horizontal="center" wrapText="1"/>
      <protection/>
    </xf>
    <xf numFmtId="0" fontId="60" fillId="0" borderId="13" xfId="0" applyFont="1" applyFill="1" applyBorder="1" applyAlignment="1">
      <alignment horizontal="center" vertical="center" wrapText="1"/>
    </xf>
    <xf numFmtId="0" fontId="9" fillId="0" borderId="13" xfId="61" applyFont="1" applyFill="1" applyBorder="1" applyAlignment="1">
      <alignment wrapText="1"/>
      <protection/>
    </xf>
    <xf numFmtId="0" fontId="73" fillId="10" borderId="10" xfId="0" applyFont="1" applyFill="1" applyBorder="1" applyAlignment="1">
      <alignment horizontal="center" vertical="center" wrapText="1"/>
    </xf>
    <xf numFmtId="0" fontId="63" fillId="10" borderId="10" xfId="0" applyFont="1" applyFill="1" applyBorder="1" applyAlignment="1">
      <alignment horizontal="center" vertical="center"/>
    </xf>
    <xf numFmtId="0" fontId="56" fillId="10" borderId="13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66" fillId="0" borderId="10" xfId="0" applyFont="1" applyFill="1" applyBorder="1" applyAlignment="1">
      <alignment horizontal="left" vertical="center"/>
    </xf>
    <xf numFmtId="0" fontId="73" fillId="0" borderId="10" xfId="0" applyFont="1" applyBorder="1" applyAlignment="1">
      <alignment horizontal="center" vertical="center" wrapText="1"/>
    </xf>
    <xf numFmtId="0" fontId="63" fillId="24" borderId="10" xfId="0" applyFont="1" applyFill="1" applyBorder="1" applyAlignment="1">
      <alignment horizontal="center" vertical="center"/>
    </xf>
    <xf numFmtId="0" fontId="73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/>
    </xf>
    <xf numFmtId="0" fontId="66" fillId="7" borderId="13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60" fillId="0" borderId="36" xfId="0" applyFont="1" applyBorder="1" applyAlignment="1">
      <alignment horizontal="center" wrapText="1"/>
    </xf>
    <xf numFmtId="0" fontId="61" fillId="0" borderId="37" xfId="0" applyFont="1" applyBorder="1" applyAlignment="1">
      <alignment horizontal="center" wrapText="1"/>
    </xf>
    <xf numFmtId="0" fontId="60" fillId="0" borderId="37" xfId="0" applyFont="1" applyBorder="1" applyAlignment="1">
      <alignment horizontal="center" wrapText="1"/>
    </xf>
    <xf numFmtId="0" fontId="56" fillId="0" borderId="37" xfId="0" applyFont="1" applyBorder="1" applyAlignment="1">
      <alignment horizontal="center" wrapText="1"/>
    </xf>
    <xf numFmtId="0" fontId="9" fillId="0" borderId="37" xfId="61" applyFont="1" applyBorder="1" applyAlignment="1">
      <alignment horizontal="center" wrapText="1"/>
      <protection/>
    </xf>
    <xf numFmtId="0" fontId="60" fillId="0" borderId="37" xfId="0" applyFont="1" applyBorder="1" applyAlignment="1">
      <alignment horizontal="center" textRotation="90" wrapText="1"/>
    </xf>
    <xf numFmtId="0" fontId="9" fillId="0" borderId="38" xfId="61" applyFont="1" applyBorder="1" applyAlignment="1">
      <alignment wrapText="1"/>
      <protection/>
    </xf>
    <xf numFmtId="0" fontId="60" fillId="0" borderId="39" xfId="0" applyFont="1" applyBorder="1" applyAlignment="1">
      <alignment horizontal="center" wrapText="1"/>
    </xf>
    <xf numFmtId="0" fontId="61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9" fillId="0" borderId="16" xfId="61" applyFont="1" applyBorder="1" applyAlignment="1">
      <alignment horizontal="center" wrapText="1"/>
      <protection/>
    </xf>
    <xf numFmtId="0" fontId="60" fillId="0" borderId="16" xfId="0" applyFont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/>
    </xf>
    <xf numFmtId="0" fontId="9" fillId="0" borderId="40" xfId="61" applyFont="1" applyBorder="1" applyAlignment="1">
      <alignment wrapText="1"/>
      <protection/>
    </xf>
    <xf numFmtId="0" fontId="63" fillId="10" borderId="37" xfId="0" applyFont="1" applyFill="1" applyBorder="1" applyAlignment="1">
      <alignment horizontal="left" vertical="center" wrapText="1"/>
    </xf>
    <xf numFmtId="0" fontId="73" fillId="10" borderId="37" xfId="0" applyFont="1" applyFill="1" applyBorder="1" applyAlignment="1">
      <alignment horizontal="left" vertical="center"/>
    </xf>
    <xf numFmtId="0" fontId="67" fillId="10" borderId="37" xfId="0" applyFont="1" applyFill="1" applyBorder="1" applyAlignment="1">
      <alignment horizontal="center" vertical="center"/>
    </xf>
    <xf numFmtId="0" fontId="64" fillId="10" borderId="37" xfId="0" applyFont="1" applyFill="1" applyBorder="1" applyAlignment="1">
      <alignment horizontal="left" vertical="center"/>
    </xf>
    <xf numFmtId="0" fontId="65" fillId="10" borderId="37" xfId="0" applyFont="1" applyFill="1" applyBorder="1" applyAlignment="1">
      <alignment horizontal="center" vertical="center"/>
    </xf>
    <xf numFmtId="0" fontId="56" fillId="10" borderId="37" xfId="0" applyFont="1" applyFill="1" applyBorder="1" applyAlignment="1">
      <alignment horizontal="center"/>
    </xf>
    <xf numFmtId="0" fontId="23" fillId="10" borderId="37" xfId="0" applyFont="1" applyFill="1" applyBorder="1" applyAlignment="1">
      <alignment horizontal="left" vertical="center"/>
    </xf>
    <xf numFmtId="0" fontId="0" fillId="10" borderId="37" xfId="0" applyFill="1" applyBorder="1" applyAlignment="1">
      <alignment/>
    </xf>
    <xf numFmtId="0" fontId="0" fillId="10" borderId="38" xfId="0" applyFill="1" applyBorder="1" applyAlignment="1">
      <alignment/>
    </xf>
    <xf numFmtId="0" fontId="63" fillId="10" borderId="10" xfId="0" applyFont="1" applyFill="1" applyBorder="1" applyAlignment="1">
      <alignment horizontal="left" vertical="center" wrapText="1"/>
    </xf>
    <xf numFmtId="0" fontId="67" fillId="10" borderId="10" xfId="0" applyFont="1" applyFill="1" applyBorder="1" applyAlignment="1">
      <alignment horizontal="center" vertical="center"/>
    </xf>
    <xf numFmtId="0" fontId="0" fillId="10" borderId="32" xfId="0" applyFill="1" applyBorder="1" applyAlignment="1">
      <alignment/>
    </xf>
    <xf numFmtId="0" fontId="62" fillId="10" borderId="33" xfId="0" applyFont="1" applyFill="1" applyBorder="1" applyAlignment="1">
      <alignment horizontal="left"/>
    </xf>
    <xf numFmtId="0" fontId="63" fillId="10" borderId="18" xfId="0" applyFont="1" applyFill="1" applyBorder="1" applyAlignment="1">
      <alignment horizontal="left" vertical="center" wrapText="1"/>
    </xf>
    <xf numFmtId="0" fontId="73" fillId="10" borderId="18" xfId="0" applyFont="1" applyFill="1" applyBorder="1" applyAlignment="1">
      <alignment horizontal="left" vertical="center"/>
    </xf>
    <xf numFmtId="0" fontId="67" fillId="10" borderId="18" xfId="0" applyFont="1" applyFill="1" applyBorder="1" applyAlignment="1">
      <alignment horizontal="center" vertical="center"/>
    </xf>
    <xf numFmtId="0" fontId="64" fillId="10" borderId="18" xfId="0" applyFont="1" applyFill="1" applyBorder="1" applyAlignment="1">
      <alignment horizontal="left" vertical="center"/>
    </xf>
    <xf numFmtId="0" fontId="65" fillId="10" borderId="18" xfId="0" applyFont="1" applyFill="1" applyBorder="1" applyAlignment="1">
      <alignment horizontal="center" vertical="center"/>
    </xf>
    <xf numFmtId="0" fontId="56" fillId="10" borderId="18" xfId="0" applyFont="1" applyFill="1" applyBorder="1" applyAlignment="1">
      <alignment horizontal="center"/>
    </xf>
    <xf numFmtId="0" fontId="23" fillId="10" borderId="18" xfId="0" applyFont="1" applyFill="1" applyBorder="1" applyAlignment="1">
      <alignment horizontal="left" vertical="center"/>
    </xf>
    <xf numFmtId="0" fontId="0" fillId="10" borderId="18" xfId="0" applyFill="1" applyBorder="1" applyAlignment="1">
      <alignment/>
    </xf>
    <xf numFmtId="0" fontId="0" fillId="10" borderId="35" xfId="0" applyFill="1" applyBorder="1" applyAlignment="1">
      <alignment/>
    </xf>
    <xf numFmtId="0" fontId="63" fillId="0" borderId="13" xfId="0" applyFont="1" applyBorder="1" applyAlignment="1">
      <alignment horizontal="left" vertical="center" wrapText="1"/>
    </xf>
    <xf numFmtId="0" fontId="73" fillId="24" borderId="13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left" vertical="center"/>
    </xf>
    <xf numFmtId="0" fontId="23" fillId="24" borderId="13" xfId="0" applyFont="1" applyFill="1" applyBorder="1" applyAlignment="1">
      <alignment horizontal="left" vertical="center"/>
    </xf>
    <xf numFmtId="0" fontId="63" fillId="0" borderId="10" xfId="0" applyFont="1" applyBorder="1" applyAlignment="1">
      <alignment horizontal="left" vertical="center" wrapText="1"/>
    </xf>
    <xf numFmtId="0" fontId="62" fillId="5" borderId="10" xfId="0" applyFont="1" applyFill="1" applyBorder="1" applyAlignment="1">
      <alignment horizontal="left"/>
    </xf>
    <xf numFmtId="0" fontId="63" fillId="5" borderId="10" xfId="0" applyFont="1" applyFill="1" applyBorder="1" applyAlignment="1">
      <alignment horizontal="left" vertical="center" wrapText="1"/>
    </xf>
    <xf numFmtId="0" fontId="73" fillId="5" borderId="10" xfId="0" applyFont="1" applyFill="1" applyBorder="1" applyAlignment="1">
      <alignment horizontal="left" vertical="center"/>
    </xf>
    <xf numFmtId="0" fontId="67" fillId="5" borderId="10" xfId="0" applyFont="1" applyFill="1" applyBorder="1" applyAlignment="1">
      <alignment horizontal="center" vertical="center"/>
    </xf>
    <xf numFmtId="0" fontId="64" fillId="5" borderId="10" xfId="0" applyFont="1" applyFill="1" applyBorder="1" applyAlignment="1">
      <alignment horizontal="left" vertical="center"/>
    </xf>
    <xf numFmtId="0" fontId="64" fillId="5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left" vertical="center"/>
    </xf>
    <xf numFmtId="0" fontId="0" fillId="5" borderId="10" xfId="0" applyFill="1" applyBorder="1" applyAlignment="1">
      <alignment/>
    </xf>
    <xf numFmtId="0" fontId="66" fillId="5" borderId="10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left"/>
    </xf>
    <xf numFmtId="0" fontId="73" fillId="24" borderId="13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67" fillId="0" borderId="18" xfId="0" applyFont="1" applyFill="1" applyBorder="1" applyAlignment="1">
      <alignment horizontal="center" vertical="center"/>
    </xf>
    <xf numFmtId="0" fontId="73" fillId="24" borderId="18" xfId="0" applyFont="1" applyFill="1" applyBorder="1" applyAlignment="1">
      <alignment horizontal="center" vertical="center"/>
    </xf>
    <xf numFmtId="0" fontId="73" fillId="24" borderId="18" xfId="0" applyFont="1" applyFill="1" applyBorder="1" applyAlignment="1">
      <alignment horizontal="left" vertical="center"/>
    </xf>
    <xf numFmtId="0" fontId="64" fillId="0" borderId="18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left" vertical="center"/>
    </xf>
    <xf numFmtId="0" fontId="0" fillId="0" borderId="35" xfId="0" applyFill="1" applyBorder="1" applyAlignment="1">
      <alignment/>
    </xf>
    <xf numFmtId="0" fontId="62" fillId="10" borderId="25" xfId="0" applyFont="1" applyFill="1" applyBorder="1" applyAlignment="1">
      <alignment horizontal="left"/>
    </xf>
    <xf numFmtId="0" fontId="67" fillId="10" borderId="20" xfId="0" applyFont="1" applyFill="1" applyBorder="1" applyAlignment="1">
      <alignment horizontal="center" vertical="center"/>
    </xf>
    <xf numFmtId="0" fontId="73" fillId="10" borderId="20" xfId="0" applyFont="1" applyFill="1" applyBorder="1" applyAlignment="1">
      <alignment horizontal="center" vertical="center"/>
    </xf>
    <xf numFmtId="0" fontId="73" fillId="10" borderId="20" xfId="0" applyFont="1" applyFill="1" applyBorder="1" applyAlignment="1">
      <alignment horizontal="left" vertical="center"/>
    </xf>
    <xf numFmtId="0" fontId="64" fillId="10" borderId="20" xfId="0" applyFont="1" applyFill="1" applyBorder="1" applyAlignment="1">
      <alignment horizontal="left" vertical="center"/>
    </xf>
    <xf numFmtId="0" fontId="65" fillId="10" borderId="20" xfId="0" applyFont="1" applyFill="1" applyBorder="1" applyAlignment="1">
      <alignment horizontal="center" vertical="center"/>
    </xf>
    <xf numFmtId="0" fontId="56" fillId="10" borderId="20" xfId="0" applyFont="1" applyFill="1" applyBorder="1" applyAlignment="1">
      <alignment horizontal="center"/>
    </xf>
    <xf numFmtId="0" fontId="23" fillId="10" borderId="20" xfId="0" applyFont="1" applyFill="1" applyBorder="1" applyAlignment="1">
      <alignment horizontal="left" vertical="center"/>
    </xf>
    <xf numFmtId="0" fontId="0" fillId="10" borderId="20" xfId="0" applyFill="1" applyBorder="1" applyAlignment="1">
      <alignment/>
    </xf>
    <xf numFmtId="0" fontId="0" fillId="10" borderId="21" xfId="0" applyFill="1" applyBorder="1" applyAlignment="1">
      <alignment/>
    </xf>
    <xf numFmtId="0" fontId="73" fillId="10" borderId="37" xfId="0" applyFont="1" applyFill="1" applyBorder="1" applyAlignment="1">
      <alignment horizontal="center" vertical="center"/>
    </xf>
    <xf numFmtId="0" fontId="73" fillId="10" borderId="18" xfId="0" applyFont="1" applyFill="1" applyBorder="1" applyAlignment="1">
      <alignment horizontal="center" vertical="center"/>
    </xf>
    <xf numFmtId="0" fontId="73" fillId="5" borderId="10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/>
    </xf>
    <xf numFmtId="0" fontId="73" fillId="10" borderId="23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0" fillId="7" borderId="12" xfId="0" applyFill="1" applyBorder="1" applyAlignment="1">
      <alignment/>
    </xf>
    <xf numFmtId="2" fontId="0" fillId="7" borderId="10" xfId="0" applyNumberFormat="1" applyFont="1" applyFill="1" applyBorder="1" applyAlignment="1">
      <alignment horizontal="center" vertical="center"/>
    </xf>
    <xf numFmtId="0" fontId="0" fillId="7" borderId="16" xfId="0" applyFill="1" applyBorder="1" applyAlignment="1">
      <alignment vertical="top" wrapText="1"/>
    </xf>
    <xf numFmtId="0" fontId="5" fillId="7" borderId="43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top" wrapText="1"/>
    </xf>
    <xf numFmtId="2" fontId="1" fillId="7" borderId="10" xfId="0" applyNumberFormat="1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/>
    </xf>
    <xf numFmtId="0" fontId="11" fillId="7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/>
    </xf>
    <xf numFmtId="0" fontId="0" fillId="7" borderId="16" xfId="0" applyFill="1" applyBorder="1" applyAlignment="1">
      <alignment/>
    </xf>
    <xf numFmtId="0" fontId="0" fillId="7" borderId="0" xfId="0" applyFill="1" applyAlignment="1">
      <alignment/>
    </xf>
    <xf numFmtId="2" fontId="0" fillId="7" borderId="10" xfId="0" applyNumberForma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2" fontId="0" fillId="7" borderId="10" xfId="0" applyNumberFormat="1" applyFont="1" applyFill="1" applyBorder="1" applyAlignment="1">
      <alignment horizontal="center"/>
    </xf>
    <xf numFmtId="2" fontId="0" fillId="7" borderId="10" xfId="0" applyNumberFormat="1" applyFill="1" applyBorder="1" applyAlignment="1">
      <alignment/>
    </xf>
    <xf numFmtId="0" fontId="0" fillId="7" borderId="10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 wrapText="1"/>
    </xf>
    <xf numFmtId="0" fontId="17" fillId="7" borderId="10" xfId="0" applyFont="1" applyFill="1" applyBorder="1" applyAlignment="1">
      <alignment horizontal="center"/>
    </xf>
    <xf numFmtId="0" fontId="0" fillId="7" borderId="10" xfId="66" applyFill="1" applyBorder="1" applyAlignment="1">
      <alignment horizontal="center"/>
      <protection/>
    </xf>
    <xf numFmtId="0" fontId="0" fillId="7" borderId="10" xfId="66" applyFill="1" applyBorder="1" applyAlignment="1">
      <alignment horizontal="center" wrapText="1"/>
      <protection/>
    </xf>
    <xf numFmtId="0" fontId="0" fillId="7" borderId="10" xfId="66" applyFont="1" applyFill="1" applyBorder="1" applyAlignment="1">
      <alignment horizontal="center"/>
      <protection/>
    </xf>
    <xf numFmtId="0" fontId="0" fillId="7" borderId="10" xfId="66" applyFont="1" applyFill="1" applyBorder="1" applyAlignment="1">
      <alignment horizontal="center" wrapText="1"/>
      <protection/>
    </xf>
    <xf numFmtId="0" fontId="0" fillId="7" borderId="10" xfId="0" applyFill="1" applyBorder="1" applyAlignment="1">
      <alignment horizontal="center" vertical="center"/>
    </xf>
    <xf numFmtId="2" fontId="0" fillId="7" borderId="10" xfId="0" applyNumberForma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 horizontal="center" wrapText="1"/>
    </xf>
    <xf numFmtId="0" fontId="27" fillId="7" borderId="10" xfId="0" applyFont="1" applyFill="1" applyBorder="1" applyAlignment="1">
      <alignment horizontal="center" vertical="center" wrapText="1"/>
    </xf>
    <xf numFmtId="0" fontId="27" fillId="7" borderId="10" xfId="0" applyNumberFormat="1" applyFont="1" applyFill="1" applyBorder="1" applyAlignment="1">
      <alignment horizontal="center" vertical="center" wrapText="1" shrinkToFit="1"/>
    </xf>
    <xf numFmtId="0" fontId="70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/>
    </xf>
    <xf numFmtId="0" fontId="27" fillId="7" borderId="10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/>
    </xf>
    <xf numFmtId="0" fontId="70" fillId="7" borderId="10" xfId="0" applyFont="1" applyFill="1" applyBorder="1" applyAlignment="1">
      <alignment horizontal="center" vertical="center" wrapText="1"/>
    </xf>
    <xf numFmtId="0" fontId="27" fillId="7" borderId="10" xfId="0" applyNumberFormat="1" applyFont="1" applyFill="1" applyBorder="1" applyAlignment="1">
      <alignment horizontal="center" vertical="center" wrapText="1" shrinkToFit="1"/>
    </xf>
    <xf numFmtId="0" fontId="70" fillId="7" borderId="10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70" fillId="7" borderId="10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 wrapText="1"/>
    </xf>
    <xf numFmtId="0" fontId="27" fillId="7" borderId="10" xfId="62" applyFont="1" applyFill="1" applyBorder="1" applyAlignment="1">
      <alignment horizontal="center" vertical="center" wrapText="1"/>
      <protection/>
    </xf>
    <xf numFmtId="0" fontId="27" fillId="7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 wrapText="1"/>
    </xf>
    <xf numFmtId="0" fontId="48" fillId="7" borderId="10" xfId="0" applyFont="1" applyFill="1" applyBorder="1" applyAlignment="1">
      <alignment horizontal="center" vertical="center" wrapText="1"/>
    </xf>
    <xf numFmtId="0" fontId="27" fillId="7" borderId="10" xfId="61" applyFont="1" applyFill="1" applyBorder="1" applyAlignment="1">
      <alignment horizontal="center" vertical="center" wrapText="1"/>
      <protection/>
    </xf>
    <xf numFmtId="0" fontId="35" fillId="7" borderId="10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73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60" fillId="0" borderId="23" xfId="0" applyFont="1" applyBorder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66" fillId="0" borderId="10" xfId="0" applyFont="1" applyBorder="1" applyAlignment="1">
      <alignment horizontal="left" wrapText="1"/>
    </xf>
    <xf numFmtId="0" fontId="66" fillId="0" borderId="0" xfId="0" applyFont="1" applyBorder="1" applyAlignment="1">
      <alignment horizontal="left" wrapText="1"/>
    </xf>
    <xf numFmtId="0" fontId="66" fillId="0" borderId="10" xfId="0" applyFont="1" applyBorder="1" applyAlignment="1">
      <alignment horizontal="left" vertical="top" wrapText="1"/>
    </xf>
    <xf numFmtId="0" fontId="73" fillId="7" borderId="10" xfId="0" applyFont="1" applyFill="1" applyBorder="1" applyAlignment="1">
      <alignment horizontal="center" wrapText="1"/>
    </xf>
    <xf numFmtId="0" fontId="23" fillId="7" borderId="10" xfId="0" applyFont="1" applyFill="1" applyBorder="1" applyAlignment="1">
      <alignment horizontal="left" wrapText="1"/>
    </xf>
    <xf numFmtId="0" fontId="66" fillId="7" borderId="10" xfId="0" applyFont="1" applyFill="1" applyBorder="1" applyAlignment="1">
      <alignment horizontal="center" wrapText="1"/>
    </xf>
    <xf numFmtId="0" fontId="67" fillId="7" borderId="10" xfId="0" applyFont="1" applyFill="1" applyBorder="1" applyAlignment="1">
      <alignment horizontal="left"/>
    </xf>
    <xf numFmtId="0" fontId="66" fillId="7" borderId="10" xfId="0" applyFont="1" applyFill="1" applyBorder="1" applyAlignment="1">
      <alignment horizontal="center" vertical="center" wrapText="1"/>
    </xf>
    <xf numFmtId="0" fontId="60" fillId="0" borderId="25" xfId="0" applyFont="1" applyBorder="1" applyAlignment="1">
      <alignment horizontal="center" textRotation="90" wrapText="1"/>
    </xf>
    <xf numFmtId="0" fontId="73" fillId="10" borderId="13" xfId="0" applyFont="1" applyFill="1" applyBorder="1" applyAlignment="1">
      <alignment horizontal="center" wrapText="1"/>
    </xf>
    <xf numFmtId="0" fontId="90" fillId="7" borderId="15" xfId="0" applyFont="1" applyFill="1" applyBorder="1" applyAlignment="1">
      <alignment horizontal="center" vertical="center" wrapText="1"/>
    </xf>
    <xf numFmtId="0" fontId="23" fillId="10" borderId="13" xfId="0" applyFont="1" applyFill="1" applyBorder="1" applyAlignment="1">
      <alignment horizontal="left" wrapText="1"/>
    </xf>
    <xf numFmtId="0" fontId="66" fillId="10" borderId="13" xfId="0" applyFont="1" applyFill="1" applyBorder="1" applyAlignment="1">
      <alignment horizontal="center" vertical="top" wrapText="1"/>
    </xf>
    <xf numFmtId="0" fontId="66" fillId="10" borderId="13" xfId="0" applyFont="1" applyFill="1" applyBorder="1" applyAlignment="1">
      <alignment horizontal="center" wrapText="1"/>
    </xf>
    <xf numFmtId="0" fontId="73" fillId="10" borderId="10" xfId="0" applyFont="1" applyFill="1" applyBorder="1" applyAlignment="1">
      <alignment horizontal="center" wrapText="1"/>
    </xf>
    <xf numFmtId="0" fontId="23" fillId="10" borderId="10" xfId="0" applyFont="1" applyFill="1" applyBorder="1" applyAlignment="1">
      <alignment horizontal="left" wrapText="1"/>
    </xf>
    <xf numFmtId="0" fontId="66" fillId="10" borderId="10" xfId="0" applyFont="1" applyFill="1" applyBorder="1" applyAlignment="1">
      <alignment horizontal="center" wrapText="1"/>
    </xf>
    <xf numFmtId="0" fontId="66" fillId="10" borderId="10" xfId="0" applyFont="1" applyFill="1" applyBorder="1" applyAlignment="1">
      <alignment horizontal="center" vertical="top" wrapText="1"/>
    </xf>
    <xf numFmtId="0" fontId="23" fillId="1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66" fillId="10" borderId="10" xfId="0" applyFont="1" applyFill="1" applyBorder="1" applyAlignment="1">
      <alignment horizontal="left" wrapText="1"/>
    </xf>
    <xf numFmtId="0" fontId="66" fillId="7" borderId="10" xfId="0" applyFont="1" applyFill="1" applyBorder="1" applyAlignment="1">
      <alignment horizontal="left" wrapText="1"/>
    </xf>
    <xf numFmtId="0" fontId="60" fillId="7" borderId="10" xfId="0" applyFont="1" applyFill="1" applyBorder="1" applyAlignment="1">
      <alignment horizontal="center" wrapText="1"/>
    </xf>
    <xf numFmtId="0" fontId="64" fillId="7" borderId="10" xfId="0" applyFont="1" applyFill="1" applyBorder="1" applyAlignment="1">
      <alignment horizontal="center" vertical="center"/>
    </xf>
    <xf numFmtId="0" fontId="66" fillId="7" borderId="10" xfId="0" applyFont="1" applyFill="1" applyBorder="1" applyAlignment="1">
      <alignment horizontal="left" vertical="top" wrapText="1"/>
    </xf>
    <xf numFmtId="0" fontId="66" fillId="7" borderId="10" xfId="0" applyFont="1" applyFill="1" applyBorder="1" applyAlignment="1">
      <alignment horizontal="center" vertical="top" wrapText="1"/>
    </xf>
    <xf numFmtId="0" fontId="66" fillId="10" borderId="13" xfId="0" applyFont="1" applyFill="1" applyBorder="1" applyAlignment="1">
      <alignment horizontal="left" wrapText="1"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7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44" fillId="0" borderId="10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wrapText="1"/>
    </xf>
    <xf numFmtId="0" fontId="13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77" fillId="0" borderId="10" xfId="58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4" fillId="0" borderId="0" xfId="0" applyFont="1" applyFill="1" applyBorder="1" applyAlignment="1">
      <alignment horizontal="center" vertical="center" wrapText="1"/>
    </xf>
    <xf numFmtId="0" fontId="77" fillId="0" borderId="12" xfId="58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center" wrapText="1"/>
    </xf>
    <xf numFmtId="0" fontId="78" fillId="0" borderId="0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79" fillId="24" borderId="0" xfId="58" applyFont="1" applyFill="1" applyBorder="1" applyAlignment="1" applyProtection="1">
      <alignment horizontal="center" vertical="center" wrapText="1"/>
      <protection/>
    </xf>
    <xf numFmtId="0" fontId="78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79" fillId="24" borderId="10" xfId="58" applyFon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77" fillId="24" borderId="10" xfId="58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wrapText="1"/>
    </xf>
    <xf numFmtId="0" fontId="1" fillId="0" borderId="10" xfId="66" applyFont="1" applyBorder="1" applyAlignment="1">
      <alignment horizontal="center" wrapText="1"/>
      <protection/>
    </xf>
    <xf numFmtId="0" fontId="13" fillId="0" borderId="10" xfId="66" applyFont="1" applyBorder="1" applyAlignment="1">
      <alignment horizont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4" fillId="0" borderId="10" xfId="61" applyFont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vertical="center"/>
    </xf>
    <xf numFmtId="0" fontId="75" fillId="0" borderId="10" xfId="0" applyFont="1" applyFill="1" applyBorder="1" applyAlignment="1">
      <alignment/>
    </xf>
    <xf numFmtId="0" fontId="1" fillId="0" borderId="10" xfId="67" applyFont="1" applyBorder="1" applyAlignment="1">
      <alignment horizontal="center" vertical="center" wrapText="1"/>
      <protection/>
    </xf>
    <xf numFmtId="0" fontId="12" fillId="0" borderId="4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indent="5"/>
    </xf>
    <xf numFmtId="0" fontId="0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 indent="5"/>
    </xf>
    <xf numFmtId="0" fontId="83" fillId="0" borderId="0" xfId="0" applyFont="1" applyAlignment="1">
      <alignment/>
    </xf>
    <xf numFmtId="0" fontId="43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11" fillId="10" borderId="10" xfId="0" applyFont="1" applyFill="1" applyBorder="1" applyAlignment="1">
      <alignment/>
    </xf>
    <xf numFmtId="0" fontId="52" fillId="10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wrapText="1"/>
    </xf>
    <xf numFmtId="0" fontId="13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44" fillId="10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wrapText="1"/>
    </xf>
    <xf numFmtId="0" fontId="1" fillId="10" borderId="10" xfId="62" applyFont="1" applyFill="1" applyBorder="1" applyAlignment="1">
      <alignment horizontal="center" vertical="center" wrapText="1"/>
      <protection/>
    </xf>
    <xf numFmtId="0" fontId="13" fillId="10" borderId="10" xfId="0" applyFont="1" applyFill="1" applyBorder="1" applyAlignment="1">
      <alignment horizontal="center" wrapText="1"/>
    </xf>
    <xf numFmtId="0" fontId="0" fillId="10" borderId="10" xfId="62" applyFont="1" applyFill="1" applyBorder="1" applyAlignment="1">
      <alignment horizontal="center" vertical="center" wrapText="1"/>
      <protection/>
    </xf>
    <xf numFmtId="0" fontId="13" fillId="10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/>
    </xf>
    <xf numFmtId="0" fontId="52" fillId="7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44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wrapText="1"/>
    </xf>
    <xf numFmtId="0" fontId="13" fillId="7" borderId="14" xfId="0" applyFont="1" applyFill="1" applyBorder="1" applyAlignment="1">
      <alignment horizontal="center" wrapText="1"/>
    </xf>
    <xf numFmtId="0" fontId="1" fillId="7" borderId="14" xfId="0" applyFont="1" applyFill="1" applyBorder="1" applyAlignment="1">
      <alignment horizontal="center" wrapText="1"/>
    </xf>
    <xf numFmtId="0" fontId="0" fillId="10" borderId="10" xfId="66" applyFont="1" applyFill="1" applyBorder="1" applyAlignment="1">
      <alignment horizontal="center" wrapText="1"/>
      <protection/>
    </xf>
    <xf numFmtId="0" fontId="0" fillId="10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top" wrapText="1"/>
    </xf>
    <xf numFmtId="0" fontId="0" fillId="11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center"/>
    </xf>
    <xf numFmtId="0" fontId="11" fillId="11" borderId="10" xfId="0" applyFont="1" applyFill="1" applyBorder="1" applyAlignment="1">
      <alignment/>
    </xf>
    <xf numFmtId="0" fontId="75" fillId="11" borderId="10" xfId="0" applyFont="1" applyFill="1" applyBorder="1" applyAlignment="1">
      <alignment horizontal="center" vertical="center"/>
    </xf>
    <xf numFmtId="0" fontId="44" fillId="11" borderId="10" xfId="0" applyFont="1" applyFill="1" applyBorder="1" applyAlignment="1">
      <alignment horizontal="center" vertical="center" wrapText="1"/>
    </xf>
    <xf numFmtId="0" fontId="0" fillId="11" borderId="12" xfId="0" applyFont="1" applyFill="1" applyBorder="1" applyAlignment="1">
      <alignment horizontal="center" wrapText="1"/>
    </xf>
    <xf numFmtId="0" fontId="11" fillId="10" borderId="10" xfId="0" applyFont="1" applyFill="1" applyBorder="1" applyAlignment="1">
      <alignment vertical="center"/>
    </xf>
    <xf numFmtId="0" fontId="75" fillId="10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84" fillId="1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60" fillId="20" borderId="37" xfId="0" applyFont="1" applyFill="1" applyBorder="1" applyAlignment="1">
      <alignment horizontal="center" wrapText="1"/>
    </xf>
    <xf numFmtId="0" fontId="60" fillId="0" borderId="38" xfId="0" applyFont="1" applyFill="1" applyBorder="1" applyAlignment="1">
      <alignment horizontal="center" wrapText="1"/>
    </xf>
    <xf numFmtId="0" fontId="56" fillId="0" borderId="31" xfId="0" applyFont="1" applyBorder="1" applyAlignment="1">
      <alignment horizontal="center" wrapText="1"/>
    </xf>
    <xf numFmtId="0" fontId="60" fillId="20" borderId="10" xfId="0" applyFont="1" applyFill="1" applyBorder="1" applyAlignment="1">
      <alignment horizontal="center" wrapText="1"/>
    </xf>
    <xf numFmtId="0" fontId="60" fillId="0" borderId="32" xfId="0" applyFont="1" applyFill="1" applyBorder="1" applyAlignment="1">
      <alignment horizontal="center" wrapText="1"/>
    </xf>
    <xf numFmtId="0" fontId="85" fillId="10" borderId="29" xfId="0" applyFont="1" applyFill="1" applyBorder="1" applyAlignment="1">
      <alignment horizontal="center"/>
    </xf>
    <xf numFmtId="0" fontId="1" fillId="10" borderId="10" xfId="0" applyFont="1" applyFill="1" applyBorder="1" applyAlignment="1">
      <alignment vertical="center" wrapText="1"/>
    </xf>
    <xf numFmtId="0" fontId="1" fillId="10" borderId="10" xfId="0" applyFont="1" applyFill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65" fillId="10" borderId="10" xfId="0" applyFont="1" applyFill="1" applyBorder="1" applyAlignment="1">
      <alignment vertical="center"/>
    </xf>
    <xf numFmtId="0" fontId="65" fillId="20" borderId="10" xfId="0" applyFont="1" applyFill="1" applyBorder="1" applyAlignment="1">
      <alignment vertical="center"/>
    </xf>
    <xf numFmtId="0" fontId="85" fillId="10" borderId="31" xfId="0" applyFont="1" applyFill="1" applyBorder="1" applyAlignment="1">
      <alignment horizontal="center"/>
    </xf>
    <xf numFmtId="0" fontId="65" fillId="20" borderId="10" xfId="0" applyFont="1" applyFill="1" applyBorder="1" applyAlignment="1">
      <alignment horizontal="center" vertical="center"/>
    </xf>
    <xf numFmtId="0" fontId="85" fillId="0" borderId="31" xfId="0" applyFont="1" applyFill="1" applyBorder="1" applyAlignment="1">
      <alignment horizontal="center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vertical="center"/>
    </xf>
    <xf numFmtId="0" fontId="34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85" fillId="11" borderId="31" xfId="0" applyFont="1" applyFill="1" applyBorder="1" applyAlignment="1">
      <alignment horizontal="center"/>
    </xf>
    <xf numFmtId="0" fontId="1" fillId="11" borderId="10" xfId="0" applyFont="1" applyFill="1" applyBorder="1" applyAlignment="1">
      <alignment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ont="1" applyFill="1" applyBorder="1" applyAlignment="1">
      <alignment wrapText="1"/>
    </xf>
    <xf numFmtId="0" fontId="0" fillId="11" borderId="10" xfId="0" applyFont="1" applyFill="1" applyBorder="1" applyAlignment="1">
      <alignment horizontal="center" vertical="center" wrapText="1"/>
    </xf>
    <xf numFmtId="0" fontId="25" fillId="11" borderId="10" xfId="0" applyFont="1" applyFill="1" applyBorder="1" applyAlignment="1">
      <alignment wrapText="1"/>
    </xf>
    <xf numFmtId="0" fontId="34" fillId="11" borderId="10" xfId="0" applyFont="1" applyFill="1" applyBorder="1" applyAlignment="1">
      <alignment horizontal="center" wrapText="1"/>
    </xf>
    <xf numFmtId="0" fontId="34" fillId="11" borderId="10" xfId="0" applyFont="1" applyFill="1" applyBorder="1" applyAlignment="1">
      <alignment wrapText="1"/>
    </xf>
    <xf numFmtId="0" fontId="85" fillId="11" borderId="39" xfId="0" applyFont="1" applyFill="1" applyBorder="1" applyAlignment="1">
      <alignment horizontal="center"/>
    </xf>
    <xf numFmtId="0" fontId="85" fillId="11" borderId="10" xfId="0" applyFont="1" applyFill="1" applyBorder="1" applyAlignment="1">
      <alignment horizontal="center"/>
    </xf>
    <xf numFmtId="0" fontId="61" fillId="0" borderId="34" xfId="0" applyFont="1" applyBorder="1" applyAlignment="1">
      <alignment horizontal="center" wrapText="1"/>
    </xf>
    <xf numFmtId="0" fontId="56" fillId="0" borderId="34" xfId="0" applyFont="1" applyBorder="1" applyAlignment="1">
      <alignment horizontal="center" wrapText="1"/>
    </xf>
    <xf numFmtId="0" fontId="60" fillId="0" borderId="42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0" fillId="11" borderId="10" xfId="0" applyFont="1" applyFill="1" applyBorder="1" applyAlignment="1">
      <alignment vertical="center" wrapText="1"/>
    </xf>
    <xf numFmtId="0" fontId="34" fillId="11" borderId="10" xfId="0" applyFont="1" applyFill="1" applyBorder="1" applyAlignment="1">
      <alignment vertical="center" wrapText="1"/>
    </xf>
    <xf numFmtId="0" fontId="65" fillId="11" borderId="10" xfId="0" applyFont="1" applyFill="1" applyBorder="1" applyAlignment="1">
      <alignment horizontal="center" vertical="center"/>
    </xf>
    <xf numFmtId="0" fontId="56" fillId="11" borderId="13" xfId="0" applyFont="1" applyFill="1" applyBorder="1" applyAlignment="1">
      <alignment horizontal="center"/>
    </xf>
    <xf numFmtId="0" fontId="13" fillId="11" borderId="10" xfId="0" applyFont="1" applyFill="1" applyBorder="1" applyAlignment="1">
      <alignment wrapText="1"/>
    </xf>
    <xf numFmtId="0" fontId="0" fillId="11" borderId="10" xfId="0" applyFont="1" applyFill="1" applyBorder="1" applyAlignment="1">
      <alignment vertical="center" wrapText="1"/>
    </xf>
    <xf numFmtId="0" fontId="60" fillId="20" borderId="23" xfId="0" applyFont="1" applyFill="1" applyBorder="1" applyAlignment="1">
      <alignment horizontal="center" wrapText="1"/>
    </xf>
    <xf numFmtId="0" fontId="68" fillId="0" borderId="37" xfId="0" applyFont="1" applyBorder="1" applyAlignment="1">
      <alignment horizontal="center" wrapText="1"/>
    </xf>
    <xf numFmtId="0" fontId="60" fillId="0" borderId="44" xfId="0" applyFont="1" applyFill="1" applyBorder="1" applyAlignment="1">
      <alignment horizontal="center" wrapText="1"/>
    </xf>
    <xf numFmtId="0" fontId="56" fillId="0" borderId="39" xfId="0" applyFont="1" applyBorder="1" applyAlignment="1">
      <alignment horizontal="center" wrapText="1"/>
    </xf>
    <xf numFmtId="0" fontId="56" fillId="0" borderId="18" xfId="0" applyFont="1" applyBorder="1" applyAlignment="1">
      <alignment horizontal="center" wrapText="1"/>
    </xf>
    <xf numFmtId="0" fontId="60" fillId="20" borderId="18" xfId="0" applyFont="1" applyFill="1" applyBorder="1" applyAlignment="1">
      <alignment horizontal="center" wrapText="1"/>
    </xf>
    <xf numFmtId="0" fontId="60" fillId="0" borderId="45" xfId="0" applyFont="1" applyBorder="1" applyAlignment="1">
      <alignment horizontal="center" wrapText="1"/>
    </xf>
    <xf numFmtId="0" fontId="85" fillId="0" borderId="10" xfId="0" applyFont="1" applyFill="1" applyBorder="1" applyAlignment="1">
      <alignment horizontal="center"/>
    </xf>
    <xf numFmtId="0" fontId="20" fillId="0" borderId="37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5" fillId="20" borderId="41" xfId="0" applyFont="1" applyFill="1" applyBorder="1" applyAlignment="1">
      <alignment horizontal="center" vertical="center"/>
    </xf>
    <xf numFmtId="0" fontId="67" fillId="0" borderId="37" xfId="0" applyFont="1" applyBorder="1" applyAlignment="1">
      <alignment horizontal="left"/>
    </xf>
    <xf numFmtId="0" fontId="0" fillId="0" borderId="15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34" fillId="0" borderId="10" xfId="0" applyFont="1" applyFill="1" applyBorder="1" applyAlignment="1">
      <alignment horizontal="center" wrapText="1"/>
    </xf>
    <xf numFmtId="0" fontId="65" fillId="20" borderId="16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wrapText="1"/>
    </xf>
    <xf numFmtId="0" fontId="86" fillId="24" borderId="0" xfId="0" applyFont="1" applyFill="1" applyBorder="1" applyAlignment="1">
      <alignment horizontal="center" vertical="center" wrapText="1"/>
    </xf>
    <xf numFmtId="0" fontId="0" fillId="0" borderId="10" xfId="66" applyFont="1" applyFill="1" applyBorder="1" applyAlignment="1">
      <alignment horizontal="center" wrapText="1"/>
      <protection/>
    </xf>
    <xf numFmtId="0" fontId="34" fillId="0" borderId="10" xfId="61" applyFont="1" applyFill="1" applyBorder="1" applyAlignment="1">
      <alignment horizontal="center" vertical="center" wrapText="1"/>
      <protection/>
    </xf>
    <xf numFmtId="0" fontId="78" fillId="24" borderId="10" xfId="0" applyFont="1" applyFill="1" applyBorder="1" applyAlignment="1">
      <alignment horizontal="center" vertical="center" wrapText="1"/>
    </xf>
    <xf numFmtId="0" fontId="78" fillId="10" borderId="10" xfId="0" applyFont="1" applyFill="1" applyBorder="1" applyAlignment="1">
      <alignment horizontal="center" vertical="center" wrapText="1"/>
    </xf>
    <xf numFmtId="0" fontId="2" fillId="10" borderId="10" xfId="58" applyFont="1" applyFill="1" applyBorder="1" applyAlignment="1" applyProtection="1">
      <alignment horizontal="center" vertical="center" wrapText="1"/>
      <protection/>
    </xf>
    <xf numFmtId="0" fontId="52" fillId="10" borderId="13" xfId="0" applyFont="1" applyFill="1" applyBorder="1" applyAlignment="1">
      <alignment horizontal="center" vertical="center" wrapText="1"/>
    </xf>
    <xf numFmtId="0" fontId="77" fillId="10" borderId="10" xfId="58" applyFont="1" applyFill="1" applyBorder="1" applyAlignment="1" applyProtection="1">
      <alignment horizontal="center" vertical="center" wrapText="1"/>
      <protection/>
    </xf>
    <xf numFmtId="0" fontId="1" fillId="10" borderId="10" xfId="0" applyFont="1" applyFill="1" applyBorder="1" applyAlignment="1">
      <alignment horizontal="center" vertical="center" wrapText="1"/>
    </xf>
    <xf numFmtId="0" fontId="1" fillId="10" borderId="10" xfId="66" applyFont="1" applyFill="1" applyBorder="1" applyAlignment="1">
      <alignment horizontal="center" wrapText="1"/>
      <protection/>
    </xf>
    <xf numFmtId="0" fontId="13" fillId="10" borderId="10" xfId="66" applyFont="1" applyFill="1" applyBorder="1" applyAlignment="1">
      <alignment horizontal="center" wrapText="1"/>
      <protection/>
    </xf>
    <xf numFmtId="0" fontId="15" fillId="10" borderId="10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80" fillId="11" borderId="10" xfId="0" applyFont="1" applyFill="1" applyBorder="1" applyAlignment="1">
      <alignment vertical="center"/>
    </xf>
    <xf numFmtId="0" fontId="52" fillId="11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wrapText="1"/>
    </xf>
    <xf numFmtId="0" fontId="15" fillId="11" borderId="12" xfId="0" applyFont="1" applyFill="1" applyBorder="1" applyAlignment="1">
      <alignment horizontal="center"/>
    </xf>
    <xf numFmtId="0" fontId="78" fillId="11" borderId="10" xfId="0" applyFont="1" applyFill="1" applyBorder="1" applyAlignment="1">
      <alignment horizontal="center" vertical="center" wrapText="1"/>
    </xf>
    <xf numFmtId="0" fontId="52" fillId="11" borderId="13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wrapText="1"/>
    </xf>
    <xf numFmtId="0" fontId="77" fillId="11" borderId="10" xfId="58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80" fillId="10" borderId="10" xfId="0" applyFont="1" applyFill="1" applyBorder="1" applyAlignment="1">
      <alignment/>
    </xf>
    <xf numFmtId="0" fontId="75" fillId="10" borderId="10" xfId="0" applyFont="1" applyFill="1" applyBorder="1" applyAlignment="1">
      <alignment/>
    </xf>
    <xf numFmtId="0" fontId="1" fillId="10" borderId="10" xfId="0" applyFont="1" applyFill="1" applyBorder="1" applyAlignment="1">
      <alignment horizontal="center" vertical="top" wrapText="1"/>
    </xf>
    <xf numFmtId="0" fontId="13" fillId="10" borderId="10" xfId="0" applyFont="1" applyFill="1" applyBorder="1" applyAlignment="1">
      <alignment horizontal="center" vertical="top" wrapText="1"/>
    </xf>
    <xf numFmtId="0" fontId="12" fillId="10" borderId="13" xfId="0" applyFont="1" applyFill="1" applyBorder="1" applyAlignment="1">
      <alignment horizontal="center" vertical="center" wrapText="1"/>
    </xf>
    <xf numFmtId="0" fontId="0" fillId="10" borderId="12" xfId="0" applyFont="1" applyFill="1" applyBorder="1" applyAlignment="1">
      <alignment horizontal="center" vertical="top" wrapText="1"/>
    </xf>
    <xf numFmtId="0" fontId="75" fillId="10" borderId="13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wrapText="1"/>
    </xf>
    <xf numFmtId="0" fontId="0" fillId="10" borderId="10" xfId="0" applyFont="1" applyFill="1" applyBorder="1" applyAlignment="1">
      <alignment vertical="center" wrapText="1"/>
    </xf>
    <xf numFmtId="0" fontId="85" fillId="10" borderId="10" xfId="0" applyFont="1" applyFill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11" borderId="10" xfId="0" applyFont="1" applyFill="1" applyBorder="1" applyAlignment="1">
      <alignment horizontal="center"/>
    </xf>
    <xf numFmtId="0" fontId="67" fillId="11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7" fillId="10" borderId="10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 vertical="center" indent="9"/>
    </xf>
    <xf numFmtId="0" fontId="88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 textRotation="90" wrapText="1"/>
    </xf>
    <xf numFmtId="0" fontId="52" fillId="0" borderId="10" xfId="0" applyFont="1" applyFill="1" applyBorder="1" applyAlignment="1">
      <alignment horizontal="center" vertical="center" wrapText="1"/>
    </xf>
    <xf numFmtId="0" fontId="52" fillId="22" borderId="15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86" fillId="0" borderId="15" xfId="0" applyFont="1" applyFill="1" applyBorder="1" applyAlignment="1">
      <alignment vertical="center" wrapText="1"/>
    </xf>
    <xf numFmtId="0" fontId="86" fillId="0" borderId="12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164" fontId="1" fillId="0" borderId="12" xfId="43" applyFont="1" applyFill="1" applyBorder="1" applyAlignment="1">
      <alignment horizontal="center"/>
      <protection/>
    </xf>
    <xf numFmtId="164" fontId="1" fillId="0" borderId="10" xfId="43" applyFont="1" applyBorder="1" applyAlignment="1">
      <alignment horizontal="center"/>
      <protection/>
    </xf>
    <xf numFmtId="164" fontId="1" fillId="0" borderId="12" xfId="43" applyFont="1" applyBorder="1" applyAlignment="1">
      <alignment horizontal="center"/>
      <protection/>
    </xf>
    <xf numFmtId="0" fontId="52" fillId="22" borderId="10" xfId="0" applyFont="1" applyFill="1" applyBorder="1" applyAlignment="1">
      <alignment horizontal="center" vertical="center" wrapText="1"/>
    </xf>
    <xf numFmtId="0" fontId="52" fillId="7" borderId="14" xfId="0" applyFont="1" applyFill="1" applyBorder="1" applyAlignment="1">
      <alignment horizontal="center" vertical="center" wrapText="1"/>
    </xf>
    <xf numFmtId="0" fontId="52" fillId="7" borderId="12" xfId="0" applyFont="1" applyFill="1" applyBorder="1" applyAlignment="1">
      <alignment horizontal="center" vertical="center" wrapText="1"/>
    </xf>
    <xf numFmtId="164" fontId="1" fillId="0" borderId="15" xfId="43" applyFont="1" applyBorder="1" applyAlignment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52" fillId="22" borderId="0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89" fillId="0" borderId="12" xfId="0" applyFont="1" applyBorder="1" applyAlignment="1">
      <alignment horizontal="center" vertical="center"/>
    </xf>
    <xf numFmtId="14" fontId="89" fillId="0" borderId="10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63" applyFont="1" applyBorder="1" applyAlignment="1">
      <alignment horizontal="center" wrapText="1"/>
      <protection/>
    </xf>
    <xf numFmtId="0" fontId="1" fillId="0" borderId="10" xfId="63" applyFont="1" applyBorder="1" applyAlignment="1">
      <alignment horizontal="center" wrapText="1"/>
      <protection/>
    </xf>
    <xf numFmtId="0" fontId="1" fillId="0" borderId="15" xfId="62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82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49" fontId="52" fillId="0" borderId="12" xfId="0" applyNumberFormat="1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/>
    </xf>
    <xf numFmtId="0" fontId="1" fillId="0" borderId="15" xfId="66" applyFont="1" applyBorder="1" applyAlignment="1">
      <alignment horizontal="center" wrapText="1"/>
      <protection/>
    </xf>
    <xf numFmtId="0" fontId="1" fillId="0" borderId="10" xfId="66" applyFont="1" applyBorder="1" applyAlignment="1">
      <alignment horizontal="center" wrapText="1"/>
      <protection/>
    </xf>
    <xf numFmtId="0" fontId="5" fillId="22" borderId="0" xfId="0" applyFont="1" applyFill="1" applyBorder="1" applyAlignment="1">
      <alignment horizontal="center" vertical="center" wrapText="1"/>
    </xf>
    <xf numFmtId="0" fontId="1" fillId="0" borderId="53" xfId="62" applyFont="1" applyBorder="1" applyAlignment="1">
      <alignment horizontal="center" vertical="center" wrapText="1"/>
      <protection/>
    </xf>
    <xf numFmtId="0" fontId="5" fillId="24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/>
    </xf>
    <xf numFmtId="1" fontId="5" fillId="0" borderId="15" xfId="0" applyNumberFormat="1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/>
    </xf>
    <xf numFmtId="0" fontId="1" fillId="0" borderId="10" xfId="63" applyFont="1" applyBorder="1" applyAlignment="1">
      <alignment horizontal="center"/>
      <protection/>
    </xf>
    <xf numFmtId="0" fontId="1" fillId="0" borderId="5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1" fillId="0" borderId="43" xfId="66" applyFont="1" applyBorder="1" applyAlignment="1">
      <alignment horizontal="center" wrapText="1"/>
      <protection/>
    </xf>
    <xf numFmtId="0" fontId="1" fillId="0" borderId="10" xfId="63" applyFont="1" applyFill="1" applyBorder="1" applyAlignment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1" fillId="0" borderId="10" xfId="43" applyFont="1" applyFill="1" applyBorder="1" applyAlignment="1">
      <alignment horizontal="center"/>
      <protection/>
    </xf>
    <xf numFmtId="0" fontId="1" fillId="0" borderId="10" xfId="65" applyFont="1" applyFill="1" applyBorder="1" applyAlignment="1">
      <alignment horizontal="center"/>
      <protection/>
    </xf>
    <xf numFmtId="164" fontId="1" fillId="10" borderId="12" xfId="43" applyFont="1" applyFill="1" applyBorder="1" applyAlignment="1">
      <alignment horizontal="center"/>
      <protection/>
    </xf>
    <xf numFmtId="164" fontId="1" fillId="10" borderId="10" xfId="43" applyFont="1" applyFill="1" applyBorder="1" applyAlignment="1">
      <alignment horizontal="center"/>
      <protection/>
    </xf>
    <xf numFmtId="164" fontId="1" fillId="10" borderId="15" xfId="43" applyFont="1" applyFill="1" applyBorder="1" applyAlignment="1">
      <alignment horizontal="center"/>
      <protection/>
    </xf>
    <xf numFmtId="0" fontId="1" fillId="10" borderId="10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horizontal="center" vertical="top" wrapText="1"/>
    </xf>
    <xf numFmtId="0" fontId="5" fillId="10" borderId="12" xfId="0" applyFont="1" applyFill="1" applyBorder="1" applyAlignment="1">
      <alignment horizontal="center" vertical="top" wrapText="1"/>
    </xf>
    <xf numFmtId="0" fontId="1" fillId="10" borderId="15" xfId="0" applyFont="1" applyFill="1" applyBorder="1" applyAlignment="1">
      <alignment horizontal="center" vertical="top" wrapText="1"/>
    </xf>
    <xf numFmtId="0" fontId="1" fillId="10" borderId="12" xfId="0" applyFont="1" applyFill="1" applyBorder="1" applyAlignment="1">
      <alignment horizontal="center"/>
    </xf>
    <xf numFmtId="0" fontId="1" fillId="10" borderId="43" xfId="0" applyFont="1" applyFill="1" applyBorder="1" applyAlignment="1">
      <alignment horizontal="center" wrapText="1"/>
    </xf>
    <xf numFmtId="0" fontId="1" fillId="10" borderId="15" xfId="0" applyFont="1" applyFill="1" applyBorder="1" applyAlignment="1">
      <alignment horizontal="center" wrapText="1"/>
    </xf>
    <xf numFmtId="0" fontId="1" fillId="10" borderId="15" xfId="0" applyFont="1" applyFill="1" applyBorder="1" applyAlignment="1">
      <alignment horizontal="center"/>
    </xf>
    <xf numFmtId="49" fontId="52" fillId="10" borderId="12" xfId="0" applyNumberFormat="1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/>
    </xf>
    <xf numFmtId="0" fontId="1" fillId="10" borderId="54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 vertical="center"/>
    </xf>
    <xf numFmtId="0" fontId="90" fillId="10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49" fontId="52" fillId="7" borderId="12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/>
    </xf>
    <xf numFmtId="0" fontId="90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/>
    </xf>
    <xf numFmtId="49" fontId="52" fillId="7" borderId="10" xfId="0" applyNumberFormat="1" applyFont="1" applyFill="1" applyBorder="1" applyAlignment="1">
      <alignment horizontal="center" vertical="center" wrapText="1"/>
    </xf>
    <xf numFmtId="0" fontId="78" fillId="7" borderId="10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1" fontId="5" fillId="7" borderId="15" xfId="0" applyNumberFormat="1" applyFont="1" applyFill="1" applyBorder="1" applyAlignment="1">
      <alignment horizontal="center" vertical="center" wrapText="1"/>
    </xf>
    <xf numFmtId="0" fontId="52" fillId="7" borderId="12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/>
    </xf>
    <xf numFmtId="0" fontId="52" fillId="7" borderId="0" xfId="0" applyFont="1" applyFill="1" applyBorder="1" applyAlignment="1">
      <alignment horizontal="center" vertical="center" wrapText="1"/>
    </xf>
    <xf numFmtId="0" fontId="1" fillId="7" borderId="53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vertical="center"/>
    </xf>
    <xf numFmtId="1" fontId="5" fillId="10" borderId="15" xfId="0" applyNumberFormat="1" applyFont="1" applyFill="1" applyBorder="1" applyAlignment="1">
      <alignment horizontal="center" vertical="center" wrapText="1"/>
    </xf>
    <xf numFmtId="0" fontId="52" fillId="10" borderId="12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/>
    </xf>
    <xf numFmtId="0" fontId="52" fillId="7" borderId="12" xfId="0" applyFont="1" applyFill="1" applyBorder="1" applyAlignment="1">
      <alignment horizontal="center" vertical="center"/>
    </xf>
    <xf numFmtId="0" fontId="1" fillId="7" borderId="10" xfId="63" applyFont="1" applyFill="1" applyBorder="1" applyAlignment="1">
      <alignment horizontal="center"/>
      <protection/>
    </xf>
    <xf numFmtId="0" fontId="1" fillId="7" borderId="10" xfId="65" applyFont="1" applyFill="1" applyBorder="1" applyAlignment="1">
      <alignment horizontal="center"/>
      <protection/>
    </xf>
    <xf numFmtId="0" fontId="52" fillId="7" borderId="10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 vertical="top" wrapText="1"/>
    </xf>
    <xf numFmtId="0" fontId="52" fillId="10" borderId="12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 vertical="center"/>
    </xf>
    <xf numFmtId="0" fontId="52" fillId="10" borderId="10" xfId="0" applyNumberFormat="1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/>
    </xf>
    <xf numFmtId="0" fontId="1" fillId="7" borderId="10" xfId="62" applyFont="1" applyFill="1" applyBorder="1" applyAlignment="1">
      <alignment horizontal="center" vertical="center" wrapText="1"/>
      <protection/>
    </xf>
    <xf numFmtId="0" fontId="5" fillId="10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/>
    </xf>
    <xf numFmtId="0" fontId="1" fillId="10" borderId="10" xfId="65" applyFont="1" applyFill="1" applyBorder="1" applyAlignment="1">
      <alignment horizontal="center"/>
      <protection/>
    </xf>
    <xf numFmtId="0" fontId="1" fillId="10" borderId="10" xfId="62" applyFont="1" applyFill="1" applyBorder="1" applyAlignment="1">
      <alignment horizontal="center" vertical="center" wrapText="1"/>
      <protection/>
    </xf>
    <xf numFmtId="0" fontId="1" fillId="10" borderId="10" xfId="66" applyFont="1" applyFill="1" applyBorder="1" applyAlignment="1">
      <alignment horizontal="center"/>
      <protection/>
    </xf>
    <xf numFmtId="0" fontId="1" fillId="10" borderId="10" xfId="66" applyFont="1" applyFill="1" applyBorder="1" applyAlignment="1">
      <alignment horizontal="center" wrapText="1"/>
      <protection/>
    </xf>
    <xf numFmtId="0" fontId="91" fillId="0" borderId="0" xfId="0" applyFont="1" applyAlignment="1">
      <alignment/>
    </xf>
    <xf numFmtId="0" fontId="45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left"/>
    </xf>
    <xf numFmtId="0" fontId="89" fillId="24" borderId="10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left" vertical="center"/>
    </xf>
    <xf numFmtId="0" fontId="17" fillId="7" borderId="10" xfId="0" applyFont="1" applyFill="1" applyBorder="1" applyAlignment="1">
      <alignment horizontal="left"/>
    </xf>
    <xf numFmtId="0" fontId="1" fillId="7" borderId="10" xfId="0" applyFont="1" applyFill="1" applyBorder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89" fillId="10" borderId="10" xfId="0" applyNumberFormat="1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horizontal="left"/>
    </xf>
    <xf numFmtId="0" fontId="0" fillId="10" borderId="10" xfId="0" applyFill="1" applyBorder="1" applyAlignment="1">
      <alignment horizontal="center" vertical="center" wrapText="1"/>
    </xf>
    <xf numFmtId="0" fontId="46" fillId="10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92" fillId="10" borderId="10" xfId="0" applyFont="1" applyFill="1" applyBorder="1" applyAlignment="1">
      <alignment horizontal="left"/>
    </xf>
    <xf numFmtId="0" fontId="92" fillId="10" borderId="10" xfId="0" applyFont="1" applyFill="1" applyBorder="1" applyAlignment="1">
      <alignment horizontal="center"/>
    </xf>
    <xf numFmtId="0" fontId="12" fillId="1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/>
    </xf>
    <xf numFmtId="0" fontId="0" fillId="0" borderId="10" xfId="66" applyBorder="1">
      <alignment/>
      <protection/>
    </xf>
    <xf numFmtId="0" fontId="0" fillId="0" borderId="10" xfId="66" applyFont="1" applyBorder="1" applyAlignment="1">
      <alignment wrapText="1"/>
      <protection/>
    </xf>
    <xf numFmtId="0" fontId="1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66" applyBorder="1" applyAlignment="1">
      <alignment wrapText="1"/>
      <protection/>
    </xf>
    <xf numFmtId="0" fontId="9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0" xfId="66" applyFill="1" applyBorder="1">
      <alignment/>
      <protection/>
    </xf>
    <xf numFmtId="0" fontId="0" fillId="7" borderId="10" xfId="66" applyFont="1" applyFill="1" applyBorder="1" applyAlignment="1">
      <alignment wrapText="1"/>
      <protection/>
    </xf>
    <xf numFmtId="0" fontId="0" fillId="7" borderId="10" xfId="66" applyFill="1" applyBorder="1" applyAlignment="1">
      <alignment wrapText="1"/>
      <protection/>
    </xf>
    <xf numFmtId="0" fontId="13" fillId="0" borderId="10" xfId="0" applyFont="1" applyBorder="1" applyAlignment="1">
      <alignment horizontal="center"/>
    </xf>
    <xf numFmtId="0" fontId="9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93" fillId="0" borderId="13" xfId="0" applyFont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93" fillId="1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93" fillId="0" borderId="10" xfId="0" applyFont="1" applyFill="1" applyBorder="1" applyAlignment="1">
      <alignment horizontal="center"/>
    </xf>
    <xf numFmtId="0" fontId="1" fillId="0" borderId="10" xfId="63" applyFont="1" applyBorder="1">
      <alignment/>
      <protection/>
    </xf>
    <xf numFmtId="0" fontId="5" fillId="7" borderId="12" xfId="0" applyFont="1" applyFill="1" applyBorder="1" applyAlignment="1">
      <alignment horizontal="center"/>
    </xf>
    <xf numFmtId="0" fontId="52" fillId="7" borderId="15" xfId="0" applyFont="1" applyFill="1" applyBorder="1" applyAlignment="1">
      <alignment horizontal="center" vertical="center" wrapText="1"/>
    </xf>
    <xf numFmtId="0" fontId="0" fillId="0" borderId="10" xfId="62" applyFont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89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66" applyFont="1" applyFill="1" applyBorder="1" applyAlignment="1">
      <alignment wrapText="1"/>
      <protection/>
    </xf>
    <xf numFmtId="0" fontId="1" fillId="0" borderId="10" xfId="66" applyFont="1" applyFill="1" applyBorder="1" applyAlignment="1">
      <alignment horizontal="center"/>
      <protection/>
    </xf>
    <xf numFmtId="0" fontId="1" fillId="24" borderId="10" xfId="0" applyFont="1" applyFill="1" applyBorder="1" applyAlignment="1">
      <alignment horizontal="center"/>
    </xf>
    <xf numFmtId="0" fontId="17" fillId="24" borderId="12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left"/>
    </xf>
    <xf numFmtId="0" fontId="17" fillId="24" borderId="10" xfId="0" applyFont="1" applyFill="1" applyBorder="1" applyAlignment="1">
      <alignment horizontal="left" wrapText="1"/>
    </xf>
    <xf numFmtId="0" fontId="1" fillId="0" borderId="10" xfId="67" applyFont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66" applyFont="1" applyBorder="1" applyAlignment="1">
      <alignment wrapText="1"/>
      <protection/>
    </xf>
    <xf numFmtId="0" fontId="1" fillId="0" borderId="10" xfId="63" applyFont="1" applyFill="1" applyBorder="1">
      <alignment/>
      <protection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/>
    </xf>
    <xf numFmtId="0" fontId="22" fillId="2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63" fillId="24" borderId="10" xfId="0" applyFont="1" applyFill="1" applyBorder="1" applyAlignment="1">
      <alignment horizontal="center" vertical="center" wrapText="1"/>
    </xf>
    <xf numFmtId="0" fontId="94" fillId="24" borderId="10" xfId="0" applyFont="1" applyFill="1" applyBorder="1" applyAlignment="1">
      <alignment horizontal="center" vertical="center" wrapText="1"/>
    </xf>
    <xf numFmtId="0" fontId="1" fillId="10" borderId="10" xfId="66" applyFont="1" applyFill="1" applyBorder="1">
      <alignment/>
      <protection/>
    </xf>
    <xf numFmtId="0" fontId="1" fillId="10" borderId="10" xfId="66" applyFont="1" applyFill="1" applyBorder="1" applyAlignment="1">
      <alignment wrapText="1"/>
      <protection/>
    </xf>
    <xf numFmtId="0" fontId="0" fillId="10" borderId="10" xfId="66" applyFill="1" applyBorder="1">
      <alignment/>
      <protection/>
    </xf>
    <xf numFmtId="0" fontId="22" fillId="10" borderId="10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5" fillId="10" borderId="12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64" fontId="1" fillId="0" borderId="10" xfId="42" applyFont="1" applyFill="1" applyBorder="1">
      <alignment/>
      <protection/>
    </xf>
    <xf numFmtId="164" fontId="1" fillId="0" borderId="10" xfId="42" applyFont="1" applyBorder="1">
      <alignment/>
      <protection/>
    </xf>
    <xf numFmtId="164" fontId="1" fillId="0" borderId="12" xfId="42" applyFont="1" applyBorder="1" applyAlignment="1">
      <alignment horizontal="center"/>
      <protection/>
    </xf>
    <xf numFmtId="164" fontId="0" fillId="0" borderId="10" xfId="42" applyBorder="1">
      <alignment/>
      <protection/>
    </xf>
    <xf numFmtId="0" fontId="89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48" xfId="63" applyFont="1" applyBorder="1">
      <alignment/>
      <protection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8" xfId="0" applyFont="1" applyBorder="1" applyAlignment="1">
      <alignment wrapText="1"/>
    </xf>
    <xf numFmtId="0" fontId="0" fillId="0" borderId="48" xfId="63" applyBorder="1">
      <alignment/>
      <protection/>
    </xf>
    <xf numFmtId="0" fontId="1" fillId="0" borderId="10" xfId="0" applyFont="1" applyBorder="1" applyAlignment="1">
      <alignment/>
    </xf>
    <xf numFmtId="0" fontId="39" fillId="0" borderId="10" xfId="0" applyFont="1" applyFill="1" applyBorder="1" applyAlignment="1">
      <alignment horizontal="left"/>
    </xf>
    <xf numFmtId="0" fontId="93" fillId="0" borderId="15" xfId="0" applyFont="1" applyBorder="1" applyAlignment="1">
      <alignment horizontal="center" wrapText="1"/>
    </xf>
    <xf numFmtId="0" fontId="93" fillId="0" borderId="15" xfId="0" applyFont="1" applyBorder="1" applyAlignment="1">
      <alignment horizontal="center"/>
    </xf>
    <xf numFmtId="0" fontId="63" fillId="10" borderId="15" xfId="0" applyFont="1" applyFill="1" applyBorder="1" applyAlignment="1">
      <alignment horizontal="center" vertical="center" wrapText="1"/>
    </xf>
    <xf numFmtId="0" fontId="0" fillId="10" borderId="15" xfId="0" applyFill="1" applyBorder="1" applyAlignment="1">
      <alignment/>
    </xf>
    <xf numFmtId="0" fontId="2" fillId="0" borderId="48" xfId="0" applyFont="1" applyBorder="1" applyAlignment="1">
      <alignment horizontal="left"/>
    </xf>
    <xf numFmtId="0" fontId="39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 horizontal="left"/>
    </xf>
    <xf numFmtId="0" fontId="63" fillId="24" borderId="49" xfId="0" applyFont="1" applyFill="1" applyBorder="1" applyAlignment="1">
      <alignment horizontal="center" vertical="center" wrapText="1"/>
    </xf>
    <xf numFmtId="0" fontId="0" fillId="0" borderId="10" xfId="63" applyBorder="1" applyAlignment="1">
      <alignment horizontal="center"/>
      <protection/>
    </xf>
    <xf numFmtId="0" fontId="63" fillId="24" borderId="15" xfId="0" applyFont="1" applyFill="1" applyBorder="1" applyAlignment="1">
      <alignment horizontal="center" vertical="center" wrapText="1"/>
    </xf>
    <xf numFmtId="0" fontId="1" fillId="0" borderId="12" xfId="66" applyFont="1" applyBorder="1" applyAlignment="1">
      <alignment wrapText="1"/>
      <protection/>
    </xf>
    <xf numFmtId="0" fontId="1" fillId="0" borderId="27" xfId="0" applyFont="1" applyBorder="1" applyAlignment="1">
      <alignment/>
    </xf>
    <xf numFmtId="0" fontId="89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164" fontId="0" fillId="0" borderId="10" xfId="42" applyBorder="1" applyAlignment="1">
      <alignment horizontal="center"/>
      <protection/>
    </xf>
    <xf numFmtId="164" fontId="1" fillId="0" borderId="10" xfId="42" applyFont="1" applyBorder="1">
      <alignment/>
      <protection/>
    </xf>
    <xf numFmtId="164" fontId="0" fillId="0" borderId="0" xfId="42" applyFont="1" applyBorder="1" applyAlignment="1">
      <alignment horizontal="center"/>
      <protection/>
    </xf>
    <xf numFmtId="164" fontId="0" fillId="0" borderId="0" xfId="42" applyBorder="1">
      <alignment/>
      <protection/>
    </xf>
    <xf numFmtId="0" fontId="0" fillId="0" borderId="0" xfId="66" applyBorder="1" applyAlignment="1">
      <alignment wrapText="1"/>
      <protection/>
    </xf>
    <xf numFmtId="0" fontId="0" fillId="0" borderId="0" xfId="0" applyBorder="1" applyAlignment="1">
      <alignment wrapText="1"/>
    </xf>
    <xf numFmtId="0" fontId="14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41" fillId="0" borderId="11" xfId="0" applyFont="1" applyBorder="1" applyAlignment="1">
      <alignment/>
    </xf>
    <xf numFmtId="0" fontId="82" fillId="0" borderId="0" xfId="0" applyFont="1" applyAlignment="1">
      <alignment/>
    </xf>
    <xf numFmtId="0" fontId="37" fillId="20" borderId="10" xfId="61" applyFont="1" applyFill="1" applyBorder="1" applyAlignment="1">
      <alignment horizontal="center" wrapText="1"/>
      <protection/>
    </xf>
    <xf numFmtId="0" fontId="35" fillId="20" borderId="10" xfId="61" applyFont="1" applyFill="1" applyBorder="1" applyAlignment="1">
      <alignment horizontal="center" wrapText="1"/>
      <protection/>
    </xf>
    <xf numFmtId="0" fontId="0" fillId="20" borderId="14" xfId="0" applyFill="1" applyBorder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6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2" fillId="0" borderId="0" xfId="0" applyFont="1" applyAlignment="1">
      <alignment horizontal="left" vertical="center"/>
    </xf>
    <xf numFmtId="0" fontId="2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3" fillId="4" borderId="10" xfId="0" applyFont="1" applyFill="1" applyBorder="1" applyAlignment="1">
      <alignment horizontal="center" vertical="center"/>
    </xf>
    <xf numFmtId="0" fontId="73" fillId="4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6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left"/>
    </xf>
    <xf numFmtId="0" fontId="12" fillId="4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4" borderId="10" xfId="66" applyFont="1" applyFill="1" applyBorder="1" applyAlignment="1">
      <alignment horizontal="center"/>
      <protection/>
    </xf>
    <xf numFmtId="0" fontId="13" fillId="4" borderId="10" xfId="66" applyFont="1" applyFill="1" applyBorder="1" applyAlignment="1">
      <alignment wrapText="1"/>
      <protection/>
    </xf>
    <xf numFmtId="0" fontId="2" fillId="4" borderId="13" xfId="0" applyFont="1" applyFill="1" applyBorder="1" applyAlignment="1">
      <alignment horizontal="left"/>
    </xf>
    <xf numFmtId="0" fontId="64" fillId="4" borderId="10" xfId="0" applyFont="1" applyFill="1" applyBorder="1" applyAlignment="1">
      <alignment horizontal="center" vertical="center" wrapText="1"/>
    </xf>
    <xf numFmtId="0" fontId="64" fillId="4" borderId="10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6" fillId="0" borderId="10" xfId="66" applyFont="1" applyBorder="1" applyAlignment="1">
      <alignment horizontal="center" vertical="center" wrapText="1"/>
      <protection/>
    </xf>
    <xf numFmtId="0" fontId="66" fillId="0" borderId="10" xfId="62" applyFont="1" applyFill="1" applyBorder="1" applyAlignment="1">
      <alignment horizontal="center" vertical="center" wrapText="1"/>
      <protection/>
    </xf>
    <xf numFmtId="0" fontId="66" fillId="0" borderId="10" xfId="62" applyFont="1" applyBorder="1" applyAlignment="1">
      <alignment horizontal="center" vertical="center" wrapText="1"/>
      <protection/>
    </xf>
    <xf numFmtId="0" fontId="66" fillId="0" borderId="10" xfId="62" applyFont="1" applyBorder="1" applyAlignment="1">
      <alignment horizontal="center" vertical="center" wrapText="1"/>
      <protection/>
    </xf>
    <xf numFmtId="0" fontId="66" fillId="0" borderId="10" xfId="66" applyFont="1" applyFill="1" applyBorder="1" applyAlignment="1">
      <alignment horizontal="center" vertical="center"/>
      <protection/>
    </xf>
    <xf numFmtId="0" fontId="66" fillId="0" borderId="10" xfId="66" applyFont="1" applyBorder="1" applyAlignment="1">
      <alignment horizontal="center" vertical="center"/>
      <protection/>
    </xf>
    <xf numFmtId="0" fontId="64" fillId="0" borderId="10" xfId="0" applyFont="1" applyBorder="1" applyAlignment="1">
      <alignment horizontal="center" vertical="center" wrapText="1"/>
    </xf>
    <xf numFmtId="0" fontId="68" fillId="0" borderId="15" xfId="0" applyFont="1" applyBorder="1" applyAlignment="1">
      <alignment vertical="center"/>
    </xf>
    <xf numFmtId="0" fontId="68" fillId="0" borderId="14" xfId="0" applyFont="1" applyBorder="1" applyAlignment="1">
      <alignment vertical="center" wrapText="1"/>
    </xf>
    <xf numFmtId="0" fontId="5" fillId="7" borderId="14" xfId="0" applyFont="1" applyFill="1" applyBorder="1" applyAlignment="1">
      <alignment horizontal="center"/>
    </xf>
    <xf numFmtId="0" fontId="68" fillId="0" borderId="12" xfId="0" applyFont="1" applyBorder="1" applyAlignment="1">
      <alignment vertical="center" wrapText="1"/>
    </xf>
    <xf numFmtId="0" fontId="1" fillId="10" borderId="53" xfId="0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80" fillId="7" borderId="12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0" fillId="7" borderId="15" xfId="0" applyFont="1" applyFill="1" applyBorder="1" applyAlignment="1">
      <alignment horizontal="center" vertical="center" wrapText="1"/>
    </xf>
    <xf numFmtId="0" fontId="80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6" xfId="0" applyBorder="1" applyAlignment="1">
      <alignment horizontal="center"/>
    </xf>
    <xf numFmtId="0" fontId="63" fillId="24" borderId="15" xfId="0" applyFont="1" applyFill="1" applyBorder="1" applyAlignment="1">
      <alignment horizontal="center" vertical="center" wrapText="1"/>
    </xf>
    <xf numFmtId="0" fontId="63" fillId="24" borderId="14" xfId="0" applyFont="1" applyFill="1" applyBorder="1" applyAlignment="1">
      <alignment horizontal="center" vertical="center" wrapText="1"/>
    </xf>
    <xf numFmtId="0" fontId="63" fillId="24" borderId="12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82" fillId="0" borderId="0" xfId="0" applyFont="1" applyAlignment="1">
      <alignment/>
    </xf>
    <xf numFmtId="0" fontId="66" fillId="7" borderId="15" xfId="0" applyFont="1" applyFill="1" applyBorder="1" applyAlignment="1">
      <alignment horizontal="center" wrapText="1"/>
    </xf>
    <xf numFmtId="0" fontId="66" fillId="7" borderId="14" xfId="0" applyFont="1" applyFill="1" applyBorder="1" applyAlignment="1">
      <alignment horizontal="center" wrapText="1"/>
    </xf>
    <xf numFmtId="0" fontId="66" fillId="7" borderId="1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5" fillId="0" borderId="0" xfId="68" applyFont="1" applyBorder="1" applyAlignment="1">
      <alignment horizontal="center" wrapText="1"/>
      <protection/>
    </xf>
    <xf numFmtId="0" fontId="22" fillId="0" borderId="0" xfId="0" applyFont="1" applyBorder="1" applyAlignment="1">
      <alignment horizontal="center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65" fillId="7" borderId="15" xfId="0" applyFont="1" applyFill="1" applyBorder="1" applyAlignment="1">
      <alignment horizontal="center" vertical="center"/>
    </xf>
    <xf numFmtId="0" fontId="65" fillId="7" borderId="14" xfId="0" applyFont="1" applyFill="1" applyBorder="1" applyAlignment="1">
      <alignment horizontal="center" vertical="center"/>
    </xf>
    <xf numFmtId="0" fontId="65" fillId="7" borderId="12" xfId="0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65" fillId="5" borderId="15" xfId="0" applyFont="1" applyFill="1" applyBorder="1" applyAlignment="1">
      <alignment horizontal="center" vertical="center"/>
    </xf>
    <xf numFmtId="0" fontId="65" fillId="5" borderId="14" xfId="0" applyFont="1" applyFill="1" applyBorder="1" applyAlignment="1">
      <alignment horizontal="center" vertical="center"/>
    </xf>
    <xf numFmtId="0" fontId="65" fillId="5" borderId="12" xfId="0" applyFont="1" applyFill="1" applyBorder="1" applyAlignment="1">
      <alignment horizontal="center" vertical="center"/>
    </xf>
    <xf numFmtId="0" fontId="60" fillId="11" borderId="44" xfId="0" applyFont="1" applyFill="1" applyBorder="1" applyAlignment="1">
      <alignment horizontal="center" wrapText="1"/>
    </xf>
    <xf numFmtId="0" fontId="60" fillId="11" borderId="57" xfId="0" applyFont="1" applyFill="1" applyBorder="1" applyAlignment="1">
      <alignment horizontal="center" wrapText="1"/>
    </xf>
    <xf numFmtId="0" fontId="60" fillId="11" borderId="58" xfId="0" applyFont="1" applyFill="1" applyBorder="1" applyAlignment="1">
      <alignment horizontal="center" wrapText="1"/>
    </xf>
    <xf numFmtId="0" fontId="60" fillId="11" borderId="15" xfId="0" applyFont="1" applyFill="1" applyBorder="1" applyAlignment="1">
      <alignment horizontal="center" wrapText="1"/>
    </xf>
    <xf numFmtId="0" fontId="60" fillId="11" borderId="14" xfId="0" applyFont="1" applyFill="1" applyBorder="1" applyAlignment="1">
      <alignment horizontal="center" wrapText="1"/>
    </xf>
    <xf numFmtId="0" fontId="60" fillId="11" borderId="12" xfId="0" applyFont="1" applyFill="1" applyBorder="1" applyAlignment="1">
      <alignment horizontal="center" wrapText="1"/>
    </xf>
    <xf numFmtId="0" fontId="0" fillId="7" borderId="15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7" fillId="7" borderId="15" xfId="0" applyFont="1" applyFill="1" applyBorder="1" applyAlignment="1">
      <alignment horizontal="center"/>
    </xf>
    <xf numFmtId="0" fontId="17" fillId="7" borderId="14" xfId="0" applyFont="1" applyFill="1" applyBorder="1" applyAlignment="1">
      <alignment horizontal="center"/>
    </xf>
    <xf numFmtId="0" fontId="17" fillId="7" borderId="12" xfId="0" applyFont="1" applyFill="1" applyBorder="1" applyAlignment="1">
      <alignment horizontal="center"/>
    </xf>
    <xf numFmtId="0" fontId="0" fillId="7" borderId="15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72" fillId="7" borderId="15" xfId="0" applyFont="1" applyFill="1" applyBorder="1" applyAlignment="1">
      <alignment horizontal="center" vertical="center" wrapText="1"/>
    </xf>
    <xf numFmtId="0" fontId="72" fillId="7" borderId="14" xfId="0" applyFont="1" applyFill="1" applyBorder="1" applyAlignment="1">
      <alignment horizontal="center" vertical="center" wrapText="1"/>
    </xf>
    <xf numFmtId="0" fontId="72" fillId="7" borderId="12" xfId="0" applyFont="1" applyFill="1" applyBorder="1" applyAlignment="1">
      <alignment horizontal="center" vertical="center" wrapText="1"/>
    </xf>
    <xf numFmtId="0" fontId="27" fillId="7" borderId="15" xfId="0" applyFont="1" applyFill="1" applyBorder="1" applyAlignment="1">
      <alignment horizontal="center" vertical="center" wrapText="1"/>
    </xf>
    <xf numFmtId="0" fontId="27" fillId="7" borderId="14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center" vertical="center" wrapText="1"/>
    </xf>
    <xf numFmtId="0" fontId="27" fillId="7" borderId="15" xfId="0" applyFont="1" applyFill="1" applyBorder="1" applyAlignment="1">
      <alignment horizontal="center" vertical="center" wrapText="1"/>
    </xf>
    <xf numFmtId="0" fontId="27" fillId="7" borderId="14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15" fillId="0" borderId="15" xfId="61" applyFont="1" applyFill="1" applyBorder="1" applyAlignment="1">
      <alignment horizontal="center"/>
      <protection/>
    </xf>
    <xf numFmtId="0" fontId="15" fillId="0" borderId="14" xfId="61" applyFont="1" applyFill="1" applyBorder="1" applyAlignment="1">
      <alignment horizontal="center"/>
      <protection/>
    </xf>
    <xf numFmtId="0" fontId="15" fillId="0" borderId="12" xfId="61" applyFont="1" applyFill="1" applyBorder="1" applyAlignment="1">
      <alignment horizontal="center"/>
      <protection/>
    </xf>
    <xf numFmtId="0" fontId="31" fillId="0" borderId="0" xfId="61" applyFont="1" applyAlignment="1">
      <alignment horizontal="center" vertical="center" wrapText="1"/>
      <protection/>
    </xf>
    <xf numFmtId="0" fontId="15" fillId="0" borderId="15" xfId="61" applyFont="1" applyFill="1" applyBorder="1" applyAlignment="1">
      <alignment horizontal="center" vertical="center"/>
      <protection/>
    </xf>
    <xf numFmtId="0" fontId="15" fillId="0" borderId="14" xfId="61" applyFont="1" applyFill="1" applyBorder="1" applyAlignment="1">
      <alignment horizontal="center" vertical="center"/>
      <protection/>
    </xf>
    <xf numFmtId="0" fontId="15" fillId="0" borderId="12" xfId="61" applyFont="1" applyFill="1" applyBorder="1" applyAlignment="1">
      <alignment horizontal="center" vertical="center"/>
      <protection/>
    </xf>
    <xf numFmtId="0" fontId="1" fillId="0" borderId="0" xfId="61" applyFont="1" applyAlignment="1">
      <alignment horizontal="left" wrapText="1"/>
      <protection/>
    </xf>
    <xf numFmtId="0" fontId="12" fillId="0" borderId="15" xfId="61" applyFont="1" applyFill="1" applyBorder="1" applyAlignment="1">
      <alignment horizontal="center" vertical="center" wrapText="1"/>
      <protection/>
    </xf>
    <xf numFmtId="0" fontId="12" fillId="0" borderId="14" xfId="61" applyFont="1" applyFill="1" applyBorder="1" applyAlignment="1">
      <alignment horizontal="center" vertical="center" wrapText="1"/>
      <protection/>
    </xf>
    <xf numFmtId="0" fontId="12" fillId="0" borderId="12" xfId="6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0" fillId="0" borderId="0" xfId="0" applyFont="1" applyAlignment="1">
      <alignment horizontal="center" shrinkToFit="1"/>
    </xf>
    <xf numFmtId="0" fontId="2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2" fillId="0" borderId="0" xfId="0" applyFont="1" applyAlignment="1">
      <alignment/>
    </xf>
    <xf numFmtId="0" fontId="13" fillId="0" borderId="15" xfId="61" applyFont="1" applyFill="1" applyBorder="1" applyAlignment="1">
      <alignment horizontal="center" vertical="center" wrapText="1"/>
      <protection/>
    </xf>
    <xf numFmtId="0" fontId="13" fillId="0" borderId="14" xfId="61" applyFont="1" applyFill="1" applyBorder="1" applyAlignment="1">
      <alignment horizontal="center" vertical="center" wrapText="1"/>
      <protection/>
    </xf>
    <xf numFmtId="0" fontId="13" fillId="0" borderId="12" xfId="61" applyFont="1" applyFill="1" applyBorder="1" applyAlignment="1">
      <alignment horizontal="center" vertical="center" wrapText="1"/>
      <protection/>
    </xf>
    <xf numFmtId="0" fontId="13" fillId="0" borderId="15" xfId="61" applyFont="1" applyBorder="1" applyAlignment="1">
      <alignment horizontal="center" vertical="center" wrapText="1"/>
      <protection/>
    </xf>
    <xf numFmtId="0" fontId="13" fillId="0" borderId="14" xfId="61" applyFont="1" applyBorder="1" applyAlignment="1">
      <alignment horizontal="center" vertical="center" wrapText="1"/>
      <protection/>
    </xf>
    <xf numFmtId="0" fontId="13" fillId="0" borderId="12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left"/>
      <protection/>
    </xf>
    <xf numFmtId="0" fontId="4" fillId="0" borderId="15" xfId="61" applyFont="1" applyBorder="1" applyAlignment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41" fillId="0" borderId="0" xfId="61" applyFont="1" applyAlignment="1">
      <alignment horizontal="center"/>
      <protection/>
    </xf>
    <xf numFmtId="0" fontId="4" fillId="0" borderId="0" xfId="61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0" fontId="2" fillId="0" borderId="0" xfId="61" applyFont="1" applyAlignment="1">
      <alignment horizontal="left" wrapText="1"/>
      <protection/>
    </xf>
    <xf numFmtId="0" fontId="29" fillId="24" borderId="15" xfId="61" applyFont="1" applyFill="1" applyBorder="1" applyAlignment="1">
      <alignment horizontal="center" wrapText="1"/>
      <protection/>
    </xf>
    <xf numFmtId="0" fontId="33" fillId="0" borderId="14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6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5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wrapText="1"/>
      <protection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0" borderId="15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 1" xfId="42"/>
    <cellStyle name="Excel Built-in Normal 3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Hyperlink" xfId="58"/>
    <cellStyle name="Currency" xfId="59"/>
    <cellStyle name="Currency [0]" xfId="60"/>
    <cellStyle name="Обычный 2" xfId="61"/>
    <cellStyle name="Обычный 3" xfId="62"/>
    <cellStyle name="Обычный 3 2" xfId="63"/>
    <cellStyle name="Обычный 3 3" xfId="64"/>
    <cellStyle name="Обычный 4" xfId="65"/>
    <cellStyle name="Обычный 5" xfId="66"/>
    <cellStyle name="Обычный_Лист1" xfId="67"/>
    <cellStyle name="Обычный_Лист1_1" xfId="68"/>
    <cellStyle name="Percent" xfId="69"/>
    <cellStyle name="Comma" xfId="70"/>
    <cellStyle name="Comma [0]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2"/>
  <sheetViews>
    <sheetView zoomScalePageLayoutView="0" workbookViewId="0" topLeftCell="A19">
      <selection activeCell="O1" sqref="O1"/>
    </sheetView>
  </sheetViews>
  <sheetFormatPr defaultColWidth="9.140625" defaultRowHeight="15"/>
  <cols>
    <col min="1" max="1" width="6.140625" style="0" customWidth="1"/>
    <col min="2" max="2" width="6.8515625" style="0" customWidth="1"/>
    <col min="3" max="3" width="10.8515625" style="0" customWidth="1"/>
    <col min="4" max="4" width="10.57421875" style="0" customWidth="1"/>
    <col min="5" max="5" width="6.28125" style="0" customWidth="1"/>
    <col min="6" max="6" width="29.57421875" style="0" customWidth="1"/>
    <col min="7" max="7" width="10.57421875" style="0" customWidth="1"/>
    <col min="8" max="8" width="12.140625" style="0" customWidth="1"/>
    <col min="9" max="9" width="28.57421875" style="0" bestFit="1" customWidth="1"/>
    <col min="10" max="10" width="12.00390625" style="0" customWidth="1"/>
    <col min="11" max="11" width="6.00390625" style="0" customWidth="1"/>
    <col min="12" max="12" width="5.7109375" style="0" customWidth="1"/>
    <col min="13" max="13" width="6.421875" style="0" customWidth="1"/>
    <col min="14" max="14" width="7.57421875" style="0" customWidth="1"/>
    <col min="15" max="15" width="6.28125" style="0" customWidth="1"/>
    <col min="16" max="16" width="5.7109375" style="0" customWidth="1"/>
    <col min="17" max="17" width="7.8515625" style="0" customWidth="1"/>
    <col min="18" max="18" width="10.00390625" style="0" customWidth="1"/>
    <col min="19" max="19" width="5.8515625" style="0" customWidth="1"/>
    <col min="20" max="20" width="6.00390625" style="0" customWidth="1"/>
    <col min="21" max="21" width="5.28125" style="0" customWidth="1"/>
    <col min="22" max="23" width="5.140625" style="0" customWidth="1"/>
    <col min="24" max="25" width="5.8515625" style="0" customWidth="1"/>
    <col min="26" max="27" width="10.7109375" style="0" customWidth="1"/>
    <col min="28" max="28" width="5.421875" style="0" customWidth="1"/>
    <col min="29" max="29" width="5.28125" style="0" customWidth="1"/>
    <col min="30" max="30" width="6.00390625" style="0" customWidth="1"/>
    <col min="31" max="31" width="5.28125" style="0" customWidth="1"/>
    <col min="32" max="32" width="5.7109375" style="0" customWidth="1"/>
    <col min="33" max="33" width="6.421875" style="0" customWidth="1"/>
    <col min="34" max="35" width="6.140625" style="0" customWidth="1"/>
    <col min="40" max="40" width="17.00390625" style="0" customWidth="1"/>
  </cols>
  <sheetData>
    <row r="1" spans="1:26" ht="26.25" customHeight="1">
      <c r="A1" s="1"/>
      <c r="B1" s="2"/>
      <c r="C1" s="2"/>
      <c r="D1" s="2"/>
      <c r="E1" s="1608" t="s">
        <v>822</v>
      </c>
      <c r="F1" s="1608"/>
      <c r="G1" s="1608"/>
      <c r="H1" s="3"/>
      <c r="I1" s="4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25" customHeight="1">
      <c r="A2" s="1"/>
      <c r="B2" s="1606" t="s">
        <v>837</v>
      </c>
      <c r="C2" s="1606"/>
      <c r="D2" s="1606"/>
      <c r="E2" s="1606"/>
      <c r="F2" s="1606"/>
      <c r="G2" s="1606"/>
      <c r="H2" s="1606"/>
      <c r="I2" s="1606"/>
      <c r="J2" s="160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6.25" customHeight="1">
      <c r="A3" s="1"/>
      <c r="B3" s="1"/>
      <c r="C3" s="4"/>
      <c r="D3" s="1607" t="s">
        <v>823</v>
      </c>
      <c r="E3" s="1607"/>
      <c r="F3" s="1607"/>
      <c r="G3" s="1607"/>
      <c r="H3" s="1607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4:19" ht="18" customHeight="1">
      <c r="D4" s="1609" t="s">
        <v>830</v>
      </c>
      <c r="E4" s="1609"/>
      <c r="F4" s="1609"/>
      <c r="I4" s="1176" t="s">
        <v>2194</v>
      </c>
      <c r="N4" s="505"/>
      <c r="O4" s="505"/>
      <c r="P4" s="505"/>
      <c r="Q4" s="505"/>
      <c r="R4" s="38"/>
      <c r="S4" s="38"/>
    </row>
    <row r="5" spans="4:19" ht="18" customHeight="1">
      <c r="D5" t="s">
        <v>807</v>
      </c>
      <c r="N5" s="505"/>
      <c r="O5" s="505"/>
      <c r="P5" s="505"/>
      <c r="Q5" s="505"/>
      <c r="R5" s="38"/>
      <c r="S5" s="38"/>
    </row>
    <row r="6" spans="4:19" ht="18" customHeight="1">
      <c r="D6" t="s">
        <v>821</v>
      </c>
      <c r="I6" t="s">
        <v>810</v>
      </c>
      <c r="N6" s="505"/>
      <c r="O6" s="505"/>
      <c r="P6" s="505"/>
      <c r="Q6" s="505"/>
      <c r="R6" s="38"/>
      <c r="S6" s="38"/>
    </row>
    <row r="7" spans="4:19" ht="18" customHeight="1">
      <c r="D7" t="s">
        <v>808</v>
      </c>
      <c r="I7" t="s">
        <v>812</v>
      </c>
      <c r="N7" s="505"/>
      <c r="O7" s="505"/>
      <c r="P7" s="505"/>
      <c r="Q7" s="505"/>
      <c r="R7" s="38"/>
      <c r="S7" s="38"/>
    </row>
    <row r="8" spans="4:19" ht="18" customHeight="1">
      <c r="D8" t="s">
        <v>809</v>
      </c>
      <c r="I8" t="s">
        <v>807</v>
      </c>
      <c r="N8" s="505"/>
      <c r="O8" s="505"/>
      <c r="P8" s="505"/>
      <c r="Q8" s="505"/>
      <c r="R8" s="38"/>
      <c r="S8" s="38"/>
    </row>
    <row r="9" spans="4:19" ht="18" customHeight="1">
      <c r="D9" t="s">
        <v>811</v>
      </c>
      <c r="I9" t="s">
        <v>821</v>
      </c>
      <c r="N9" s="505"/>
      <c r="O9" s="505"/>
      <c r="P9" s="505"/>
      <c r="Q9" s="505"/>
      <c r="R9" s="38"/>
      <c r="S9" s="38"/>
    </row>
    <row r="10" spans="4:19" ht="18" customHeight="1">
      <c r="D10" t="s">
        <v>813</v>
      </c>
      <c r="I10" t="s">
        <v>818</v>
      </c>
      <c r="N10" s="505"/>
      <c r="O10" s="505"/>
      <c r="P10" s="505"/>
      <c r="Q10" s="505"/>
      <c r="R10" s="38"/>
      <c r="S10" s="38"/>
    </row>
    <row r="11" spans="4:19" ht="18" customHeight="1">
      <c r="D11" t="s">
        <v>814</v>
      </c>
      <c r="I11" t="s">
        <v>824</v>
      </c>
      <c r="N11" s="505"/>
      <c r="O11" s="505"/>
      <c r="P11" s="505"/>
      <c r="Q11" s="505"/>
      <c r="R11" s="38"/>
      <c r="S11" s="38"/>
    </row>
    <row r="12" spans="4:19" ht="18" customHeight="1">
      <c r="D12" t="s">
        <v>816</v>
      </c>
      <c r="I12" t="s">
        <v>825</v>
      </c>
      <c r="N12" s="505"/>
      <c r="O12" s="505"/>
      <c r="P12" s="505"/>
      <c r="Q12" s="505"/>
      <c r="R12" s="38"/>
      <c r="S12" s="38"/>
    </row>
    <row r="13" spans="4:19" ht="18" customHeight="1">
      <c r="D13" t="s">
        <v>815</v>
      </c>
      <c r="I13" t="s">
        <v>826</v>
      </c>
      <c r="N13" s="505"/>
      <c r="O13" s="505"/>
      <c r="P13" s="505"/>
      <c r="Q13" s="505"/>
      <c r="R13" s="38"/>
      <c r="S13" s="38"/>
    </row>
    <row r="14" spans="4:19" ht="18" customHeight="1">
      <c r="D14" t="s">
        <v>820</v>
      </c>
      <c r="I14" t="s">
        <v>827</v>
      </c>
      <c r="N14" s="505"/>
      <c r="O14" s="505"/>
      <c r="P14" s="505"/>
      <c r="Q14" s="505"/>
      <c r="R14" s="38"/>
      <c r="S14" s="38"/>
    </row>
    <row r="15" spans="4:19" ht="18" customHeight="1">
      <c r="D15" t="s">
        <v>817</v>
      </c>
      <c r="I15" t="s">
        <v>828</v>
      </c>
      <c r="N15" s="505"/>
      <c r="O15" s="505"/>
      <c r="P15" s="505"/>
      <c r="Q15" s="505"/>
      <c r="R15" s="38"/>
      <c r="S15" s="38"/>
    </row>
    <row r="16" spans="4:19" ht="18" customHeight="1">
      <c r="D16" t="s">
        <v>819</v>
      </c>
      <c r="I16" t="s">
        <v>829</v>
      </c>
      <c r="N16" s="505"/>
      <c r="O16" s="505"/>
      <c r="P16" s="505"/>
      <c r="Q16" s="505"/>
      <c r="R16" s="38"/>
      <c r="S16" s="38"/>
    </row>
    <row r="17" spans="1:19" ht="26.25" customHeight="1">
      <c r="A17" s="566" t="s">
        <v>979</v>
      </c>
      <c r="B17" s="566"/>
      <c r="C17" s="566"/>
      <c r="D17" t="s">
        <v>840</v>
      </c>
      <c r="N17" s="505"/>
      <c r="O17" s="505"/>
      <c r="P17" s="505"/>
      <c r="Q17" s="505"/>
      <c r="R17" s="38"/>
      <c r="S17" s="38"/>
    </row>
    <row r="18" spans="4:19" ht="26.25" customHeight="1">
      <c r="D18" t="s">
        <v>980</v>
      </c>
      <c r="N18" s="505"/>
      <c r="O18" s="505"/>
      <c r="P18" s="505"/>
      <c r="Q18" s="505"/>
      <c r="R18" s="38"/>
      <c r="S18" s="38"/>
    </row>
    <row r="19" spans="14:19" ht="26.25" customHeight="1">
      <c r="N19" s="505"/>
      <c r="O19" s="505"/>
      <c r="P19" s="505"/>
      <c r="Q19" s="505"/>
      <c r="R19" s="38"/>
      <c r="S19" s="38"/>
    </row>
    <row r="20" spans="1:19" ht="64.5" customHeight="1">
      <c r="A20" s="1516" t="s">
        <v>842</v>
      </c>
      <c r="B20" s="1517" t="s">
        <v>747</v>
      </c>
      <c r="C20" s="1517" t="s">
        <v>748</v>
      </c>
      <c r="D20" s="1517" t="s">
        <v>749</v>
      </c>
      <c r="E20" s="1517" t="s">
        <v>750</v>
      </c>
      <c r="F20" s="1517" t="s">
        <v>1774</v>
      </c>
      <c r="G20" s="674" t="s">
        <v>358</v>
      </c>
      <c r="H20" s="1518" t="s">
        <v>359</v>
      </c>
      <c r="I20" s="1517" t="s">
        <v>852</v>
      </c>
      <c r="J20" s="1518" t="s">
        <v>751</v>
      </c>
      <c r="K20" s="1517" t="s">
        <v>752</v>
      </c>
      <c r="L20" s="1517">
        <v>1</v>
      </c>
      <c r="M20" s="1517">
        <v>2</v>
      </c>
      <c r="N20" s="1517">
        <v>3</v>
      </c>
      <c r="O20" s="1517">
        <v>4</v>
      </c>
      <c r="P20" s="1517">
        <v>5</v>
      </c>
      <c r="Q20" s="1517" t="s">
        <v>365</v>
      </c>
      <c r="R20" s="1519" t="s">
        <v>753</v>
      </c>
      <c r="S20" s="38"/>
    </row>
    <row r="21" spans="1:19" ht="26.25" customHeight="1">
      <c r="A21" s="1516"/>
      <c r="B21" s="1520"/>
      <c r="C21" s="1517" t="s">
        <v>714</v>
      </c>
      <c r="D21" s="1517"/>
      <c r="E21" s="1517"/>
      <c r="F21" s="1517"/>
      <c r="G21" s="1517"/>
      <c r="H21" s="1517"/>
      <c r="I21" s="1517"/>
      <c r="J21" s="674"/>
      <c r="K21" s="1517">
        <v>40</v>
      </c>
      <c r="L21" s="1517">
        <v>8</v>
      </c>
      <c r="M21" s="1517">
        <v>6</v>
      </c>
      <c r="N21" s="1517">
        <v>18</v>
      </c>
      <c r="O21" s="1517">
        <v>8</v>
      </c>
      <c r="P21" s="1517">
        <v>20</v>
      </c>
      <c r="Q21" s="1517">
        <f aca="true" t="shared" si="0" ref="Q21:Q48">SUM(K21:P21)</f>
        <v>100</v>
      </c>
      <c r="R21" s="14"/>
      <c r="S21" s="38"/>
    </row>
    <row r="22" spans="1:19" ht="26.25" customHeight="1">
      <c r="A22" s="1521">
        <v>1</v>
      </c>
      <c r="B22" s="523">
        <v>813</v>
      </c>
      <c r="C22" s="639" t="s">
        <v>2069</v>
      </c>
      <c r="D22" s="639" t="s">
        <v>922</v>
      </c>
      <c r="E22" s="341">
        <v>8</v>
      </c>
      <c r="F22" s="639" t="s">
        <v>891</v>
      </c>
      <c r="G22" s="1406">
        <v>50</v>
      </c>
      <c r="H22" s="1406" t="s">
        <v>864</v>
      </c>
      <c r="I22" s="639" t="s">
        <v>754</v>
      </c>
      <c r="J22" s="639"/>
      <c r="K22" s="474">
        <v>40</v>
      </c>
      <c r="L22" s="474">
        <v>8</v>
      </c>
      <c r="M22" s="474">
        <v>6</v>
      </c>
      <c r="N22" s="474">
        <v>18</v>
      </c>
      <c r="O22" s="474">
        <v>8</v>
      </c>
      <c r="P22" s="474">
        <v>12</v>
      </c>
      <c r="Q22" s="1522">
        <f t="shared" si="0"/>
        <v>92</v>
      </c>
      <c r="R22" s="46" t="s">
        <v>928</v>
      </c>
      <c r="S22" s="38"/>
    </row>
    <row r="23" spans="1:19" ht="26.25" customHeight="1">
      <c r="A23" s="1521">
        <v>2</v>
      </c>
      <c r="B23" s="473">
        <v>802</v>
      </c>
      <c r="C23" s="639" t="s">
        <v>1288</v>
      </c>
      <c r="D23" s="639" t="s">
        <v>1016</v>
      </c>
      <c r="E23" s="341">
        <v>8</v>
      </c>
      <c r="F23" s="639" t="s">
        <v>891</v>
      </c>
      <c r="G23" s="1406">
        <v>52</v>
      </c>
      <c r="H23" s="1406" t="s">
        <v>859</v>
      </c>
      <c r="I23" s="639" t="s">
        <v>754</v>
      </c>
      <c r="J23" s="639"/>
      <c r="K23" s="474">
        <v>36</v>
      </c>
      <c r="L23" s="474">
        <v>8</v>
      </c>
      <c r="M23" s="474">
        <v>6</v>
      </c>
      <c r="N23" s="474">
        <v>2</v>
      </c>
      <c r="O23" s="474">
        <v>8</v>
      </c>
      <c r="P23" s="474">
        <v>20</v>
      </c>
      <c r="Q23" s="1522">
        <f t="shared" si="0"/>
        <v>80</v>
      </c>
      <c r="R23" s="46" t="s">
        <v>870</v>
      </c>
      <c r="S23" s="38"/>
    </row>
    <row r="24" spans="1:19" ht="26.25" customHeight="1">
      <c r="A24" s="1521">
        <v>3</v>
      </c>
      <c r="B24" s="523">
        <v>810</v>
      </c>
      <c r="C24" s="639" t="s">
        <v>1587</v>
      </c>
      <c r="D24" s="639" t="s">
        <v>1224</v>
      </c>
      <c r="E24" s="341">
        <v>8</v>
      </c>
      <c r="F24" s="639" t="s">
        <v>1023</v>
      </c>
      <c r="G24" s="1406">
        <v>62</v>
      </c>
      <c r="H24" s="1406" t="s">
        <v>859</v>
      </c>
      <c r="I24" s="639" t="s">
        <v>755</v>
      </c>
      <c r="J24" s="639"/>
      <c r="K24" s="474">
        <v>40</v>
      </c>
      <c r="L24" s="474">
        <v>8</v>
      </c>
      <c r="M24" s="474">
        <v>6</v>
      </c>
      <c r="N24" s="474">
        <v>12</v>
      </c>
      <c r="O24" s="474">
        <v>8</v>
      </c>
      <c r="P24" s="474">
        <v>2</v>
      </c>
      <c r="Q24" s="1522">
        <f t="shared" si="0"/>
        <v>76</v>
      </c>
      <c r="R24" s="46" t="s">
        <v>870</v>
      </c>
      <c r="S24" s="38"/>
    </row>
    <row r="25" spans="1:19" ht="26.25" customHeight="1">
      <c r="A25" s="1521">
        <v>4</v>
      </c>
      <c r="B25" s="473">
        <v>811</v>
      </c>
      <c r="C25" s="639" t="s">
        <v>1423</v>
      </c>
      <c r="D25" s="639" t="s">
        <v>915</v>
      </c>
      <c r="E25" s="341">
        <v>8</v>
      </c>
      <c r="F25" s="639" t="s">
        <v>1023</v>
      </c>
      <c r="G25" s="1406">
        <v>58</v>
      </c>
      <c r="H25" s="1406" t="s">
        <v>864</v>
      </c>
      <c r="I25" s="639" t="s">
        <v>755</v>
      </c>
      <c r="J25" s="639"/>
      <c r="K25" s="474">
        <v>40</v>
      </c>
      <c r="L25" s="474">
        <v>8</v>
      </c>
      <c r="M25" s="474">
        <v>6</v>
      </c>
      <c r="N25" s="474">
        <v>12</v>
      </c>
      <c r="O25" s="474">
        <v>8</v>
      </c>
      <c r="P25" s="474">
        <v>0</v>
      </c>
      <c r="Q25" s="1522">
        <f t="shared" si="0"/>
        <v>74</v>
      </c>
      <c r="R25" s="46" t="s">
        <v>870</v>
      </c>
      <c r="S25" s="38"/>
    </row>
    <row r="26" spans="1:19" ht="26.25" customHeight="1">
      <c r="A26" s="1521">
        <v>5</v>
      </c>
      <c r="B26" s="523">
        <v>701</v>
      </c>
      <c r="C26" s="639" t="s">
        <v>102</v>
      </c>
      <c r="D26" s="639" t="s">
        <v>103</v>
      </c>
      <c r="E26" s="1406">
        <v>7</v>
      </c>
      <c r="F26" s="639" t="s">
        <v>863</v>
      </c>
      <c r="G26" s="45">
        <v>73</v>
      </c>
      <c r="H26" s="45" t="s">
        <v>859</v>
      </c>
      <c r="I26" s="46" t="s">
        <v>756</v>
      </c>
      <c r="J26" s="46"/>
      <c r="K26" s="474">
        <v>38</v>
      </c>
      <c r="L26" s="474">
        <v>4</v>
      </c>
      <c r="M26" s="474">
        <v>6</v>
      </c>
      <c r="N26" s="474">
        <v>12</v>
      </c>
      <c r="O26" s="474">
        <v>8</v>
      </c>
      <c r="P26" s="474">
        <v>2</v>
      </c>
      <c r="Q26" s="1522">
        <f t="shared" si="0"/>
        <v>70</v>
      </c>
      <c r="R26" s="46" t="s">
        <v>870</v>
      </c>
      <c r="S26" s="38"/>
    </row>
    <row r="27" spans="1:19" ht="26.25" customHeight="1">
      <c r="A27" s="1521">
        <v>6</v>
      </c>
      <c r="B27" s="473">
        <v>704</v>
      </c>
      <c r="C27" s="639" t="s">
        <v>757</v>
      </c>
      <c r="D27" s="639" t="s">
        <v>1061</v>
      </c>
      <c r="E27" s="1406">
        <v>7</v>
      </c>
      <c r="F27" s="639" t="s">
        <v>1023</v>
      </c>
      <c r="G27" s="45">
        <v>56</v>
      </c>
      <c r="H27" s="45" t="s">
        <v>864</v>
      </c>
      <c r="I27" s="46" t="s">
        <v>755</v>
      </c>
      <c r="J27" s="46"/>
      <c r="K27" s="474">
        <v>34</v>
      </c>
      <c r="L27" s="474">
        <v>4</v>
      </c>
      <c r="M27" s="474">
        <v>5</v>
      </c>
      <c r="N27" s="474">
        <v>12</v>
      </c>
      <c r="O27" s="474">
        <v>8</v>
      </c>
      <c r="P27" s="474">
        <v>2</v>
      </c>
      <c r="Q27" s="1522">
        <f t="shared" si="0"/>
        <v>65</v>
      </c>
      <c r="R27" s="46" t="s">
        <v>870</v>
      </c>
      <c r="S27" s="38"/>
    </row>
    <row r="28" spans="1:19" ht="26.25" customHeight="1">
      <c r="A28" s="1521">
        <v>6</v>
      </c>
      <c r="B28" s="523">
        <v>801</v>
      </c>
      <c r="C28" s="639" t="s">
        <v>2070</v>
      </c>
      <c r="D28" s="639" t="s">
        <v>924</v>
      </c>
      <c r="E28" s="341">
        <v>8</v>
      </c>
      <c r="F28" s="1181" t="s">
        <v>905</v>
      </c>
      <c r="G28" s="1406">
        <v>67</v>
      </c>
      <c r="H28" s="1406" t="s">
        <v>864</v>
      </c>
      <c r="I28" s="639" t="s">
        <v>758</v>
      </c>
      <c r="J28" s="639"/>
      <c r="K28" s="474">
        <v>32</v>
      </c>
      <c r="L28" s="474">
        <v>6</v>
      </c>
      <c r="M28" s="474">
        <v>5</v>
      </c>
      <c r="N28" s="474">
        <v>8</v>
      </c>
      <c r="O28" s="474">
        <v>8</v>
      </c>
      <c r="P28" s="474">
        <v>6</v>
      </c>
      <c r="Q28" s="1522">
        <f t="shared" si="0"/>
        <v>65</v>
      </c>
      <c r="R28" s="46" t="s">
        <v>870</v>
      </c>
      <c r="S28" s="38"/>
    </row>
    <row r="29" spans="1:19" ht="26.25" customHeight="1">
      <c r="A29" s="1516">
        <v>8</v>
      </c>
      <c r="B29" s="489">
        <v>804</v>
      </c>
      <c r="C29" s="27" t="s">
        <v>759</v>
      </c>
      <c r="D29" s="27" t="s">
        <v>760</v>
      </c>
      <c r="E29" s="16">
        <v>8</v>
      </c>
      <c r="F29" s="27" t="s">
        <v>858</v>
      </c>
      <c r="G29" s="1350">
        <v>78</v>
      </c>
      <c r="H29" s="27" t="s">
        <v>859</v>
      </c>
      <c r="I29" s="1523" t="s">
        <v>761</v>
      </c>
      <c r="J29" s="1523"/>
      <c r="K29" s="491">
        <v>28</v>
      </c>
      <c r="L29" s="491">
        <v>4</v>
      </c>
      <c r="M29" s="491">
        <v>6</v>
      </c>
      <c r="N29" s="491">
        <v>10</v>
      </c>
      <c r="O29" s="491">
        <v>8</v>
      </c>
      <c r="P29" s="491">
        <v>8</v>
      </c>
      <c r="Q29" s="1524">
        <f t="shared" si="0"/>
        <v>64</v>
      </c>
      <c r="R29" s="43"/>
      <c r="S29" s="38"/>
    </row>
    <row r="30" spans="1:19" ht="26.25" customHeight="1">
      <c r="A30" s="1516">
        <v>9</v>
      </c>
      <c r="B30" s="758">
        <v>707</v>
      </c>
      <c r="C30" s="27" t="s">
        <v>762</v>
      </c>
      <c r="D30" s="27" t="s">
        <v>1080</v>
      </c>
      <c r="E30" s="1350">
        <v>7</v>
      </c>
      <c r="F30" s="27" t="s">
        <v>927</v>
      </c>
      <c r="G30" s="47">
        <v>51</v>
      </c>
      <c r="H30" s="47" t="s">
        <v>859</v>
      </c>
      <c r="I30" s="43" t="s">
        <v>763</v>
      </c>
      <c r="J30" s="43"/>
      <c r="K30" s="491">
        <v>32</v>
      </c>
      <c r="L30" s="491">
        <v>4</v>
      </c>
      <c r="M30" s="491">
        <v>6</v>
      </c>
      <c r="N30" s="491">
        <v>4</v>
      </c>
      <c r="O30" s="491">
        <v>8</v>
      </c>
      <c r="P30" s="491">
        <v>8</v>
      </c>
      <c r="Q30" s="1524">
        <f t="shared" si="0"/>
        <v>62</v>
      </c>
      <c r="R30" s="43"/>
      <c r="S30" s="38"/>
    </row>
    <row r="31" spans="1:19" ht="26.25" customHeight="1">
      <c r="A31" s="1516">
        <v>10</v>
      </c>
      <c r="B31" s="482">
        <v>702</v>
      </c>
      <c r="C31" s="1525" t="s">
        <v>764</v>
      </c>
      <c r="D31" s="1525" t="s">
        <v>878</v>
      </c>
      <c r="E31" s="1387">
        <v>7</v>
      </c>
      <c r="F31" s="28" t="s">
        <v>899</v>
      </c>
      <c r="G31" s="17">
        <v>67</v>
      </c>
      <c r="H31" s="17" t="s">
        <v>859</v>
      </c>
      <c r="I31" s="1528" t="s">
        <v>765</v>
      </c>
      <c r="J31" s="14"/>
      <c r="K31" s="491">
        <v>34</v>
      </c>
      <c r="L31" s="491">
        <v>6</v>
      </c>
      <c r="M31" s="491">
        <v>4</v>
      </c>
      <c r="N31" s="491">
        <v>6</v>
      </c>
      <c r="O31" s="491">
        <v>8</v>
      </c>
      <c r="P31" s="491">
        <v>2</v>
      </c>
      <c r="Q31" s="1517">
        <f t="shared" si="0"/>
        <v>60</v>
      </c>
      <c r="R31" s="14"/>
      <c r="S31" s="38"/>
    </row>
    <row r="32" spans="1:19" ht="26.25" customHeight="1">
      <c r="A32" s="1516">
        <v>11</v>
      </c>
      <c r="B32" s="792">
        <v>713</v>
      </c>
      <c r="C32" s="29" t="s">
        <v>1892</v>
      </c>
      <c r="D32" s="29" t="s">
        <v>1224</v>
      </c>
      <c r="E32" s="1529">
        <v>7</v>
      </c>
      <c r="F32" s="1338" t="s">
        <v>916</v>
      </c>
      <c r="G32" s="1530">
        <v>37</v>
      </c>
      <c r="H32" s="1530" t="s">
        <v>864</v>
      </c>
      <c r="I32" s="674" t="s">
        <v>766</v>
      </c>
      <c r="J32" s="674"/>
      <c r="K32" s="491">
        <v>32</v>
      </c>
      <c r="L32" s="491">
        <v>6</v>
      </c>
      <c r="M32" s="491">
        <v>6</v>
      </c>
      <c r="N32" s="491">
        <v>8</v>
      </c>
      <c r="O32" s="491">
        <v>8</v>
      </c>
      <c r="P32" s="491">
        <v>0</v>
      </c>
      <c r="Q32" s="1517">
        <f t="shared" si="0"/>
        <v>60</v>
      </c>
      <c r="R32" s="14"/>
      <c r="S32" s="38"/>
    </row>
    <row r="33" spans="1:19" ht="26.25" customHeight="1">
      <c r="A33" s="1516">
        <v>11</v>
      </c>
      <c r="B33" s="482">
        <v>816</v>
      </c>
      <c r="C33" s="1531" t="s">
        <v>1242</v>
      </c>
      <c r="D33" s="1531" t="s">
        <v>1243</v>
      </c>
      <c r="E33" s="1532">
        <v>8</v>
      </c>
      <c r="F33" s="1533" t="s">
        <v>873</v>
      </c>
      <c r="G33" s="1529">
        <v>44</v>
      </c>
      <c r="H33" s="1529" t="s">
        <v>859</v>
      </c>
      <c r="I33" s="1534" t="s">
        <v>767</v>
      </c>
      <c r="J33" s="1534"/>
      <c r="K33" s="491">
        <v>30</v>
      </c>
      <c r="L33" s="491">
        <v>4</v>
      </c>
      <c r="M33" s="491">
        <v>6</v>
      </c>
      <c r="N33" s="491">
        <v>12</v>
      </c>
      <c r="O33" s="491">
        <v>8</v>
      </c>
      <c r="P33" s="491">
        <v>0</v>
      </c>
      <c r="Q33" s="1517">
        <f t="shared" si="0"/>
        <v>60</v>
      </c>
      <c r="R33" s="14"/>
      <c r="S33" s="38"/>
    </row>
    <row r="34" spans="1:19" ht="26.25" customHeight="1">
      <c r="A34" s="1516">
        <v>13</v>
      </c>
      <c r="B34" s="758">
        <v>807</v>
      </c>
      <c r="C34" s="27" t="s">
        <v>1299</v>
      </c>
      <c r="D34" s="27" t="s">
        <v>1157</v>
      </c>
      <c r="E34" s="16">
        <v>8</v>
      </c>
      <c r="F34" s="27" t="s">
        <v>863</v>
      </c>
      <c r="G34" s="1350">
        <v>70</v>
      </c>
      <c r="H34" s="1350" t="s">
        <v>999</v>
      </c>
      <c r="I34" s="27" t="s">
        <v>1612</v>
      </c>
      <c r="J34" s="27"/>
      <c r="K34" s="491">
        <v>26</v>
      </c>
      <c r="L34" s="491">
        <v>6</v>
      </c>
      <c r="M34" s="491">
        <v>5</v>
      </c>
      <c r="N34" s="491">
        <v>12</v>
      </c>
      <c r="O34" s="491">
        <v>8</v>
      </c>
      <c r="P34" s="491">
        <v>2</v>
      </c>
      <c r="Q34" s="1524">
        <f t="shared" si="0"/>
        <v>59</v>
      </c>
      <c r="R34" s="43"/>
      <c r="S34" s="38"/>
    </row>
    <row r="35" spans="1:19" ht="26.25" customHeight="1">
      <c r="A35" s="1516">
        <v>14</v>
      </c>
      <c r="B35" s="482">
        <v>818</v>
      </c>
      <c r="C35" s="22" t="s">
        <v>1467</v>
      </c>
      <c r="D35" s="22" t="s">
        <v>1222</v>
      </c>
      <c r="E35" s="21">
        <v>8</v>
      </c>
      <c r="F35" s="28" t="s">
        <v>919</v>
      </c>
      <c r="G35" s="572">
        <v>34</v>
      </c>
      <c r="H35" s="29" t="s">
        <v>859</v>
      </c>
      <c r="I35" s="1535" t="s">
        <v>768</v>
      </c>
      <c r="J35" s="1535"/>
      <c r="K35" s="491">
        <v>32</v>
      </c>
      <c r="L35" s="491">
        <v>4</v>
      </c>
      <c r="M35" s="491">
        <v>5</v>
      </c>
      <c r="N35" s="491">
        <v>6</v>
      </c>
      <c r="O35" s="491">
        <v>8</v>
      </c>
      <c r="P35" s="491">
        <v>2</v>
      </c>
      <c r="Q35" s="1517">
        <f t="shared" si="0"/>
        <v>57</v>
      </c>
      <c r="R35" s="14"/>
      <c r="S35" s="38"/>
    </row>
    <row r="36" spans="1:19" ht="26.25" customHeight="1">
      <c r="A36" s="1516">
        <v>15</v>
      </c>
      <c r="B36" s="758">
        <v>803</v>
      </c>
      <c r="C36" s="27" t="s">
        <v>1458</v>
      </c>
      <c r="D36" s="27" t="s">
        <v>1246</v>
      </c>
      <c r="E36" s="16">
        <v>8</v>
      </c>
      <c r="F36" s="27" t="s">
        <v>858</v>
      </c>
      <c r="G36" s="1350">
        <v>76</v>
      </c>
      <c r="H36" s="27" t="s">
        <v>999</v>
      </c>
      <c r="I36" s="1523" t="s">
        <v>761</v>
      </c>
      <c r="J36" s="1523"/>
      <c r="K36" s="491">
        <v>24</v>
      </c>
      <c r="L36" s="491">
        <v>4</v>
      </c>
      <c r="M36" s="491">
        <v>6</v>
      </c>
      <c r="N36" s="491">
        <v>12</v>
      </c>
      <c r="O36" s="491">
        <v>8</v>
      </c>
      <c r="P36" s="491">
        <v>2</v>
      </c>
      <c r="Q36" s="1524">
        <f t="shared" si="0"/>
        <v>56</v>
      </c>
      <c r="R36" s="43"/>
      <c r="S36" s="38"/>
    </row>
    <row r="37" spans="1:19" ht="26.25" customHeight="1">
      <c r="A37" s="1516">
        <v>15</v>
      </c>
      <c r="B37" s="792">
        <v>817</v>
      </c>
      <c r="C37" s="29" t="s">
        <v>2108</v>
      </c>
      <c r="D37" s="29" t="s">
        <v>1157</v>
      </c>
      <c r="E37" s="21">
        <v>8</v>
      </c>
      <c r="F37" s="572" t="s">
        <v>916</v>
      </c>
      <c r="G37" s="29">
        <v>41</v>
      </c>
      <c r="H37" s="29" t="s">
        <v>859</v>
      </c>
      <c r="I37" s="572" t="s">
        <v>766</v>
      </c>
      <c r="J37" s="572"/>
      <c r="K37" s="491">
        <v>30</v>
      </c>
      <c r="L37" s="491">
        <v>2</v>
      </c>
      <c r="M37" s="491">
        <v>6</v>
      </c>
      <c r="N37" s="491">
        <v>10</v>
      </c>
      <c r="O37" s="491">
        <v>8</v>
      </c>
      <c r="P37" s="491">
        <v>0</v>
      </c>
      <c r="Q37" s="1517">
        <f t="shared" si="0"/>
        <v>56</v>
      </c>
      <c r="R37" s="14"/>
      <c r="S37" s="38"/>
    </row>
    <row r="38" spans="1:19" ht="26.25" customHeight="1">
      <c r="A38" s="1516">
        <v>17</v>
      </c>
      <c r="B38" s="792">
        <v>715</v>
      </c>
      <c r="C38" s="22" t="s">
        <v>1192</v>
      </c>
      <c r="D38" s="22" t="s">
        <v>1193</v>
      </c>
      <c r="E38" s="21">
        <v>7</v>
      </c>
      <c r="F38" s="28" t="s">
        <v>389</v>
      </c>
      <c r="G38" s="674"/>
      <c r="H38" s="17"/>
      <c r="I38" s="1536" t="s">
        <v>677</v>
      </c>
      <c r="J38" s="1536"/>
      <c r="K38" s="491">
        <v>28</v>
      </c>
      <c r="L38" s="491">
        <v>4</v>
      </c>
      <c r="M38" s="491">
        <v>5</v>
      </c>
      <c r="N38" s="491">
        <v>14</v>
      </c>
      <c r="O38" s="491">
        <v>4</v>
      </c>
      <c r="P38" s="491">
        <v>0</v>
      </c>
      <c r="Q38" s="1517">
        <f t="shared" si="0"/>
        <v>55</v>
      </c>
      <c r="R38" s="14"/>
      <c r="S38" s="41"/>
    </row>
    <row r="39" spans="1:19" ht="26.25" customHeight="1">
      <c r="A39" s="1516">
        <v>17</v>
      </c>
      <c r="B39" s="758">
        <v>808</v>
      </c>
      <c r="C39" s="27" t="s">
        <v>1582</v>
      </c>
      <c r="D39" s="27" t="s">
        <v>1248</v>
      </c>
      <c r="E39" s="16">
        <v>8</v>
      </c>
      <c r="F39" s="1110" t="s">
        <v>905</v>
      </c>
      <c r="G39" s="1350">
        <v>68</v>
      </c>
      <c r="H39" s="1350" t="s">
        <v>859</v>
      </c>
      <c r="I39" s="27" t="s">
        <v>758</v>
      </c>
      <c r="J39" s="27"/>
      <c r="K39" s="491">
        <v>32</v>
      </c>
      <c r="L39" s="491">
        <v>8</v>
      </c>
      <c r="M39" s="491">
        <v>5</v>
      </c>
      <c r="N39" s="491">
        <v>2</v>
      </c>
      <c r="O39" s="491">
        <v>8</v>
      </c>
      <c r="P39" s="491">
        <v>0</v>
      </c>
      <c r="Q39" s="1524">
        <f t="shared" si="0"/>
        <v>55</v>
      </c>
      <c r="R39" s="43"/>
      <c r="S39" s="41"/>
    </row>
    <row r="40" spans="1:19" ht="26.25" customHeight="1">
      <c r="A40" s="1516">
        <v>19</v>
      </c>
      <c r="B40" s="758">
        <v>814</v>
      </c>
      <c r="C40" s="23" t="s">
        <v>117</v>
      </c>
      <c r="D40" s="23" t="s">
        <v>1912</v>
      </c>
      <c r="E40" s="16">
        <v>8</v>
      </c>
      <c r="F40" s="1537" t="s">
        <v>868</v>
      </c>
      <c r="G40" s="1538">
        <v>47</v>
      </c>
      <c r="H40" s="1538" t="s">
        <v>859</v>
      </c>
      <c r="I40" s="1537" t="s">
        <v>769</v>
      </c>
      <c r="J40" s="1537"/>
      <c r="K40" s="491">
        <v>30</v>
      </c>
      <c r="L40" s="491">
        <v>6</v>
      </c>
      <c r="M40" s="491">
        <v>5</v>
      </c>
      <c r="N40" s="491">
        <v>6</v>
      </c>
      <c r="O40" s="491">
        <v>8</v>
      </c>
      <c r="P40" s="491">
        <v>0</v>
      </c>
      <c r="Q40" s="1524">
        <f t="shared" si="0"/>
        <v>55</v>
      </c>
      <c r="R40" s="43"/>
      <c r="S40" s="41"/>
    </row>
    <row r="41" spans="1:19" ht="26.25" customHeight="1">
      <c r="A41" s="1516">
        <v>20</v>
      </c>
      <c r="B41" s="792">
        <v>705</v>
      </c>
      <c r="C41" s="576" t="s">
        <v>770</v>
      </c>
      <c r="D41" s="576" t="s">
        <v>915</v>
      </c>
      <c r="E41" s="1539">
        <v>7</v>
      </c>
      <c r="F41" s="28" t="s">
        <v>1144</v>
      </c>
      <c r="G41" s="674">
        <v>54</v>
      </c>
      <c r="H41" s="674" t="s">
        <v>859</v>
      </c>
      <c r="I41" s="1540" t="s">
        <v>771</v>
      </c>
      <c r="J41" s="1540"/>
      <c r="K41" s="491">
        <v>28</v>
      </c>
      <c r="L41" s="491">
        <v>6</v>
      </c>
      <c r="M41" s="491">
        <v>6</v>
      </c>
      <c r="N41" s="491">
        <v>6</v>
      </c>
      <c r="O41" s="491">
        <v>8</v>
      </c>
      <c r="P41" s="491">
        <v>0</v>
      </c>
      <c r="Q41" s="1517">
        <f t="shared" si="0"/>
        <v>54</v>
      </c>
      <c r="R41" s="14"/>
      <c r="S41" s="41"/>
    </row>
    <row r="42" spans="1:19" ht="26.25" customHeight="1">
      <c r="A42" s="1516">
        <v>21</v>
      </c>
      <c r="B42" s="792">
        <v>711</v>
      </c>
      <c r="C42" s="28" t="s">
        <v>2061</v>
      </c>
      <c r="D42" s="28" t="s">
        <v>1022</v>
      </c>
      <c r="E42" s="29">
        <v>7</v>
      </c>
      <c r="F42" s="28" t="s">
        <v>927</v>
      </c>
      <c r="G42" s="17">
        <v>40</v>
      </c>
      <c r="H42" s="17" t="s">
        <v>864</v>
      </c>
      <c r="I42" s="14" t="s">
        <v>763</v>
      </c>
      <c r="J42" s="14"/>
      <c r="K42" s="491">
        <v>30</v>
      </c>
      <c r="L42" s="491">
        <v>6</v>
      </c>
      <c r="M42" s="491">
        <v>6</v>
      </c>
      <c r="N42" s="491">
        <v>2</v>
      </c>
      <c r="O42" s="491">
        <v>8</v>
      </c>
      <c r="P42" s="491">
        <v>0</v>
      </c>
      <c r="Q42" s="1517">
        <f t="shared" si="0"/>
        <v>52</v>
      </c>
      <c r="R42" s="14"/>
      <c r="S42" s="41"/>
    </row>
    <row r="43" spans="1:19" ht="26.25" customHeight="1">
      <c r="A43" s="1516">
        <v>21</v>
      </c>
      <c r="B43" s="758">
        <v>806</v>
      </c>
      <c r="C43" s="27" t="s">
        <v>991</v>
      </c>
      <c r="D43" s="27" t="s">
        <v>862</v>
      </c>
      <c r="E43" s="16">
        <v>8</v>
      </c>
      <c r="F43" s="27" t="s">
        <v>927</v>
      </c>
      <c r="G43" s="1350">
        <v>74</v>
      </c>
      <c r="H43" s="1350" t="s">
        <v>859</v>
      </c>
      <c r="I43" s="27" t="s">
        <v>772</v>
      </c>
      <c r="J43" s="27"/>
      <c r="K43" s="491">
        <v>30</v>
      </c>
      <c r="L43" s="491">
        <v>4</v>
      </c>
      <c r="M43" s="491">
        <v>6</v>
      </c>
      <c r="N43" s="491">
        <v>2</v>
      </c>
      <c r="O43" s="491">
        <v>8</v>
      </c>
      <c r="P43" s="491">
        <v>2</v>
      </c>
      <c r="Q43" s="1524">
        <f t="shared" si="0"/>
        <v>52</v>
      </c>
      <c r="R43" s="43"/>
      <c r="S43" s="41"/>
    </row>
    <row r="44" spans="1:19" ht="26.25" customHeight="1">
      <c r="A44" s="1516">
        <v>23</v>
      </c>
      <c r="B44" s="792">
        <v>709</v>
      </c>
      <c r="C44" s="28" t="s">
        <v>1402</v>
      </c>
      <c r="D44" s="28" t="s">
        <v>1403</v>
      </c>
      <c r="E44" s="29">
        <v>7</v>
      </c>
      <c r="F44" s="28" t="s">
        <v>927</v>
      </c>
      <c r="G44" s="17">
        <v>44</v>
      </c>
      <c r="H44" s="17" t="s">
        <v>864</v>
      </c>
      <c r="I44" s="14" t="s">
        <v>763</v>
      </c>
      <c r="J44" s="14"/>
      <c r="K44" s="491">
        <v>30</v>
      </c>
      <c r="L44" s="491">
        <v>6</v>
      </c>
      <c r="M44" s="491">
        <v>6</v>
      </c>
      <c r="N44" s="491">
        <v>5</v>
      </c>
      <c r="O44" s="491">
        <v>4</v>
      </c>
      <c r="P44" s="491">
        <v>0</v>
      </c>
      <c r="Q44" s="1517">
        <f t="shared" si="0"/>
        <v>51</v>
      </c>
      <c r="R44" s="14"/>
      <c r="S44" s="41"/>
    </row>
    <row r="45" spans="1:19" ht="26.25" customHeight="1">
      <c r="A45" s="1516">
        <v>24</v>
      </c>
      <c r="B45" s="758">
        <v>805</v>
      </c>
      <c r="C45" s="27" t="s">
        <v>773</v>
      </c>
      <c r="D45" s="27" t="s">
        <v>774</v>
      </c>
      <c r="E45" s="16">
        <v>8</v>
      </c>
      <c r="F45" s="27" t="s">
        <v>863</v>
      </c>
      <c r="G45" s="1350">
        <v>75</v>
      </c>
      <c r="H45" s="1350" t="s">
        <v>859</v>
      </c>
      <c r="I45" s="27" t="s">
        <v>775</v>
      </c>
      <c r="J45" s="27"/>
      <c r="K45" s="491">
        <v>24</v>
      </c>
      <c r="L45" s="491">
        <v>4</v>
      </c>
      <c r="M45" s="491">
        <v>6</v>
      </c>
      <c r="N45" s="491">
        <v>8</v>
      </c>
      <c r="O45" s="491">
        <v>8</v>
      </c>
      <c r="P45" s="491">
        <v>0</v>
      </c>
      <c r="Q45" s="1524">
        <f t="shared" si="0"/>
        <v>50</v>
      </c>
      <c r="R45" s="43"/>
      <c r="S45" s="41"/>
    </row>
    <row r="46" spans="1:19" ht="26.25" customHeight="1">
      <c r="A46" s="1516">
        <v>25</v>
      </c>
      <c r="B46" s="792">
        <v>710</v>
      </c>
      <c r="C46" s="1541" t="s">
        <v>2105</v>
      </c>
      <c r="D46" s="1541" t="s">
        <v>1011</v>
      </c>
      <c r="E46" s="1539">
        <v>7</v>
      </c>
      <c r="F46" s="28" t="s">
        <v>1144</v>
      </c>
      <c r="G46" s="17">
        <v>43</v>
      </c>
      <c r="H46" s="17" t="s">
        <v>864</v>
      </c>
      <c r="I46" s="1542" t="s">
        <v>771</v>
      </c>
      <c r="J46" s="1542"/>
      <c r="K46" s="491">
        <v>26</v>
      </c>
      <c r="L46" s="491">
        <v>4</v>
      </c>
      <c r="M46" s="491">
        <v>1</v>
      </c>
      <c r="N46" s="491">
        <v>8</v>
      </c>
      <c r="O46" s="491">
        <v>8</v>
      </c>
      <c r="P46" s="491">
        <v>0</v>
      </c>
      <c r="Q46" s="1517">
        <f t="shared" si="0"/>
        <v>47</v>
      </c>
      <c r="R46" s="14"/>
      <c r="S46" s="41"/>
    </row>
    <row r="47" spans="1:19" ht="26.25" customHeight="1">
      <c r="A47" s="1516">
        <v>25</v>
      </c>
      <c r="B47" s="758">
        <v>812</v>
      </c>
      <c r="C47" s="27" t="s">
        <v>1818</v>
      </c>
      <c r="D47" s="27" t="s">
        <v>1819</v>
      </c>
      <c r="E47" s="16">
        <v>8</v>
      </c>
      <c r="F47" s="27" t="s">
        <v>1042</v>
      </c>
      <c r="G47" s="1350">
        <v>54</v>
      </c>
      <c r="H47" s="1350" t="s">
        <v>859</v>
      </c>
      <c r="I47" s="27" t="s">
        <v>776</v>
      </c>
      <c r="J47" s="27"/>
      <c r="K47" s="491">
        <v>26</v>
      </c>
      <c r="L47" s="491">
        <v>4</v>
      </c>
      <c r="M47" s="491">
        <v>5</v>
      </c>
      <c r="N47" s="491">
        <v>4</v>
      </c>
      <c r="O47" s="491">
        <v>8</v>
      </c>
      <c r="P47" s="491">
        <v>0</v>
      </c>
      <c r="Q47" s="1524">
        <f t="shared" si="0"/>
        <v>47</v>
      </c>
      <c r="R47" s="43"/>
      <c r="S47" s="41"/>
    </row>
    <row r="48" spans="1:19" ht="26.25" customHeight="1">
      <c r="A48" s="1516">
        <v>27</v>
      </c>
      <c r="B48" s="792">
        <v>712</v>
      </c>
      <c r="C48" s="1389" t="s">
        <v>777</v>
      </c>
      <c r="D48" s="1389" t="s">
        <v>1048</v>
      </c>
      <c r="E48" s="1389">
        <v>7</v>
      </c>
      <c r="F48" s="1543" t="s">
        <v>1042</v>
      </c>
      <c r="G48" s="17">
        <v>38</v>
      </c>
      <c r="H48" s="17" t="s">
        <v>935</v>
      </c>
      <c r="I48" s="14" t="s">
        <v>776</v>
      </c>
      <c r="J48" s="14"/>
      <c r="K48" s="491">
        <v>22</v>
      </c>
      <c r="L48" s="491">
        <v>6</v>
      </c>
      <c r="M48" s="491">
        <v>6</v>
      </c>
      <c r="N48" s="491">
        <v>2</v>
      </c>
      <c r="O48" s="491">
        <v>2</v>
      </c>
      <c r="P48" s="491">
        <v>0</v>
      </c>
      <c r="Q48" s="1517">
        <f t="shared" si="0"/>
        <v>38</v>
      </c>
      <c r="R48" s="14"/>
      <c r="S48" s="41"/>
    </row>
    <row r="49" spans="1:19" ht="26.25" customHeight="1">
      <c r="A49" s="1516"/>
      <c r="B49" s="792">
        <v>703</v>
      </c>
      <c r="C49" s="1525" t="s">
        <v>778</v>
      </c>
      <c r="D49" s="1525" t="s">
        <v>779</v>
      </c>
      <c r="E49" s="1387">
        <v>7</v>
      </c>
      <c r="F49" s="28" t="s">
        <v>899</v>
      </c>
      <c r="G49" s="17">
        <v>67</v>
      </c>
      <c r="H49" s="17" t="s">
        <v>864</v>
      </c>
      <c r="I49" s="1544" t="s">
        <v>765</v>
      </c>
      <c r="J49" s="14"/>
      <c r="K49" s="1682" t="s">
        <v>939</v>
      </c>
      <c r="L49" s="1670"/>
      <c r="M49" s="1670"/>
      <c r="N49" s="1670"/>
      <c r="O49" s="1670"/>
      <c r="P49" s="1670"/>
      <c r="Q49" s="1671"/>
      <c r="R49" s="14"/>
      <c r="S49" s="41"/>
    </row>
    <row r="50" spans="1:19" ht="26.25" customHeight="1">
      <c r="A50" s="1516"/>
      <c r="B50" s="792">
        <v>706</v>
      </c>
      <c r="C50" s="28" t="s">
        <v>256</v>
      </c>
      <c r="D50" s="28" t="s">
        <v>1248</v>
      </c>
      <c r="E50" s="29">
        <v>7</v>
      </c>
      <c r="F50" s="1545" t="s">
        <v>1758</v>
      </c>
      <c r="G50" s="17">
        <v>53</v>
      </c>
      <c r="H50" s="17" t="s">
        <v>864</v>
      </c>
      <c r="I50" s="1544" t="s">
        <v>780</v>
      </c>
      <c r="J50" s="1544"/>
      <c r="K50" s="1682" t="s">
        <v>939</v>
      </c>
      <c r="L50" s="1670"/>
      <c r="M50" s="1670"/>
      <c r="N50" s="1670"/>
      <c r="O50" s="1670"/>
      <c r="P50" s="1670"/>
      <c r="Q50" s="1671"/>
      <c r="R50" s="14"/>
      <c r="S50" s="41"/>
    </row>
    <row r="51" spans="1:19" ht="26.25" customHeight="1">
      <c r="A51" s="1516"/>
      <c r="B51" s="792">
        <v>708</v>
      </c>
      <c r="C51" s="24" t="s">
        <v>461</v>
      </c>
      <c r="D51" s="24" t="s">
        <v>64</v>
      </c>
      <c r="E51" s="26">
        <v>7</v>
      </c>
      <c r="F51" s="1546" t="s">
        <v>868</v>
      </c>
      <c r="G51" s="25">
        <v>45</v>
      </c>
      <c r="H51" s="25" t="s">
        <v>864</v>
      </c>
      <c r="I51" s="1507" t="s">
        <v>769</v>
      </c>
      <c r="J51" s="1507"/>
      <c r="K51" s="1682" t="s">
        <v>939</v>
      </c>
      <c r="L51" s="1670"/>
      <c r="M51" s="1670"/>
      <c r="N51" s="1670"/>
      <c r="O51" s="1670"/>
      <c r="P51" s="1670"/>
      <c r="Q51" s="1671"/>
      <c r="R51" s="14"/>
      <c r="S51" s="38"/>
    </row>
    <row r="52" spans="1:19" ht="26.25" customHeight="1">
      <c r="A52" s="1516"/>
      <c r="B52" s="792">
        <v>714</v>
      </c>
      <c r="C52" s="28" t="s">
        <v>781</v>
      </c>
      <c r="D52" s="28" t="s">
        <v>1071</v>
      </c>
      <c r="E52" s="29">
        <v>7</v>
      </c>
      <c r="F52" s="28" t="s">
        <v>891</v>
      </c>
      <c r="G52" s="17">
        <v>36</v>
      </c>
      <c r="H52" s="17" t="s">
        <v>935</v>
      </c>
      <c r="I52" s="43" t="s">
        <v>754</v>
      </c>
      <c r="J52" s="43"/>
      <c r="K52" s="1682" t="s">
        <v>939</v>
      </c>
      <c r="L52" s="1670"/>
      <c r="M52" s="1670"/>
      <c r="N52" s="1670"/>
      <c r="O52" s="1670"/>
      <c r="P52" s="1670"/>
      <c r="Q52" s="1671"/>
      <c r="R52" s="14"/>
      <c r="S52" s="38"/>
    </row>
    <row r="53" spans="1:19" ht="26.25" customHeight="1">
      <c r="A53" s="1516"/>
      <c r="B53" s="758">
        <v>809</v>
      </c>
      <c r="C53" s="1547" t="s">
        <v>740</v>
      </c>
      <c r="D53" s="1547" t="s">
        <v>1086</v>
      </c>
      <c r="E53" s="16">
        <v>8</v>
      </c>
      <c r="F53" s="27" t="s">
        <v>899</v>
      </c>
      <c r="G53" s="1350">
        <v>68</v>
      </c>
      <c r="H53" s="1350" t="s">
        <v>859</v>
      </c>
      <c r="I53" s="1548" t="s">
        <v>765</v>
      </c>
      <c r="J53" s="1548"/>
      <c r="K53" s="1682" t="s">
        <v>939</v>
      </c>
      <c r="L53" s="1670"/>
      <c r="M53" s="1670"/>
      <c r="N53" s="1670"/>
      <c r="O53" s="1670"/>
      <c r="P53" s="1670"/>
      <c r="Q53" s="1671"/>
      <c r="R53" s="43"/>
      <c r="S53" s="38"/>
    </row>
    <row r="54" spans="1:19" ht="26.25" customHeight="1">
      <c r="A54" s="1516"/>
      <c r="B54" s="792">
        <v>815</v>
      </c>
      <c r="C54" s="1549" t="s">
        <v>782</v>
      </c>
      <c r="D54" s="1549" t="s">
        <v>1914</v>
      </c>
      <c r="E54" s="21">
        <v>8</v>
      </c>
      <c r="F54" s="1549" t="s">
        <v>909</v>
      </c>
      <c r="G54" s="1550">
        <v>45</v>
      </c>
      <c r="H54" s="1550" t="s">
        <v>859</v>
      </c>
      <c r="I54" s="1551" t="s">
        <v>783</v>
      </c>
      <c r="J54" s="1551"/>
      <c r="K54" s="1682" t="s">
        <v>939</v>
      </c>
      <c r="L54" s="1670"/>
      <c r="M54" s="1670"/>
      <c r="N54" s="1670"/>
      <c r="O54" s="1670"/>
      <c r="P54" s="1670"/>
      <c r="Q54" s="1671"/>
      <c r="R54" s="14"/>
      <c r="S54" s="38"/>
    </row>
    <row r="55" spans="2:19" ht="26.25" customHeight="1">
      <c r="B55" s="503"/>
      <c r="C55" s="505"/>
      <c r="D55" s="505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5"/>
      <c r="Q55" s="505"/>
      <c r="R55" s="38"/>
      <c r="S55" s="38"/>
    </row>
    <row r="56" spans="18:30" ht="26.25" customHeight="1">
      <c r="R56" s="38"/>
      <c r="S56" s="1674"/>
      <c r="T56" s="1674"/>
      <c r="U56" s="1674"/>
      <c r="V56" s="1674"/>
      <c r="W56" s="1674"/>
      <c r="X56" s="1674"/>
      <c r="Y56" s="1674"/>
      <c r="Z56" s="1674"/>
      <c r="AA56" s="1674"/>
      <c r="AB56" s="1674"/>
      <c r="AC56" s="1674"/>
      <c r="AD56" s="1674"/>
    </row>
    <row r="57" spans="1:38" ht="60.75" customHeight="1">
      <c r="A57" s="601" t="s">
        <v>842</v>
      </c>
      <c r="B57" s="1517" t="s">
        <v>747</v>
      </c>
      <c r="C57" s="1517" t="s">
        <v>748</v>
      </c>
      <c r="D57" s="1517" t="s">
        <v>749</v>
      </c>
      <c r="E57" s="1517" t="s">
        <v>750</v>
      </c>
      <c r="F57" s="1517" t="s">
        <v>1774</v>
      </c>
      <c r="G57" s="674" t="s">
        <v>358</v>
      </c>
      <c r="H57" s="674" t="s">
        <v>359</v>
      </c>
      <c r="I57" s="1517" t="s">
        <v>852</v>
      </c>
      <c r="J57" s="1517"/>
      <c r="K57" s="1517">
        <v>1</v>
      </c>
      <c r="L57" s="1517">
        <v>2</v>
      </c>
      <c r="M57" s="1517">
        <v>3</v>
      </c>
      <c r="N57" s="1517">
        <v>4</v>
      </c>
      <c r="O57" s="1517">
        <v>5</v>
      </c>
      <c r="P57" s="1517">
        <v>6</v>
      </c>
      <c r="Q57" s="1517">
        <v>7</v>
      </c>
      <c r="R57" s="1524">
        <v>8</v>
      </c>
      <c r="S57" s="1552">
        <v>9</v>
      </c>
      <c r="T57" s="1552">
        <v>10</v>
      </c>
      <c r="U57" s="1552">
        <v>11</v>
      </c>
      <c r="V57" s="1552">
        <v>12</v>
      </c>
      <c r="W57" s="1552">
        <v>13</v>
      </c>
      <c r="X57" s="1553"/>
      <c r="Y57" s="1553"/>
      <c r="Z57" s="1552" t="s">
        <v>784</v>
      </c>
      <c r="AA57" s="1552" t="s">
        <v>2194</v>
      </c>
      <c r="AB57" s="1552">
        <v>1</v>
      </c>
      <c r="AC57" s="1552">
        <v>2</v>
      </c>
      <c r="AD57" s="1552">
        <v>3</v>
      </c>
      <c r="AE57" s="1552">
        <v>4</v>
      </c>
      <c r="AF57" s="1552">
        <v>5</v>
      </c>
      <c r="AG57" s="1552">
        <v>6</v>
      </c>
      <c r="AH57" s="1552">
        <v>7</v>
      </c>
      <c r="AI57" s="1554">
        <v>8</v>
      </c>
      <c r="AJ57" s="1552" t="s">
        <v>785</v>
      </c>
      <c r="AK57" s="14" t="s">
        <v>850</v>
      </c>
      <c r="AL57" s="565"/>
    </row>
    <row r="58" spans="1:38" ht="26.25" customHeight="1">
      <c r="A58" s="17"/>
      <c r="B58" s="792"/>
      <c r="C58" s="1555"/>
      <c r="D58" s="1555"/>
      <c r="E58" s="1555"/>
      <c r="F58" s="1555"/>
      <c r="G58" s="1555"/>
      <c r="H58" s="1555"/>
      <c r="I58" s="1555"/>
      <c r="J58" s="1555"/>
      <c r="K58" s="1556">
        <v>14</v>
      </c>
      <c r="L58" s="1556">
        <v>12</v>
      </c>
      <c r="M58" s="1556">
        <v>12</v>
      </c>
      <c r="N58" s="1556">
        <v>10</v>
      </c>
      <c r="O58" s="1556">
        <v>12</v>
      </c>
      <c r="P58" s="1556">
        <v>10</v>
      </c>
      <c r="Q58" s="1556">
        <v>12</v>
      </c>
      <c r="R58" s="1552">
        <v>9</v>
      </c>
      <c r="S58" s="1552">
        <v>12</v>
      </c>
      <c r="T58" s="1552">
        <v>12</v>
      </c>
      <c r="U58" s="1552">
        <v>12</v>
      </c>
      <c r="V58" s="1552">
        <v>10</v>
      </c>
      <c r="W58" s="1552">
        <v>12</v>
      </c>
      <c r="X58" s="1553"/>
      <c r="Y58" s="1553"/>
      <c r="Z58" s="1552">
        <v>51</v>
      </c>
      <c r="AA58" s="1552">
        <f aca="true" t="shared" si="1" ref="AA58:AA73">SUM(K58:Z58)</f>
        <v>200</v>
      </c>
      <c r="AB58" s="1552">
        <v>20</v>
      </c>
      <c r="AC58" s="1552">
        <v>20</v>
      </c>
      <c r="AD58" s="1552">
        <v>30</v>
      </c>
      <c r="AE58" s="1552">
        <v>20</v>
      </c>
      <c r="AF58" s="1552">
        <v>30</v>
      </c>
      <c r="AG58" s="1552">
        <v>30</v>
      </c>
      <c r="AH58" s="1552">
        <v>30</v>
      </c>
      <c r="AI58" s="1552">
        <v>20</v>
      </c>
      <c r="AJ58" s="1552">
        <f aca="true" t="shared" si="2" ref="AJ58:AJ70">SUM(AB58:AI58)</f>
        <v>200</v>
      </c>
      <c r="AK58" s="660">
        <f aca="true" t="shared" si="3" ref="AK58:AK73">AA58+AJ58</f>
        <v>400</v>
      </c>
      <c r="AL58" s="565"/>
    </row>
    <row r="59" spans="1:38" ht="26.25" customHeight="1">
      <c r="A59" s="45">
        <v>1</v>
      </c>
      <c r="B59" s="45">
        <v>907</v>
      </c>
      <c r="C59" s="1557" t="s">
        <v>886</v>
      </c>
      <c r="D59" s="1557" t="s">
        <v>887</v>
      </c>
      <c r="E59" s="474">
        <v>9</v>
      </c>
      <c r="F59" s="1558" t="s">
        <v>868</v>
      </c>
      <c r="G59" s="1557">
        <v>73</v>
      </c>
      <c r="H59" s="1557" t="s">
        <v>859</v>
      </c>
      <c r="I59" s="1558" t="s">
        <v>1649</v>
      </c>
      <c r="J59" s="1559"/>
      <c r="K59" s="524">
        <v>8</v>
      </c>
      <c r="L59" s="524">
        <v>0</v>
      </c>
      <c r="M59" s="524">
        <v>11</v>
      </c>
      <c r="N59" s="524">
        <v>0</v>
      </c>
      <c r="O59" s="524">
        <v>8</v>
      </c>
      <c r="P59" s="524">
        <v>8</v>
      </c>
      <c r="Q59" s="524">
        <v>6</v>
      </c>
      <c r="R59" s="480">
        <v>3</v>
      </c>
      <c r="S59" s="480">
        <v>2</v>
      </c>
      <c r="T59" s="480">
        <v>2</v>
      </c>
      <c r="U59" s="480">
        <v>6</v>
      </c>
      <c r="V59" s="480">
        <v>4</v>
      </c>
      <c r="W59" s="480">
        <v>6</v>
      </c>
      <c r="X59" s="480"/>
      <c r="Y59" s="480"/>
      <c r="Z59" s="480">
        <v>34</v>
      </c>
      <c r="AA59" s="1560">
        <f t="shared" si="1"/>
        <v>98</v>
      </c>
      <c r="AB59" s="480">
        <v>18</v>
      </c>
      <c r="AC59" s="480">
        <v>20</v>
      </c>
      <c r="AD59" s="480">
        <v>24</v>
      </c>
      <c r="AE59" s="480">
        <v>12</v>
      </c>
      <c r="AF59" s="480">
        <v>30</v>
      </c>
      <c r="AG59" s="480">
        <v>20</v>
      </c>
      <c r="AH59" s="480">
        <v>30</v>
      </c>
      <c r="AI59" s="46">
        <v>20</v>
      </c>
      <c r="AJ59" s="1560">
        <f t="shared" si="2"/>
        <v>174</v>
      </c>
      <c r="AK59" s="749">
        <f t="shared" si="3"/>
        <v>272</v>
      </c>
      <c r="AL59" s="1561" t="s">
        <v>928</v>
      </c>
    </row>
    <row r="60" spans="1:38" ht="26.25" customHeight="1">
      <c r="A60" s="45">
        <v>2</v>
      </c>
      <c r="B60" s="45">
        <v>906</v>
      </c>
      <c r="C60" s="639" t="s">
        <v>923</v>
      </c>
      <c r="D60" s="639" t="s">
        <v>924</v>
      </c>
      <c r="E60" s="474">
        <v>9</v>
      </c>
      <c r="F60" s="1562" t="s">
        <v>905</v>
      </c>
      <c r="G60" s="639">
        <v>74</v>
      </c>
      <c r="H60" s="639" t="s">
        <v>859</v>
      </c>
      <c r="I60" s="639" t="s">
        <v>758</v>
      </c>
      <c r="J60" s="46"/>
      <c r="K60" s="474">
        <v>6</v>
      </c>
      <c r="L60" s="474">
        <v>8</v>
      </c>
      <c r="M60" s="474">
        <v>6</v>
      </c>
      <c r="N60" s="474">
        <v>8</v>
      </c>
      <c r="O60" s="474">
        <v>8</v>
      </c>
      <c r="P60" s="474">
        <v>3</v>
      </c>
      <c r="Q60" s="474">
        <v>5</v>
      </c>
      <c r="R60" s="46">
        <v>3</v>
      </c>
      <c r="S60" s="46">
        <v>5</v>
      </c>
      <c r="T60" s="46">
        <v>2</v>
      </c>
      <c r="U60" s="46">
        <v>3</v>
      </c>
      <c r="V60" s="46">
        <v>2</v>
      </c>
      <c r="W60" s="46">
        <v>2</v>
      </c>
      <c r="X60" s="46"/>
      <c r="Y60" s="46"/>
      <c r="Z60" s="46">
        <v>34</v>
      </c>
      <c r="AA60" s="1560">
        <f t="shared" si="1"/>
        <v>95</v>
      </c>
      <c r="AB60" s="46">
        <v>18</v>
      </c>
      <c r="AC60" s="46">
        <v>20</v>
      </c>
      <c r="AD60" s="46">
        <v>28</v>
      </c>
      <c r="AE60" s="46">
        <v>12</v>
      </c>
      <c r="AF60" s="46">
        <v>30</v>
      </c>
      <c r="AG60" s="46">
        <v>15</v>
      </c>
      <c r="AH60" s="46">
        <v>30</v>
      </c>
      <c r="AI60" s="46">
        <v>20</v>
      </c>
      <c r="AJ60" s="1560">
        <f t="shared" si="2"/>
        <v>173</v>
      </c>
      <c r="AK60" s="749">
        <f t="shared" si="3"/>
        <v>268</v>
      </c>
      <c r="AL60" s="1561" t="s">
        <v>870</v>
      </c>
    </row>
    <row r="61" spans="1:38" ht="26.25" customHeight="1">
      <c r="A61" s="45">
        <v>3</v>
      </c>
      <c r="B61" s="45">
        <v>901</v>
      </c>
      <c r="C61" s="639" t="s">
        <v>415</v>
      </c>
      <c r="D61" s="639" t="s">
        <v>1008</v>
      </c>
      <c r="E61" s="474">
        <v>9</v>
      </c>
      <c r="F61" s="1563" t="s">
        <v>858</v>
      </c>
      <c r="G61" s="639">
        <v>88</v>
      </c>
      <c r="H61" s="639" t="s">
        <v>859</v>
      </c>
      <c r="I61" s="639" t="s">
        <v>761</v>
      </c>
      <c r="J61" s="46"/>
      <c r="K61" s="474">
        <v>12</v>
      </c>
      <c r="L61" s="474">
        <v>0</v>
      </c>
      <c r="M61" s="474">
        <v>3</v>
      </c>
      <c r="N61" s="474">
        <v>6</v>
      </c>
      <c r="O61" s="474">
        <v>4</v>
      </c>
      <c r="P61" s="474">
        <v>1</v>
      </c>
      <c r="Q61" s="474">
        <v>9</v>
      </c>
      <c r="R61" s="46">
        <v>0</v>
      </c>
      <c r="S61" s="46">
        <v>0</v>
      </c>
      <c r="T61" s="46">
        <v>6</v>
      </c>
      <c r="U61" s="46">
        <v>6</v>
      </c>
      <c r="V61" s="46">
        <v>0</v>
      </c>
      <c r="W61" s="46">
        <v>0</v>
      </c>
      <c r="X61" s="46"/>
      <c r="Y61" s="46"/>
      <c r="Z61" s="46">
        <v>31</v>
      </c>
      <c r="AA61" s="1560">
        <f t="shared" si="1"/>
        <v>78</v>
      </c>
      <c r="AB61" s="46">
        <v>20</v>
      </c>
      <c r="AC61" s="46">
        <v>20</v>
      </c>
      <c r="AD61" s="46">
        <v>20</v>
      </c>
      <c r="AE61" s="46">
        <v>12</v>
      </c>
      <c r="AF61" s="46">
        <v>30</v>
      </c>
      <c r="AG61" s="46">
        <v>30</v>
      </c>
      <c r="AH61" s="46">
        <v>30</v>
      </c>
      <c r="AI61" s="46">
        <v>10</v>
      </c>
      <c r="AJ61" s="1560">
        <f t="shared" si="2"/>
        <v>172</v>
      </c>
      <c r="AK61" s="749">
        <f t="shared" si="3"/>
        <v>250</v>
      </c>
      <c r="AL61" s="1561" t="s">
        <v>870</v>
      </c>
    </row>
    <row r="62" spans="1:38" ht="26.25" customHeight="1">
      <c r="A62" s="17">
        <v>4</v>
      </c>
      <c r="B62" s="47">
        <v>902</v>
      </c>
      <c r="C62" s="28" t="s">
        <v>1389</v>
      </c>
      <c r="D62" s="28" t="s">
        <v>1179</v>
      </c>
      <c r="E62" s="1555">
        <v>9</v>
      </c>
      <c r="F62" s="1564" t="s">
        <v>863</v>
      </c>
      <c r="G62" s="27">
        <v>86</v>
      </c>
      <c r="H62" s="27" t="s">
        <v>859</v>
      </c>
      <c r="I62" s="28" t="s">
        <v>775</v>
      </c>
      <c r="J62" s="14"/>
      <c r="K62" s="1555">
        <v>8</v>
      </c>
      <c r="L62" s="1555">
        <v>0</v>
      </c>
      <c r="M62" s="1555">
        <v>5</v>
      </c>
      <c r="N62" s="1555">
        <v>8</v>
      </c>
      <c r="O62" s="1555">
        <v>1</v>
      </c>
      <c r="P62" s="1555">
        <v>4</v>
      </c>
      <c r="Q62" s="1555">
        <v>1</v>
      </c>
      <c r="R62" s="14">
        <v>1</v>
      </c>
      <c r="S62" s="14">
        <v>1</v>
      </c>
      <c r="T62" s="14">
        <v>8</v>
      </c>
      <c r="U62" s="14">
        <v>6</v>
      </c>
      <c r="V62" s="14">
        <v>0</v>
      </c>
      <c r="W62" s="14">
        <v>0</v>
      </c>
      <c r="X62" s="294"/>
      <c r="Y62" s="294"/>
      <c r="Z62" s="14">
        <v>23</v>
      </c>
      <c r="AA62" s="1552">
        <f t="shared" si="1"/>
        <v>66</v>
      </c>
      <c r="AB62" s="14">
        <v>20</v>
      </c>
      <c r="AC62" s="14">
        <v>20</v>
      </c>
      <c r="AD62" s="14">
        <v>22</v>
      </c>
      <c r="AE62" s="14">
        <v>16</v>
      </c>
      <c r="AF62" s="14">
        <v>30</v>
      </c>
      <c r="AG62" s="14">
        <v>20</v>
      </c>
      <c r="AH62" s="43">
        <v>25</v>
      </c>
      <c r="AI62" s="14">
        <v>20</v>
      </c>
      <c r="AJ62" s="1552">
        <f t="shared" si="2"/>
        <v>173</v>
      </c>
      <c r="AK62" s="660">
        <f t="shared" si="3"/>
        <v>239</v>
      </c>
      <c r="AL62" s="565"/>
    </row>
    <row r="63" spans="1:38" ht="26.25" customHeight="1">
      <c r="A63" s="17">
        <v>5</v>
      </c>
      <c r="B63" s="47">
        <v>903</v>
      </c>
      <c r="C63" s="28" t="s">
        <v>2220</v>
      </c>
      <c r="D63" s="28" t="s">
        <v>881</v>
      </c>
      <c r="E63" s="1555">
        <v>9</v>
      </c>
      <c r="F63" s="1564" t="s">
        <v>863</v>
      </c>
      <c r="G63" s="27">
        <v>83</v>
      </c>
      <c r="H63" s="27" t="s">
        <v>859</v>
      </c>
      <c r="I63" s="28" t="s">
        <v>775</v>
      </c>
      <c r="J63" s="14"/>
      <c r="K63" s="1555">
        <v>6</v>
      </c>
      <c r="L63" s="1555">
        <v>0</v>
      </c>
      <c r="M63" s="1555">
        <v>5</v>
      </c>
      <c r="N63" s="1555">
        <v>8</v>
      </c>
      <c r="O63" s="1555">
        <v>4</v>
      </c>
      <c r="P63" s="1555">
        <v>3</v>
      </c>
      <c r="Q63" s="1555">
        <v>5</v>
      </c>
      <c r="R63" s="14">
        <v>0</v>
      </c>
      <c r="S63" s="14">
        <v>1</v>
      </c>
      <c r="T63" s="14">
        <v>4</v>
      </c>
      <c r="U63" s="14">
        <v>3</v>
      </c>
      <c r="V63" s="14">
        <v>0</v>
      </c>
      <c r="W63" s="14">
        <v>0</v>
      </c>
      <c r="X63" s="294"/>
      <c r="Y63" s="294"/>
      <c r="Z63" s="14">
        <v>27</v>
      </c>
      <c r="AA63" s="1552">
        <f t="shared" si="1"/>
        <v>66</v>
      </c>
      <c r="AB63" s="14">
        <v>20</v>
      </c>
      <c r="AC63" s="14">
        <v>20</v>
      </c>
      <c r="AD63" s="14">
        <v>24</v>
      </c>
      <c r="AE63" s="14">
        <v>12</v>
      </c>
      <c r="AF63" s="14">
        <v>30</v>
      </c>
      <c r="AG63" s="14">
        <v>20</v>
      </c>
      <c r="AH63" s="14">
        <v>30</v>
      </c>
      <c r="AI63" s="14">
        <v>0</v>
      </c>
      <c r="AJ63" s="1552">
        <f t="shared" si="2"/>
        <v>156</v>
      </c>
      <c r="AK63" s="660">
        <f t="shared" si="3"/>
        <v>222</v>
      </c>
      <c r="AL63" s="565"/>
    </row>
    <row r="64" spans="1:38" ht="26.25" customHeight="1">
      <c r="A64" s="17">
        <v>6</v>
      </c>
      <c r="B64" s="47">
        <v>915</v>
      </c>
      <c r="C64" s="1565" t="s">
        <v>786</v>
      </c>
      <c r="D64" s="1566" t="s">
        <v>933</v>
      </c>
      <c r="E64" s="1555">
        <v>9</v>
      </c>
      <c r="F64" s="1567" t="s">
        <v>882</v>
      </c>
      <c r="G64" s="1566">
        <v>31</v>
      </c>
      <c r="H64" s="1566" t="s">
        <v>859</v>
      </c>
      <c r="I64" s="1566" t="s">
        <v>787</v>
      </c>
      <c r="J64" s="1568"/>
      <c r="K64" s="1555">
        <v>0</v>
      </c>
      <c r="L64" s="1555">
        <v>0</v>
      </c>
      <c r="M64" s="1555">
        <v>6</v>
      </c>
      <c r="N64" s="1555">
        <v>0</v>
      </c>
      <c r="O64" s="1555">
        <v>4</v>
      </c>
      <c r="P64" s="1555">
        <v>0</v>
      </c>
      <c r="Q64" s="1555">
        <v>0</v>
      </c>
      <c r="R64" s="14">
        <v>2</v>
      </c>
      <c r="S64" s="14">
        <v>1</v>
      </c>
      <c r="T64" s="14">
        <v>2</v>
      </c>
      <c r="U64" s="14">
        <v>6</v>
      </c>
      <c r="V64" s="14">
        <v>0</v>
      </c>
      <c r="W64" s="14">
        <v>6</v>
      </c>
      <c r="X64" s="294"/>
      <c r="Y64" s="294"/>
      <c r="Z64" s="14">
        <v>29</v>
      </c>
      <c r="AA64" s="1552">
        <f t="shared" si="1"/>
        <v>56</v>
      </c>
      <c r="AB64" s="14">
        <v>18</v>
      </c>
      <c r="AC64" s="14">
        <v>20</v>
      </c>
      <c r="AD64" s="14">
        <v>20</v>
      </c>
      <c r="AE64" s="14">
        <v>14</v>
      </c>
      <c r="AF64" s="14">
        <v>20</v>
      </c>
      <c r="AG64" s="14">
        <v>25</v>
      </c>
      <c r="AH64" s="14">
        <v>25</v>
      </c>
      <c r="AI64" s="14">
        <v>10</v>
      </c>
      <c r="AJ64" s="1552">
        <f t="shared" si="2"/>
        <v>152</v>
      </c>
      <c r="AK64" s="660">
        <f t="shared" si="3"/>
        <v>208</v>
      </c>
      <c r="AL64" s="565"/>
    </row>
    <row r="65" spans="1:38" ht="26.25" customHeight="1">
      <c r="A65" s="17">
        <v>7</v>
      </c>
      <c r="B65" s="47">
        <v>914</v>
      </c>
      <c r="C65" s="1365" t="s">
        <v>788</v>
      </c>
      <c r="D65" s="1365" t="s">
        <v>789</v>
      </c>
      <c r="E65" s="1555">
        <v>9</v>
      </c>
      <c r="F65" s="1340" t="s">
        <v>916</v>
      </c>
      <c r="G65" s="29">
        <v>32</v>
      </c>
      <c r="H65" s="29" t="s">
        <v>859</v>
      </c>
      <c r="I65" s="572" t="s">
        <v>766</v>
      </c>
      <c r="J65" s="703"/>
      <c r="K65" s="1555">
        <v>0</v>
      </c>
      <c r="L65" s="1555">
        <v>0</v>
      </c>
      <c r="M65" s="1555">
        <v>2</v>
      </c>
      <c r="N65" s="1555">
        <v>1</v>
      </c>
      <c r="O65" s="1555">
        <v>0</v>
      </c>
      <c r="P65" s="1555">
        <v>0</v>
      </c>
      <c r="Q65" s="1555">
        <v>0</v>
      </c>
      <c r="R65" s="14">
        <v>0</v>
      </c>
      <c r="S65" s="14">
        <v>0</v>
      </c>
      <c r="T65" s="14">
        <v>0</v>
      </c>
      <c r="U65" s="14">
        <v>3</v>
      </c>
      <c r="V65" s="14">
        <v>0</v>
      </c>
      <c r="W65" s="14">
        <v>0</v>
      </c>
      <c r="X65" s="294"/>
      <c r="Y65" s="294"/>
      <c r="Z65" s="14">
        <v>32</v>
      </c>
      <c r="AA65" s="1552">
        <f t="shared" si="1"/>
        <v>38</v>
      </c>
      <c r="AB65" s="14">
        <v>20</v>
      </c>
      <c r="AC65" s="14">
        <v>20</v>
      </c>
      <c r="AD65" s="14">
        <v>15</v>
      </c>
      <c r="AE65" s="14">
        <v>12</v>
      </c>
      <c r="AF65" s="14">
        <v>30</v>
      </c>
      <c r="AG65" s="14">
        <v>25</v>
      </c>
      <c r="AH65" s="14">
        <v>30</v>
      </c>
      <c r="AI65" s="14">
        <v>0</v>
      </c>
      <c r="AJ65" s="1552">
        <f t="shared" si="2"/>
        <v>152</v>
      </c>
      <c r="AK65" s="660">
        <f t="shared" si="3"/>
        <v>190</v>
      </c>
      <c r="AL65" s="565"/>
    </row>
    <row r="66" spans="1:38" ht="26.25" customHeight="1">
      <c r="A66" s="17">
        <v>8</v>
      </c>
      <c r="B66" s="47">
        <v>911</v>
      </c>
      <c r="C66" s="1569" t="s">
        <v>875</v>
      </c>
      <c r="D66" s="1569" t="s">
        <v>876</v>
      </c>
      <c r="E66" s="1555">
        <v>9</v>
      </c>
      <c r="F66" s="1570" t="s">
        <v>873</v>
      </c>
      <c r="G66" s="28">
        <v>48</v>
      </c>
      <c r="H66" s="28" t="s">
        <v>859</v>
      </c>
      <c r="I66" s="28" t="s">
        <v>767</v>
      </c>
      <c r="J66" s="1569"/>
      <c r="K66" s="1555">
        <v>6</v>
      </c>
      <c r="L66" s="1555">
        <v>0</v>
      </c>
      <c r="M66" s="1555">
        <v>4</v>
      </c>
      <c r="N66" s="1555">
        <v>4</v>
      </c>
      <c r="O66" s="1555">
        <v>0</v>
      </c>
      <c r="P66" s="1555">
        <v>0</v>
      </c>
      <c r="Q66" s="1555">
        <v>0</v>
      </c>
      <c r="R66" s="14">
        <v>1</v>
      </c>
      <c r="S66" s="14">
        <v>0</v>
      </c>
      <c r="T66" s="14">
        <v>4</v>
      </c>
      <c r="U66" s="14">
        <v>0</v>
      </c>
      <c r="V66" s="14">
        <v>0</v>
      </c>
      <c r="W66" s="14">
        <v>0</v>
      </c>
      <c r="X66" s="294"/>
      <c r="Y66" s="294"/>
      <c r="Z66" s="14">
        <v>17</v>
      </c>
      <c r="AA66" s="1552">
        <f t="shared" si="1"/>
        <v>36</v>
      </c>
      <c r="AB66" s="14">
        <v>20</v>
      </c>
      <c r="AC66" s="14">
        <v>20</v>
      </c>
      <c r="AD66" s="14">
        <v>22</v>
      </c>
      <c r="AE66" s="14">
        <v>12</v>
      </c>
      <c r="AF66" s="14">
        <v>20</v>
      </c>
      <c r="AG66" s="14">
        <v>25</v>
      </c>
      <c r="AH66" s="14">
        <v>30</v>
      </c>
      <c r="AI66" s="14">
        <v>0</v>
      </c>
      <c r="AJ66" s="1552">
        <f t="shared" si="2"/>
        <v>149</v>
      </c>
      <c r="AK66" s="660">
        <f t="shared" si="3"/>
        <v>185</v>
      </c>
      <c r="AL66" s="565"/>
    </row>
    <row r="67" spans="1:38" ht="26.25" customHeight="1">
      <c r="A67" s="17">
        <v>9</v>
      </c>
      <c r="B67" s="47">
        <v>904</v>
      </c>
      <c r="C67" s="1571" t="s">
        <v>994</v>
      </c>
      <c r="D67" s="1571" t="s">
        <v>995</v>
      </c>
      <c r="E67" s="1555">
        <v>9</v>
      </c>
      <c r="F67" s="1572" t="s">
        <v>899</v>
      </c>
      <c r="G67" s="1573">
        <v>78</v>
      </c>
      <c r="H67" s="1573" t="s">
        <v>859</v>
      </c>
      <c r="I67" s="1574" t="s">
        <v>790</v>
      </c>
      <c r="J67" s="1575"/>
      <c r="K67" s="1555">
        <v>6</v>
      </c>
      <c r="L67" s="1555">
        <v>0</v>
      </c>
      <c r="M67" s="1555">
        <v>4</v>
      </c>
      <c r="N67" s="1555">
        <v>3</v>
      </c>
      <c r="O67" s="1555">
        <v>8</v>
      </c>
      <c r="P67" s="1555">
        <v>6</v>
      </c>
      <c r="Q67" s="1555">
        <v>0</v>
      </c>
      <c r="R67" s="14">
        <v>4</v>
      </c>
      <c r="S67" s="14">
        <v>3</v>
      </c>
      <c r="T67" s="14">
        <v>2</v>
      </c>
      <c r="U67" s="14">
        <v>3</v>
      </c>
      <c r="V67" s="14">
        <v>2</v>
      </c>
      <c r="W67" s="14">
        <v>3</v>
      </c>
      <c r="X67" s="294"/>
      <c r="Y67" s="294"/>
      <c r="Z67" s="14">
        <v>32</v>
      </c>
      <c r="AA67" s="1552">
        <f t="shared" si="1"/>
        <v>76</v>
      </c>
      <c r="AB67" s="14">
        <v>20</v>
      </c>
      <c r="AC67" s="14">
        <v>20</v>
      </c>
      <c r="AD67" s="14">
        <v>18</v>
      </c>
      <c r="AE67" s="14">
        <v>10</v>
      </c>
      <c r="AF67" s="14">
        <v>0</v>
      </c>
      <c r="AG67" s="14">
        <v>0</v>
      </c>
      <c r="AH67" s="14">
        <v>0</v>
      </c>
      <c r="AI67" s="14">
        <v>0</v>
      </c>
      <c r="AJ67" s="1552">
        <f t="shared" si="2"/>
        <v>68</v>
      </c>
      <c r="AK67" s="660">
        <f t="shared" si="3"/>
        <v>144</v>
      </c>
      <c r="AL67" s="565"/>
    </row>
    <row r="68" spans="1:38" ht="26.25" customHeight="1">
      <c r="A68" s="17">
        <v>10</v>
      </c>
      <c r="B68" s="47">
        <v>905</v>
      </c>
      <c r="C68" s="28" t="s">
        <v>1311</v>
      </c>
      <c r="D68" s="28" t="s">
        <v>862</v>
      </c>
      <c r="E68" s="1555">
        <v>9</v>
      </c>
      <c r="F68" s="1570" t="s">
        <v>992</v>
      </c>
      <c r="G68" s="28">
        <v>76</v>
      </c>
      <c r="H68" s="28" t="s">
        <v>859</v>
      </c>
      <c r="I68" s="28" t="s">
        <v>791</v>
      </c>
      <c r="J68" s="14"/>
      <c r="K68" s="1555">
        <v>4</v>
      </c>
      <c r="L68" s="1555">
        <v>0</v>
      </c>
      <c r="M68" s="1555">
        <v>4</v>
      </c>
      <c r="N68" s="1555">
        <v>0</v>
      </c>
      <c r="O68" s="1555">
        <v>0</v>
      </c>
      <c r="P68" s="1555">
        <v>0</v>
      </c>
      <c r="Q68" s="1555">
        <v>0</v>
      </c>
      <c r="R68" s="14">
        <v>0</v>
      </c>
      <c r="S68" s="14">
        <v>2</v>
      </c>
      <c r="T68" s="14">
        <v>12</v>
      </c>
      <c r="U68" s="14">
        <v>3</v>
      </c>
      <c r="V68" s="14">
        <v>0</v>
      </c>
      <c r="W68" s="14">
        <v>0</v>
      </c>
      <c r="X68" s="294"/>
      <c r="Y68" s="294"/>
      <c r="Z68" s="14">
        <v>29</v>
      </c>
      <c r="AA68" s="1552">
        <f t="shared" si="1"/>
        <v>54</v>
      </c>
      <c r="AB68" s="14">
        <v>0</v>
      </c>
      <c r="AC68" s="14">
        <v>20</v>
      </c>
      <c r="AD68" s="14">
        <v>0</v>
      </c>
      <c r="AE68" s="14">
        <v>10</v>
      </c>
      <c r="AF68" s="14">
        <v>10</v>
      </c>
      <c r="AG68" s="14">
        <v>10</v>
      </c>
      <c r="AH68" s="14">
        <v>30</v>
      </c>
      <c r="AI68" s="14">
        <v>0</v>
      </c>
      <c r="AJ68" s="1552">
        <f t="shared" si="2"/>
        <v>80</v>
      </c>
      <c r="AK68" s="660">
        <f t="shared" si="3"/>
        <v>134</v>
      </c>
      <c r="AL68" s="565"/>
    </row>
    <row r="69" spans="1:38" ht="26.25" customHeight="1">
      <c r="A69" s="17">
        <v>11</v>
      </c>
      <c r="B69" s="47">
        <v>910</v>
      </c>
      <c r="C69" s="28" t="s">
        <v>792</v>
      </c>
      <c r="D69" s="28" t="s">
        <v>1016</v>
      </c>
      <c r="E69" s="1555">
        <v>9</v>
      </c>
      <c r="F69" s="1570" t="s">
        <v>927</v>
      </c>
      <c r="G69" s="28">
        <v>54</v>
      </c>
      <c r="H69" s="28" t="s">
        <v>859</v>
      </c>
      <c r="I69" s="28" t="s">
        <v>772</v>
      </c>
      <c r="J69" s="14"/>
      <c r="K69" s="1555">
        <v>0</v>
      </c>
      <c r="L69" s="1555">
        <v>0</v>
      </c>
      <c r="M69" s="1555">
        <v>4</v>
      </c>
      <c r="N69" s="1555">
        <v>8</v>
      </c>
      <c r="O69" s="1555">
        <v>4</v>
      </c>
      <c r="P69" s="1555">
        <v>5</v>
      </c>
      <c r="Q69" s="1555">
        <v>3</v>
      </c>
      <c r="R69" s="14">
        <v>2</v>
      </c>
      <c r="S69" s="14">
        <v>2</v>
      </c>
      <c r="T69" s="14">
        <v>4</v>
      </c>
      <c r="U69" s="14">
        <v>3</v>
      </c>
      <c r="V69" s="14">
        <v>0</v>
      </c>
      <c r="W69" s="14">
        <v>6</v>
      </c>
      <c r="X69" s="294"/>
      <c r="Y69" s="294"/>
      <c r="Z69" s="14">
        <v>29</v>
      </c>
      <c r="AA69" s="1552">
        <f t="shared" si="1"/>
        <v>70</v>
      </c>
      <c r="AB69" s="14"/>
      <c r="AC69" s="14"/>
      <c r="AD69" s="14"/>
      <c r="AE69" s="14"/>
      <c r="AF69" s="14"/>
      <c r="AG69" s="14"/>
      <c r="AH69" s="14"/>
      <c r="AI69" s="14"/>
      <c r="AJ69" s="1552">
        <f t="shared" si="2"/>
        <v>0</v>
      </c>
      <c r="AK69" s="660">
        <f t="shared" si="3"/>
        <v>70</v>
      </c>
      <c r="AL69" s="565"/>
    </row>
    <row r="70" spans="1:38" ht="26.25" customHeight="1">
      <c r="A70" s="17">
        <v>12</v>
      </c>
      <c r="B70" s="47">
        <v>913</v>
      </c>
      <c r="C70" s="28" t="s">
        <v>1285</v>
      </c>
      <c r="D70" s="28" t="s">
        <v>1286</v>
      </c>
      <c r="E70" s="1555">
        <v>9</v>
      </c>
      <c r="F70" s="1570" t="s">
        <v>1019</v>
      </c>
      <c r="G70" s="28">
        <v>38</v>
      </c>
      <c r="H70" s="28" t="s">
        <v>859</v>
      </c>
      <c r="I70" s="1545" t="s">
        <v>793</v>
      </c>
      <c r="J70" s="14"/>
      <c r="K70" s="1555">
        <v>2</v>
      </c>
      <c r="L70" s="1555">
        <v>0</v>
      </c>
      <c r="M70" s="1555">
        <v>6</v>
      </c>
      <c r="N70" s="1555">
        <v>0</v>
      </c>
      <c r="O70" s="1555">
        <v>4</v>
      </c>
      <c r="P70" s="1555">
        <v>2</v>
      </c>
      <c r="Q70" s="1555">
        <v>1</v>
      </c>
      <c r="R70" s="14">
        <v>1</v>
      </c>
      <c r="S70" s="14">
        <v>1</v>
      </c>
      <c r="T70" s="14">
        <v>4</v>
      </c>
      <c r="U70" s="14">
        <v>0</v>
      </c>
      <c r="V70" s="14">
        <v>0</v>
      </c>
      <c r="W70" s="14">
        <v>0</v>
      </c>
      <c r="X70" s="294"/>
      <c r="Y70" s="294"/>
      <c r="Z70" s="14">
        <v>28</v>
      </c>
      <c r="AA70" s="1552">
        <f t="shared" si="1"/>
        <v>49</v>
      </c>
      <c r="AB70" s="14"/>
      <c r="AC70" s="14"/>
      <c r="AD70" s="14"/>
      <c r="AE70" s="14"/>
      <c r="AF70" s="14"/>
      <c r="AG70" s="14"/>
      <c r="AH70" s="14"/>
      <c r="AI70" s="14"/>
      <c r="AJ70" s="1552">
        <f t="shared" si="2"/>
        <v>0</v>
      </c>
      <c r="AK70" s="660">
        <f t="shared" si="3"/>
        <v>49</v>
      </c>
      <c r="AL70" s="565"/>
    </row>
    <row r="71" spans="1:38" ht="26.25" customHeight="1">
      <c r="A71" s="17"/>
      <c r="B71" s="47">
        <v>908</v>
      </c>
      <c r="C71" s="28" t="s">
        <v>1288</v>
      </c>
      <c r="D71" s="28" t="s">
        <v>862</v>
      </c>
      <c r="E71" s="1555">
        <v>9</v>
      </c>
      <c r="F71" s="1570" t="s">
        <v>1023</v>
      </c>
      <c r="G71" s="28">
        <v>67</v>
      </c>
      <c r="H71" s="28" t="s">
        <v>859</v>
      </c>
      <c r="I71" s="28" t="s">
        <v>794</v>
      </c>
      <c r="J71" s="14"/>
      <c r="K71" s="1679" t="s">
        <v>939</v>
      </c>
      <c r="L71" s="1680"/>
      <c r="M71" s="1680"/>
      <c r="N71" s="1680"/>
      <c r="O71" s="1680"/>
      <c r="P71" s="1680"/>
      <c r="Q71" s="1681"/>
      <c r="R71" s="14"/>
      <c r="S71" s="14"/>
      <c r="T71" s="14"/>
      <c r="U71" s="14"/>
      <c r="V71" s="14"/>
      <c r="W71" s="14"/>
      <c r="X71" s="294"/>
      <c r="Y71" s="294"/>
      <c r="Z71" s="14"/>
      <c r="AA71" s="1552">
        <f t="shared" si="1"/>
        <v>0</v>
      </c>
      <c r="AB71" s="14"/>
      <c r="AC71" s="14"/>
      <c r="AD71" s="14"/>
      <c r="AE71" s="14"/>
      <c r="AF71" s="14"/>
      <c r="AG71" s="14"/>
      <c r="AH71" s="14"/>
      <c r="AI71" s="14"/>
      <c r="AJ71" s="1552"/>
      <c r="AK71" s="660">
        <f t="shared" si="3"/>
        <v>0</v>
      </c>
      <c r="AL71" s="565"/>
    </row>
    <row r="72" spans="1:38" ht="26.25" customHeight="1">
      <c r="A72" s="17"/>
      <c r="B72" s="47">
        <v>909</v>
      </c>
      <c r="C72" s="28" t="s">
        <v>795</v>
      </c>
      <c r="D72" s="28" t="s">
        <v>1337</v>
      </c>
      <c r="E72" s="1555">
        <v>9</v>
      </c>
      <c r="F72" s="1570" t="s">
        <v>891</v>
      </c>
      <c r="G72" s="28">
        <v>60</v>
      </c>
      <c r="H72" s="28" t="s">
        <v>859</v>
      </c>
      <c r="I72" s="28" t="s">
        <v>796</v>
      </c>
      <c r="J72" s="14"/>
      <c r="K72" s="1679" t="s">
        <v>939</v>
      </c>
      <c r="L72" s="1680"/>
      <c r="M72" s="1680"/>
      <c r="N72" s="1680"/>
      <c r="O72" s="1680"/>
      <c r="P72" s="1680"/>
      <c r="Q72" s="1681"/>
      <c r="R72" s="14"/>
      <c r="S72" s="14"/>
      <c r="T72" s="14"/>
      <c r="U72" s="14"/>
      <c r="V72" s="14"/>
      <c r="W72" s="14"/>
      <c r="X72" s="294"/>
      <c r="Y72" s="294"/>
      <c r="Z72" s="14"/>
      <c r="AA72" s="1552">
        <f t="shared" si="1"/>
        <v>0</v>
      </c>
      <c r="AB72" s="14"/>
      <c r="AC72" s="14"/>
      <c r="AD72" s="14"/>
      <c r="AE72" s="14"/>
      <c r="AF72" s="14"/>
      <c r="AG72" s="14"/>
      <c r="AH72" s="14"/>
      <c r="AI72" s="14"/>
      <c r="AJ72" s="1552"/>
      <c r="AK72" s="660">
        <f t="shared" si="3"/>
        <v>0</v>
      </c>
      <c r="AL72" s="565"/>
    </row>
    <row r="73" spans="1:38" ht="26.25" customHeight="1">
      <c r="A73" s="17"/>
      <c r="B73" s="47">
        <v>912</v>
      </c>
      <c r="C73" s="31" t="s">
        <v>1025</v>
      </c>
      <c r="D73" s="31" t="s">
        <v>933</v>
      </c>
      <c r="E73" s="1555">
        <v>9</v>
      </c>
      <c r="F73" s="1570" t="s">
        <v>919</v>
      </c>
      <c r="G73" s="1576">
        <v>40</v>
      </c>
      <c r="H73" s="29" t="s">
        <v>859</v>
      </c>
      <c r="I73" s="1535" t="s">
        <v>768</v>
      </c>
      <c r="J73" s="1577"/>
      <c r="K73" s="1679" t="s">
        <v>939</v>
      </c>
      <c r="L73" s="1680"/>
      <c r="M73" s="1680"/>
      <c r="N73" s="1680"/>
      <c r="O73" s="1680"/>
      <c r="P73" s="1680"/>
      <c r="Q73" s="1681"/>
      <c r="R73" s="14"/>
      <c r="S73" s="14"/>
      <c r="T73" s="14"/>
      <c r="U73" s="14"/>
      <c r="V73" s="14"/>
      <c r="W73" s="14"/>
      <c r="X73" s="294"/>
      <c r="Y73" s="294"/>
      <c r="Z73" s="14"/>
      <c r="AA73" s="1552">
        <f t="shared" si="1"/>
        <v>0</v>
      </c>
      <c r="AB73" s="14"/>
      <c r="AC73" s="14"/>
      <c r="AD73" s="14"/>
      <c r="AE73" s="14"/>
      <c r="AF73" s="14"/>
      <c r="AG73" s="14"/>
      <c r="AH73" s="14"/>
      <c r="AI73" s="14"/>
      <c r="AJ73" s="1552"/>
      <c r="AK73" s="660">
        <f t="shared" si="3"/>
        <v>0</v>
      </c>
      <c r="AL73" s="565"/>
    </row>
    <row r="74" spans="19:30" ht="26.25" customHeight="1">
      <c r="S74" s="1675"/>
      <c r="T74" s="1676"/>
      <c r="U74" s="1676"/>
      <c r="V74" s="1676"/>
      <c r="W74" s="1676"/>
      <c r="X74" s="1676"/>
      <c r="Y74" s="1676"/>
      <c r="Z74" s="1676"/>
      <c r="AA74" s="1677"/>
      <c r="AB74" s="1677"/>
      <c r="AC74" s="1677"/>
      <c r="AD74" s="1678"/>
    </row>
    <row r="75" spans="1:40" ht="66" customHeight="1">
      <c r="A75" s="601" t="s">
        <v>842</v>
      </c>
      <c r="B75" s="1517" t="s">
        <v>747</v>
      </c>
      <c r="C75" s="1517" t="s">
        <v>748</v>
      </c>
      <c r="D75" s="1517" t="s">
        <v>749</v>
      </c>
      <c r="E75" s="1517" t="s">
        <v>750</v>
      </c>
      <c r="F75" s="1517" t="s">
        <v>1774</v>
      </c>
      <c r="G75" s="674" t="s">
        <v>358</v>
      </c>
      <c r="H75" s="572" t="s">
        <v>359</v>
      </c>
      <c r="I75" s="1517" t="s">
        <v>852</v>
      </c>
      <c r="J75" s="1578" t="s">
        <v>797</v>
      </c>
      <c r="K75" s="1517">
        <v>1</v>
      </c>
      <c r="L75" s="1517">
        <v>2</v>
      </c>
      <c r="M75" s="1517">
        <v>3</v>
      </c>
      <c r="N75" s="1517">
        <v>4</v>
      </c>
      <c r="O75" s="1517">
        <v>5</v>
      </c>
      <c r="P75" s="1517">
        <v>6</v>
      </c>
      <c r="Q75" s="1517">
        <v>7</v>
      </c>
      <c r="R75" s="1524">
        <v>8</v>
      </c>
      <c r="S75" s="1552">
        <v>9</v>
      </c>
      <c r="T75" s="1552">
        <v>10</v>
      </c>
      <c r="U75" s="1552">
        <v>11</v>
      </c>
      <c r="V75" s="1552">
        <v>12</v>
      </c>
      <c r="W75" s="1552">
        <v>13</v>
      </c>
      <c r="X75" s="1552">
        <v>14</v>
      </c>
      <c r="Y75" s="1552">
        <v>15</v>
      </c>
      <c r="Z75" s="1552" t="s">
        <v>784</v>
      </c>
      <c r="AA75" s="1552" t="s">
        <v>2194</v>
      </c>
      <c r="AB75" s="1552">
        <v>1</v>
      </c>
      <c r="AC75" s="1552">
        <v>2</v>
      </c>
      <c r="AD75" s="1552">
        <v>3</v>
      </c>
      <c r="AE75" s="1552">
        <v>4</v>
      </c>
      <c r="AF75" s="1552">
        <v>5</v>
      </c>
      <c r="AG75" s="1552">
        <v>6</v>
      </c>
      <c r="AH75" s="1552">
        <v>7</v>
      </c>
      <c r="AI75" s="1554">
        <v>8</v>
      </c>
      <c r="AJ75" s="1554">
        <v>9</v>
      </c>
      <c r="AK75" s="1554">
        <v>10</v>
      </c>
      <c r="AL75" s="1554" t="s">
        <v>785</v>
      </c>
      <c r="AM75" s="1552" t="s">
        <v>850</v>
      </c>
      <c r="AN75" s="14" t="s">
        <v>70</v>
      </c>
    </row>
    <row r="76" spans="1:40" ht="26.25" customHeight="1">
      <c r="A76" s="601"/>
      <c r="B76" s="1517"/>
      <c r="C76" s="1517"/>
      <c r="D76" s="1517"/>
      <c r="E76" s="1517"/>
      <c r="F76" s="1517"/>
      <c r="G76" s="1517"/>
      <c r="H76" s="1517"/>
      <c r="I76" s="1517"/>
      <c r="J76" s="1579"/>
      <c r="K76" s="1517">
        <v>10</v>
      </c>
      <c r="L76" s="1517">
        <v>10</v>
      </c>
      <c r="M76" s="1517">
        <v>15</v>
      </c>
      <c r="N76" s="1517">
        <v>12</v>
      </c>
      <c r="O76" s="1517">
        <v>8</v>
      </c>
      <c r="P76" s="1517">
        <v>8</v>
      </c>
      <c r="Q76" s="1517">
        <v>8</v>
      </c>
      <c r="R76" s="1524">
        <v>12</v>
      </c>
      <c r="S76" s="1552">
        <v>12</v>
      </c>
      <c r="T76" s="1552">
        <v>9</v>
      </c>
      <c r="U76" s="1552">
        <v>8</v>
      </c>
      <c r="V76" s="1552">
        <v>5</v>
      </c>
      <c r="W76" s="1552">
        <v>12</v>
      </c>
      <c r="X76" s="1552">
        <v>9</v>
      </c>
      <c r="Y76" s="1552">
        <v>11</v>
      </c>
      <c r="Z76" s="1552">
        <v>51</v>
      </c>
      <c r="AA76" s="1552">
        <f aca="true" t="shared" si="4" ref="AA76:AA89">SUM(K76:Z76)</f>
        <v>200</v>
      </c>
      <c r="AB76" s="1552">
        <v>20</v>
      </c>
      <c r="AC76" s="1552">
        <v>10</v>
      </c>
      <c r="AD76" s="1552">
        <v>30</v>
      </c>
      <c r="AE76" s="1552">
        <v>10</v>
      </c>
      <c r="AF76" s="1552">
        <v>20</v>
      </c>
      <c r="AG76" s="1552">
        <v>30</v>
      </c>
      <c r="AH76" s="1554">
        <v>30</v>
      </c>
      <c r="AI76" s="1554">
        <v>20</v>
      </c>
      <c r="AJ76" s="1554">
        <v>10</v>
      </c>
      <c r="AK76" s="1554">
        <v>20</v>
      </c>
      <c r="AL76" s="1554">
        <f aca="true" t="shared" si="5" ref="AL76:AL89">SUM(AB76:AK76)</f>
        <v>200</v>
      </c>
      <c r="AM76" s="1552">
        <f aca="true" t="shared" si="6" ref="AM76:AM89">AA76+AL76</f>
        <v>400</v>
      </c>
      <c r="AN76" s="14"/>
    </row>
    <row r="77" spans="1:40" ht="26.25" customHeight="1">
      <c r="A77" s="17">
        <v>1</v>
      </c>
      <c r="B77" s="45">
        <v>1006</v>
      </c>
      <c r="C77" s="639" t="s">
        <v>798</v>
      </c>
      <c r="D77" s="639" t="s">
        <v>862</v>
      </c>
      <c r="E77" s="45">
        <v>10</v>
      </c>
      <c r="F77" s="1562" t="s">
        <v>905</v>
      </c>
      <c r="G77" s="639">
        <v>85</v>
      </c>
      <c r="H77" s="639" t="s">
        <v>859</v>
      </c>
      <c r="I77" s="639" t="s">
        <v>758</v>
      </c>
      <c r="J77" s="1580"/>
      <c r="K77" s="474">
        <v>10</v>
      </c>
      <c r="L77" s="474">
        <v>4</v>
      </c>
      <c r="M77" s="474">
        <v>14</v>
      </c>
      <c r="N77" s="474">
        <v>3</v>
      </c>
      <c r="O77" s="474">
        <v>2</v>
      </c>
      <c r="P77" s="474">
        <v>2</v>
      </c>
      <c r="Q77" s="474">
        <v>5</v>
      </c>
      <c r="R77" s="45">
        <v>12</v>
      </c>
      <c r="S77" s="45">
        <v>10</v>
      </c>
      <c r="T77" s="45">
        <v>3</v>
      </c>
      <c r="U77" s="45">
        <v>2</v>
      </c>
      <c r="V77" s="45">
        <v>1</v>
      </c>
      <c r="W77" s="45">
        <v>2</v>
      </c>
      <c r="X77" s="45">
        <v>6</v>
      </c>
      <c r="Y77" s="45">
        <v>2</v>
      </c>
      <c r="Z77" s="45">
        <v>34</v>
      </c>
      <c r="AA77" s="1560">
        <f t="shared" si="4"/>
        <v>112</v>
      </c>
      <c r="AB77" s="46">
        <v>20</v>
      </c>
      <c r="AC77" s="46">
        <v>10</v>
      </c>
      <c r="AD77" s="46">
        <v>30</v>
      </c>
      <c r="AE77" s="46">
        <v>8</v>
      </c>
      <c r="AF77" s="46">
        <v>20</v>
      </c>
      <c r="AG77" s="46">
        <v>30</v>
      </c>
      <c r="AH77" s="46">
        <v>30</v>
      </c>
      <c r="AI77" s="46">
        <v>20</v>
      </c>
      <c r="AJ77" s="46">
        <v>8</v>
      </c>
      <c r="AK77" s="46">
        <v>20</v>
      </c>
      <c r="AL77" s="1560">
        <f t="shared" si="5"/>
        <v>196</v>
      </c>
      <c r="AM77" s="1560">
        <f t="shared" si="6"/>
        <v>308</v>
      </c>
      <c r="AN77" s="14" t="s">
        <v>928</v>
      </c>
    </row>
    <row r="78" spans="1:40" ht="26.25" customHeight="1">
      <c r="A78" s="17">
        <v>2</v>
      </c>
      <c r="B78" s="45">
        <v>1105</v>
      </c>
      <c r="C78" s="639" t="s">
        <v>163</v>
      </c>
      <c r="D78" s="639" t="s">
        <v>924</v>
      </c>
      <c r="E78" s="45">
        <v>11</v>
      </c>
      <c r="F78" s="1563" t="s">
        <v>1104</v>
      </c>
      <c r="G78" s="639">
        <v>165</v>
      </c>
      <c r="H78" s="639" t="s">
        <v>864</v>
      </c>
      <c r="I78" s="639" t="s">
        <v>799</v>
      </c>
      <c r="J78" s="1580"/>
      <c r="K78" s="474">
        <v>0</v>
      </c>
      <c r="L78" s="474">
        <v>8</v>
      </c>
      <c r="M78" s="474">
        <v>11</v>
      </c>
      <c r="N78" s="474">
        <v>1</v>
      </c>
      <c r="O78" s="474">
        <v>0</v>
      </c>
      <c r="P78" s="474">
        <v>2</v>
      </c>
      <c r="Q78" s="474">
        <v>6</v>
      </c>
      <c r="R78" s="45">
        <v>8</v>
      </c>
      <c r="S78" s="45">
        <v>12</v>
      </c>
      <c r="T78" s="45">
        <v>0</v>
      </c>
      <c r="U78" s="45">
        <v>0</v>
      </c>
      <c r="V78" s="45">
        <v>0</v>
      </c>
      <c r="W78" s="45">
        <v>4</v>
      </c>
      <c r="X78" s="45">
        <v>3</v>
      </c>
      <c r="Y78" s="45">
        <v>2</v>
      </c>
      <c r="Z78" s="45">
        <v>34</v>
      </c>
      <c r="AA78" s="1560">
        <f t="shared" si="4"/>
        <v>91</v>
      </c>
      <c r="AB78" s="46">
        <v>20</v>
      </c>
      <c r="AC78" s="46">
        <v>10</v>
      </c>
      <c r="AD78" s="46">
        <v>28</v>
      </c>
      <c r="AE78" s="46">
        <v>6</v>
      </c>
      <c r="AF78" s="46">
        <v>20</v>
      </c>
      <c r="AG78" s="46">
        <v>30</v>
      </c>
      <c r="AH78" s="46">
        <v>30</v>
      </c>
      <c r="AI78" s="46">
        <v>20</v>
      </c>
      <c r="AJ78" s="46">
        <v>10</v>
      </c>
      <c r="AK78" s="46">
        <v>20</v>
      </c>
      <c r="AL78" s="1560">
        <f t="shared" si="5"/>
        <v>194</v>
      </c>
      <c r="AM78" s="1560">
        <f t="shared" si="6"/>
        <v>285</v>
      </c>
      <c r="AN78" s="14" t="s">
        <v>870</v>
      </c>
    </row>
    <row r="79" spans="1:40" ht="26.25" customHeight="1">
      <c r="A79" s="17">
        <v>3</v>
      </c>
      <c r="B79" s="45">
        <v>1001</v>
      </c>
      <c r="C79" s="639" t="s">
        <v>1965</v>
      </c>
      <c r="D79" s="639" t="s">
        <v>1966</v>
      </c>
      <c r="E79" s="45">
        <v>10</v>
      </c>
      <c r="F79" s="1563" t="s">
        <v>858</v>
      </c>
      <c r="G79" s="639">
        <v>206</v>
      </c>
      <c r="H79" s="639" t="s">
        <v>999</v>
      </c>
      <c r="I79" s="639" t="s">
        <v>761</v>
      </c>
      <c r="J79" s="1581" t="s">
        <v>859</v>
      </c>
      <c r="K79" s="474">
        <v>0</v>
      </c>
      <c r="L79" s="474">
        <v>6</v>
      </c>
      <c r="M79" s="474">
        <v>10</v>
      </c>
      <c r="N79" s="474">
        <v>1</v>
      </c>
      <c r="O79" s="474">
        <v>0</v>
      </c>
      <c r="P79" s="474">
        <v>2</v>
      </c>
      <c r="Q79" s="474">
        <v>0</v>
      </c>
      <c r="R79" s="45">
        <v>4</v>
      </c>
      <c r="S79" s="45">
        <v>4</v>
      </c>
      <c r="T79" s="45">
        <v>0</v>
      </c>
      <c r="U79" s="45">
        <v>6</v>
      </c>
      <c r="V79" s="45">
        <v>0</v>
      </c>
      <c r="W79" s="45">
        <v>4</v>
      </c>
      <c r="X79" s="45">
        <v>0</v>
      </c>
      <c r="Y79" s="45">
        <v>0</v>
      </c>
      <c r="Z79" s="45">
        <v>27</v>
      </c>
      <c r="AA79" s="1560">
        <f t="shared" si="4"/>
        <v>64</v>
      </c>
      <c r="AB79" s="46">
        <v>20</v>
      </c>
      <c r="AC79" s="46">
        <v>10</v>
      </c>
      <c r="AD79" s="46">
        <v>26</v>
      </c>
      <c r="AE79" s="46">
        <v>8</v>
      </c>
      <c r="AF79" s="46">
        <v>20</v>
      </c>
      <c r="AG79" s="46">
        <v>30</v>
      </c>
      <c r="AH79" s="46">
        <v>30</v>
      </c>
      <c r="AI79" s="46">
        <v>20</v>
      </c>
      <c r="AJ79" s="46">
        <v>10</v>
      </c>
      <c r="AK79" s="46">
        <v>20</v>
      </c>
      <c r="AL79" s="1560">
        <f t="shared" si="5"/>
        <v>194</v>
      </c>
      <c r="AM79" s="1560">
        <f t="shared" si="6"/>
        <v>258</v>
      </c>
      <c r="AN79" s="14" t="s">
        <v>870</v>
      </c>
    </row>
    <row r="80" spans="1:40" ht="26.25" customHeight="1">
      <c r="A80" s="17">
        <v>4</v>
      </c>
      <c r="B80" s="45">
        <v>1104</v>
      </c>
      <c r="C80" s="639" t="s">
        <v>800</v>
      </c>
      <c r="D80" s="639" t="s">
        <v>1028</v>
      </c>
      <c r="E80" s="45">
        <v>11</v>
      </c>
      <c r="F80" s="1563" t="s">
        <v>1023</v>
      </c>
      <c r="G80" s="639">
        <v>178</v>
      </c>
      <c r="H80" s="639" t="s">
        <v>859</v>
      </c>
      <c r="I80" s="639" t="s">
        <v>794</v>
      </c>
      <c r="J80" s="1580"/>
      <c r="K80" s="474">
        <v>4</v>
      </c>
      <c r="L80" s="474">
        <v>2</v>
      </c>
      <c r="M80" s="474">
        <v>7</v>
      </c>
      <c r="N80" s="474">
        <v>2</v>
      </c>
      <c r="O80" s="474">
        <v>0</v>
      </c>
      <c r="P80" s="474">
        <v>1</v>
      </c>
      <c r="Q80" s="474">
        <v>3</v>
      </c>
      <c r="R80" s="45">
        <v>4</v>
      </c>
      <c r="S80" s="45">
        <v>4</v>
      </c>
      <c r="T80" s="45">
        <v>0</v>
      </c>
      <c r="U80" s="45">
        <v>0</v>
      </c>
      <c r="V80" s="45">
        <v>0</v>
      </c>
      <c r="W80" s="45">
        <v>2</v>
      </c>
      <c r="X80" s="45">
        <v>0</v>
      </c>
      <c r="Y80" s="45">
        <v>0</v>
      </c>
      <c r="Z80" s="45">
        <v>28</v>
      </c>
      <c r="AA80" s="1560">
        <f t="shared" si="4"/>
        <v>57</v>
      </c>
      <c r="AB80" s="46">
        <v>20</v>
      </c>
      <c r="AC80" s="46">
        <v>10</v>
      </c>
      <c r="AD80" s="46">
        <v>28</v>
      </c>
      <c r="AE80" s="46">
        <v>8</v>
      </c>
      <c r="AF80" s="46">
        <v>20</v>
      </c>
      <c r="AG80" s="46">
        <v>30</v>
      </c>
      <c r="AH80" s="46">
        <v>30</v>
      </c>
      <c r="AI80" s="46">
        <v>20</v>
      </c>
      <c r="AJ80" s="46">
        <v>8</v>
      </c>
      <c r="AK80" s="46">
        <v>20</v>
      </c>
      <c r="AL80" s="1560">
        <f t="shared" si="5"/>
        <v>194</v>
      </c>
      <c r="AM80" s="1560">
        <f t="shared" si="6"/>
        <v>251</v>
      </c>
      <c r="AN80" s="14" t="s">
        <v>870</v>
      </c>
    </row>
    <row r="81" spans="1:40" ht="26.25" customHeight="1">
      <c r="A81" s="17">
        <v>5</v>
      </c>
      <c r="B81" s="17">
        <v>1002</v>
      </c>
      <c r="C81" s="27" t="s">
        <v>1495</v>
      </c>
      <c r="D81" s="27" t="s">
        <v>878</v>
      </c>
      <c r="E81" s="47">
        <v>10</v>
      </c>
      <c r="F81" s="1570" t="s">
        <v>858</v>
      </c>
      <c r="G81" s="27">
        <v>206</v>
      </c>
      <c r="H81" s="28" t="s">
        <v>999</v>
      </c>
      <c r="I81" s="27" t="s">
        <v>761</v>
      </c>
      <c r="J81" s="275" t="s">
        <v>999</v>
      </c>
      <c r="K81" s="1555">
        <v>6</v>
      </c>
      <c r="L81" s="1555">
        <v>0</v>
      </c>
      <c r="M81" s="1555">
        <v>12</v>
      </c>
      <c r="N81" s="1555">
        <v>4</v>
      </c>
      <c r="O81" s="1555">
        <v>2</v>
      </c>
      <c r="P81" s="1555">
        <v>1</v>
      </c>
      <c r="Q81" s="1555">
        <v>3</v>
      </c>
      <c r="R81" s="17">
        <v>4</v>
      </c>
      <c r="S81" s="17">
        <v>8</v>
      </c>
      <c r="T81" s="17">
        <v>1</v>
      </c>
      <c r="U81" s="17">
        <v>0</v>
      </c>
      <c r="V81" s="17">
        <v>0</v>
      </c>
      <c r="W81" s="17">
        <v>0</v>
      </c>
      <c r="X81" s="17">
        <v>3</v>
      </c>
      <c r="Y81" s="17">
        <v>0</v>
      </c>
      <c r="Z81" s="17">
        <v>35</v>
      </c>
      <c r="AA81" s="1552">
        <f t="shared" si="4"/>
        <v>79</v>
      </c>
      <c r="AB81" s="14">
        <v>20</v>
      </c>
      <c r="AC81" s="14">
        <v>10</v>
      </c>
      <c r="AD81" s="14">
        <v>24</v>
      </c>
      <c r="AE81" s="14">
        <v>6</v>
      </c>
      <c r="AF81" s="14">
        <v>10</v>
      </c>
      <c r="AG81" s="14">
        <v>30</v>
      </c>
      <c r="AH81" s="43">
        <v>30</v>
      </c>
      <c r="AI81" s="43">
        <v>10</v>
      </c>
      <c r="AJ81" s="43">
        <v>8</v>
      </c>
      <c r="AK81" s="43">
        <v>20</v>
      </c>
      <c r="AL81" s="1554">
        <f t="shared" si="5"/>
        <v>168</v>
      </c>
      <c r="AM81" s="1552">
        <f t="shared" si="6"/>
        <v>247</v>
      </c>
      <c r="AN81" s="14"/>
    </row>
    <row r="82" spans="1:40" ht="26.25" customHeight="1">
      <c r="A82" s="17">
        <v>6</v>
      </c>
      <c r="B82" s="17">
        <v>1109</v>
      </c>
      <c r="C82" s="1582" t="s">
        <v>801</v>
      </c>
      <c r="D82" s="1582" t="s">
        <v>1403</v>
      </c>
      <c r="E82" s="1583">
        <v>11</v>
      </c>
      <c r="F82" s="1572" t="s">
        <v>919</v>
      </c>
      <c r="G82" s="1584">
        <v>70</v>
      </c>
      <c r="H82" s="1585" t="s">
        <v>859</v>
      </c>
      <c r="I82" s="1586" t="s">
        <v>768</v>
      </c>
      <c r="J82" s="1587"/>
      <c r="K82" s="1555">
        <v>0</v>
      </c>
      <c r="L82" s="1555">
        <v>4</v>
      </c>
      <c r="M82" s="1555">
        <v>12</v>
      </c>
      <c r="N82" s="1555">
        <v>3</v>
      </c>
      <c r="O82" s="1555">
        <v>8</v>
      </c>
      <c r="P82" s="1555">
        <v>0</v>
      </c>
      <c r="Q82" s="1555">
        <v>0</v>
      </c>
      <c r="R82" s="17">
        <v>2</v>
      </c>
      <c r="S82" s="17">
        <v>7</v>
      </c>
      <c r="T82" s="17">
        <v>0</v>
      </c>
      <c r="U82" s="17">
        <v>0</v>
      </c>
      <c r="V82" s="17">
        <v>0</v>
      </c>
      <c r="W82" s="17">
        <v>4</v>
      </c>
      <c r="X82" s="17">
        <v>3</v>
      </c>
      <c r="Y82" s="17">
        <v>0</v>
      </c>
      <c r="Z82" s="17">
        <v>31</v>
      </c>
      <c r="AA82" s="1552">
        <f t="shared" si="4"/>
        <v>74</v>
      </c>
      <c r="AB82" s="14">
        <v>20</v>
      </c>
      <c r="AC82" s="14">
        <v>10</v>
      </c>
      <c r="AD82" s="14">
        <v>18</v>
      </c>
      <c r="AE82" s="14">
        <v>8</v>
      </c>
      <c r="AF82" s="14">
        <v>10</v>
      </c>
      <c r="AG82" s="14">
        <v>20</v>
      </c>
      <c r="AH82" s="43">
        <v>30</v>
      </c>
      <c r="AI82" s="43">
        <v>20</v>
      </c>
      <c r="AJ82" s="43">
        <v>8</v>
      </c>
      <c r="AK82" s="43">
        <v>20</v>
      </c>
      <c r="AL82" s="1554">
        <f t="shared" si="5"/>
        <v>164</v>
      </c>
      <c r="AM82" s="1552">
        <f t="shared" si="6"/>
        <v>238</v>
      </c>
      <c r="AN82" s="14"/>
    </row>
    <row r="83" spans="1:40" ht="26.25" customHeight="1">
      <c r="A83" s="17">
        <v>7</v>
      </c>
      <c r="B83" s="17">
        <v>1108</v>
      </c>
      <c r="C83" s="1525" t="s">
        <v>1911</v>
      </c>
      <c r="D83" s="1525" t="s">
        <v>1912</v>
      </c>
      <c r="E83" s="1588">
        <v>11</v>
      </c>
      <c r="F83" s="1570" t="s">
        <v>899</v>
      </c>
      <c r="G83" s="28">
        <v>150</v>
      </c>
      <c r="H83" s="28" t="s">
        <v>859</v>
      </c>
      <c r="I83" s="1545" t="s">
        <v>790</v>
      </c>
      <c r="J83" s="1589"/>
      <c r="K83" s="1555">
        <v>4</v>
      </c>
      <c r="L83" s="1555">
        <v>8</v>
      </c>
      <c r="M83" s="1555">
        <v>9</v>
      </c>
      <c r="N83" s="1555">
        <v>0</v>
      </c>
      <c r="O83" s="1555">
        <v>0</v>
      </c>
      <c r="P83" s="1555">
        <v>3</v>
      </c>
      <c r="Q83" s="1555">
        <v>1</v>
      </c>
      <c r="R83" s="17">
        <v>4</v>
      </c>
      <c r="S83" s="17">
        <v>6</v>
      </c>
      <c r="T83" s="17">
        <v>0</v>
      </c>
      <c r="U83" s="17">
        <v>2</v>
      </c>
      <c r="V83" s="17">
        <v>0</v>
      </c>
      <c r="W83" s="17">
        <v>0</v>
      </c>
      <c r="X83" s="17">
        <v>0</v>
      </c>
      <c r="Y83" s="17">
        <v>0</v>
      </c>
      <c r="Z83" s="17">
        <v>32</v>
      </c>
      <c r="AA83" s="1552">
        <f t="shared" si="4"/>
        <v>69</v>
      </c>
      <c r="AB83" s="14">
        <v>20</v>
      </c>
      <c r="AC83" s="14">
        <v>10</v>
      </c>
      <c r="AD83" s="14">
        <v>22</v>
      </c>
      <c r="AE83" s="14">
        <v>2</v>
      </c>
      <c r="AF83" s="14">
        <v>20</v>
      </c>
      <c r="AG83" s="14">
        <v>30</v>
      </c>
      <c r="AH83" s="43">
        <v>30</v>
      </c>
      <c r="AI83" s="43">
        <v>10</v>
      </c>
      <c r="AJ83" s="43">
        <v>10</v>
      </c>
      <c r="AK83" s="43">
        <v>14</v>
      </c>
      <c r="AL83" s="1554">
        <f t="shared" si="5"/>
        <v>168</v>
      </c>
      <c r="AM83" s="1552">
        <f t="shared" si="6"/>
        <v>237</v>
      </c>
      <c r="AN83" s="14"/>
    </row>
    <row r="84" spans="1:40" ht="26.25" customHeight="1">
      <c r="A84" s="17">
        <v>8</v>
      </c>
      <c r="B84" s="17">
        <v>1107</v>
      </c>
      <c r="C84" s="24" t="s">
        <v>121</v>
      </c>
      <c r="D84" s="24" t="s">
        <v>1912</v>
      </c>
      <c r="E84" s="25">
        <v>11</v>
      </c>
      <c r="F84" s="1590" t="s">
        <v>868</v>
      </c>
      <c r="G84" s="24">
        <v>151</v>
      </c>
      <c r="H84" s="24" t="s">
        <v>859</v>
      </c>
      <c r="I84" s="1546" t="s">
        <v>802</v>
      </c>
      <c r="J84" s="1589"/>
      <c r="K84" s="1555">
        <v>0</v>
      </c>
      <c r="L84" s="1555">
        <v>2</v>
      </c>
      <c r="M84" s="1555">
        <v>6</v>
      </c>
      <c r="N84" s="1555">
        <v>1</v>
      </c>
      <c r="O84" s="1555">
        <v>0</v>
      </c>
      <c r="P84" s="1555">
        <v>2</v>
      </c>
      <c r="Q84" s="1555">
        <v>2</v>
      </c>
      <c r="R84" s="17">
        <v>4</v>
      </c>
      <c r="S84" s="17">
        <v>6</v>
      </c>
      <c r="T84" s="17">
        <v>0</v>
      </c>
      <c r="U84" s="17">
        <v>2</v>
      </c>
      <c r="V84" s="17">
        <v>0</v>
      </c>
      <c r="W84" s="17">
        <v>2</v>
      </c>
      <c r="X84" s="17">
        <v>0</v>
      </c>
      <c r="Y84" s="17">
        <v>0</v>
      </c>
      <c r="Z84" s="17">
        <v>33</v>
      </c>
      <c r="AA84" s="1552">
        <f t="shared" si="4"/>
        <v>60</v>
      </c>
      <c r="AB84" s="14">
        <v>18</v>
      </c>
      <c r="AC84" s="14">
        <v>10</v>
      </c>
      <c r="AD84" s="14">
        <v>24</v>
      </c>
      <c r="AE84" s="14">
        <v>2</v>
      </c>
      <c r="AF84" s="14">
        <v>20</v>
      </c>
      <c r="AG84" s="14">
        <v>20</v>
      </c>
      <c r="AH84" s="43">
        <v>30</v>
      </c>
      <c r="AI84" s="43">
        <v>15</v>
      </c>
      <c r="AJ84" s="43">
        <v>10</v>
      </c>
      <c r="AK84" s="43">
        <v>18</v>
      </c>
      <c r="AL84" s="1554">
        <f t="shared" si="5"/>
        <v>167</v>
      </c>
      <c r="AM84" s="1552">
        <f t="shared" si="6"/>
        <v>227</v>
      </c>
      <c r="AN84" s="14"/>
    </row>
    <row r="85" spans="1:40" ht="26.25" customHeight="1">
      <c r="A85" s="17">
        <v>9</v>
      </c>
      <c r="B85" s="17">
        <v>1102</v>
      </c>
      <c r="C85" s="27" t="s">
        <v>1091</v>
      </c>
      <c r="D85" s="27" t="s">
        <v>1048</v>
      </c>
      <c r="E85" s="47">
        <v>11</v>
      </c>
      <c r="F85" s="1591" t="s">
        <v>858</v>
      </c>
      <c r="G85" s="27">
        <v>206</v>
      </c>
      <c r="H85" s="28" t="s">
        <v>999</v>
      </c>
      <c r="I85" s="27" t="s">
        <v>761</v>
      </c>
      <c r="J85" s="275" t="s">
        <v>859</v>
      </c>
      <c r="K85" s="17">
        <v>2</v>
      </c>
      <c r="L85" s="17">
        <v>6</v>
      </c>
      <c r="M85" s="17">
        <v>7</v>
      </c>
      <c r="N85" s="17">
        <v>4</v>
      </c>
      <c r="O85" s="17">
        <v>2</v>
      </c>
      <c r="P85" s="17">
        <v>4</v>
      </c>
      <c r="Q85" s="17">
        <v>0</v>
      </c>
      <c r="R85" s="17">
        <v>0</v>
      </c>
      <c r="S85" s="17">
        <v>6</v>
      </c>
      <c r="T85" s="17">
        <v>1</v>
      </c>
      <c r="U85" s="17">
        <v>0</v>
      </c>
      <c r="V85" s="17">
        <v>0</v>
      </c>
      <c r="W85" s="17">
        <v>2</v>
      </c>
      <c r="X85" s="17">
        <v>3</v>
      </c>
      <c r="Y85" s="17">
        <v>0</v>
      </c>
      <c r="Z85" s="17">
        <v>25</v>
      </c>
      <c r="AA85" s="1552">
        <f t="shared" si="4"/>
        <v>62</v>
      </c>
      <c r="AB85" s="14">
        <v>20</v>
      </c>
      <c r="AC85" s="14">
        <v>10</v>
      </c>
      <c r="AD85" s="14">
        <v>26</v>
      </c>
      <c r="AE85" s="14">
        <v>8</v>
      </c>
      <c r="AF85" s="14">
        <v>20</v>
      </c>
      <c r="AG85" s="14">
        <v>30</v>
      </c>
      <c r="AH85" s="43">
        <v>30</v>
      </c>
      <c r="AI85" s="43">
        <v>10</v>
      </c>
      <c r="AJ85" s="43">
        <v>0</v>
      </c>
      <c r="AK85" s="43">
        <v>0</v>
      </c>
      <c r="AL85" s="1554">
        <f t="shared" si="5"/>
        <v>154</v>
      </c>
      <c r="AM85" s="1552">
        <f t="shared" si="6"/>
        <v>216</v>
      </c>
      <c r="AN85" s="14"/>
    </row>
    <row r="86" spans="1:40" ht="26.25" customHeight="1">
      <c r="A86" s="17">
        <v>10</v>
      </c>
      <c r="B86" s="17">
        <v>1003</v>
      </c>
      <c r="C86" s="27" t="s">
        <v>803</v>
      </c>
      <c r="D86" s="27" t="s">
        <v>1008</v>
      </c>
      <c r="E86" s="47">
        <v>10</v>
      </c>
      <c r="F86" s="1570" t="s">
        <v>858</v>
      </c>
      <c r="G86" s="27">
        <v>206</v>
      </c>
      <c r="H86" s="28" t="s">
        <v>999</v>
      </c>
      <c r="I86" s="27" t="s">
        <v>761</v>
      </c>
      <c r="J86" s="275" t="s">
        <v>999</v>
      </c>
      <c r="K86" s="1555">
        <v>0</v>
      </c>
      <c r="L86" s="1555">
        <v>2</v>
      </c>
      <c r="M86" s="1555">
        <v>10</v>
      </c>
      <c r="N86" s="1555">
        <v>0</v>
      </c>
      <c r="O86" s="1555">
        <v>0</v>
      </c>
      <c r="P86" s="1555">
        <v>0</v>
      </c>
      <c r="Q86" s="1555">
        <v>0</v>
      </c>
      <c r="R86" s="17">
        <v>4</v>
      </c>
      <c r="S86" s="17">
        <v>4</v>
      </c>
      <c r="T86" s="17">
        <v>0</v>
      </c>
      <c r="U86" s="17">
        <v>0</v>
      </c>
      <c r="V86" s="17">
        <v>0</v>
      </c>
      <c r="W86" s="17">
        <v>2</v>
      </c>
      <c r="X86" s="17">
        <v>0</v>
      </c>
      <c r="Y86" s="17">
        <v>0</v>
      </c>
      <c r="Z86" s="17">
        <v>27</v>
      </c>
      <c r="AA86" s="1552">
        <f t="shared" si="4"/>
        <v>49</v>
      </c>
      <c r="AB86" s="14">
        <v>20</v>
      </c>
      <c r="AC86" s="14">
        <v>10</v>
      </c>
      <c r="AD86" s="14">
        <v>26</v>
      </c>
      <c r="AE86" s="14">
        <v>10</v>
      </c>
      <c r="AF86" s="14">
        <v>20</v>
      </c>
      <c r="AG86" s="14">
        <v>30</v>
      </c>
      <c r="AH86" s="43">
        <v>30</v>
      </c>
      <c r="AI86" s="43">
        <v>10</v>
      </c>
      <c r="AJ86" s="43">
        <v>10</v>
      </c>
      <c r="AK86" s="43">
        <v>0</v>
      </c>
      <c r="AL86" s="1554">
        <f t="shared" si="5"/>
        <v>166</v>
      </c>
      <c r="AM86" s="1552">
        <f t="shared" si="6"/>
        <v>215</v>
      </c>
      <c r="AN86" s="14"/>
    </row>
    <row r="87" spans="1:40" ht="26.25" customHeight="1">
      <c r="A87" s="17">
        <v>11</v>
      </c>
      <c r="B87" s="17">
        <v>1005</v>
      </c>
      <c r="C87" s="27" t="s">
        <v>804</v>
      </c>
      <c r="D87" s="27" t="s">
        <v>1909</v>
      </c>
      <c r="E87" s="47">
        <v>10</v>
      </c>
      <c r="F87" s="1570" t="s">
        <v>858</v>
      </c>
      <c r="G87" s="27">
        <v>214</v>
      </c>
      <c r="H87" s="28" t="s">
        <v>859</v>
      </c>
      <c r="I87" s="27" t="s">
        <v>761</v>
      </c>
      <c r="J87" s="1589"/>
      <c r="K87" s="1555">
        <v>0</v>
      </c>
      <c r="L87" s="1555">
        <v>6</v>
      </c>
      <c r="M87" s="1555">
        <v>7</v>
      </c>
      <c r="N87" s="1555">
        <v>0</v>
      </c>
      <c r="O87" s="1555">
        <v>0</v>
      </c>
      <c r="P87" s="1555">
        <v>1</v>
      </c>
      <c r="Q87" s="1555">
        <v>2</v>
      </c>
      <c r="R87" s="17">
        <v>1</v>
      </c>
      <c r="S87" s="17">
        <v>2</v>
      </c>
      <c r="T87" s="17">
        <v>0</v>
      </c>
      <c r="U87" s="17">
        <v>0</v>
      </c>
      <c r="V87" s="17">
        <v>0</v>
      </c>
      <c r="W87" s="17">
        <v>2</v>
      </c>
      <c r="X87" s="17">
        <v>0</v>
      </c>
      <c r="Y87" s="17">
        <v>0</v>
      </c>
      <c r="Z87" s="17">
        <v>24</v>
      </c>
      <c r="AA87" s="1552">
        <f t="shared" si="4"/>
        <v>45</v>
      </c>
      <c r="AB87" s="14">
        <v>20</v>
      </c>
      <c r="AC87" s="14">
        <v>10</v>
      </c>
      <c r="AD87" s="14">
        <v>24</v>
      </c>
      <c r="AE87" s="14">
        <v>8</v>
      </c>
      <c r="AF87" s="14">
        <v>20</v>
      </c>
      <c r="AG87" s="14">
        <v>25</v>
      </c>
      <c r="AH87" s="43">
        <v>30</v>
      </c>
      <c r="AI87" s="43">
        <v>0</v>
      </c>
      <c r="AJ87" s="43">
        <v>10</v>
      </c>
      <c r="AK87" s="43">
        <v>20</v>
      </c>
      <c r="AL87" s="1554">
        <f t="shared" si="5"/>
        <v>167</v>
      </c>
      <c r="AM87" s="1552">
        <f t="shared" si="6"/>
        <v>212</v>
      </c>
      <c r="AN87" s="14"/>
    </row>
    <row r="88" spans="1:40" ht="26.25" customHeight="1">
      <c r="A88" s="17">
        <v>12</v>
      </c>
      <c r="B88" s="17">
        <v>1106</v>
      </c>
      <c r="C88" s="1569" t="s">
        <v>1098</v>
      </c>
      <c r="D88" s="1569" t="s">
        <v>1099</v>
      </c>
      <c r="E88" s="1592">
        <v>11</v>
      </c>
      <c r="F88" s="1570" t="s">
        <v>873</v>
      </c>
      <c r="G88" s="28">
        <v>164</v>
      </c>
      <c r="H88" s="28" t="s">
        <v>859</v>
      </c>
      <c r="I88" s="28" t="s">
        <v>805</v>
      </c>
      <c r="J88" s="1589"/>
      <c r="K88" s="1555">
        <v>0</v>
      </c>
      <c r="L88" s="1555">
        <v>0</v>
      </c>
      <c r="M88" s="1555">
        <v>4</v>
      </c>
      <c r="N88" s="1555">
        <v>1</v>
      </c>
      <c r="O88" s="1555">
        <v>0</v>
      </c>
      <c r="P88" s="1555">
        <v>1</v>
      </c>
      <c r="Q88" s="1555">
        <v>3</v>
      </c>
      <c r="R88" s="17">
        <v>4</v>
      </c>
      <c r="S88" s="17">
        <v>1</v>
      </c>
      <c r="T88" s="17">
        <v>0</v>
      </c>
      <c r="U88" s="17">
        <v>0</v>
      </c>
      <c r="V88" s="17">
        <v>0</v>
      </c>
      <c r="W88" s="17">
        <v>4</v>
      </c>
      <c r="X88" s="17">
        <v>0</v>
      </c>
      <c r="Y88" s="17">
        <v>0</v>
      </c>
      <c r="Z88" s="17">
        <v>33</v>
      </c>
      <c r="AA88" s="1552">
        <f t="shared" si="4"/>
        <v>51</v>
      </c>
      <c r="AB88" s="14">
        <v>20</v>
      </c>
      <c r="AC88" s="14">
        <v>10</v>
      </c>
      <c r="AD88" s="14">
        <v>26</v>
      </c>
      <c r="AE88" s="14">
        <v>4</v>
      </c>
      <c r="AF88" s="14">
        <v>20</v>
      </c>
      <c r="AG88" s="14">
        <v>30</v>
      </c>
      <c r="AH88" s="43">
        <v>30</v>
      </c>
      <c r="AI88" s="43">
        <v>0</v>
      </c>
      <c r="AJ88" s="43">
        <v>0</v>
      </c>
      <c r="AK88" s="43">
        <v>18</v>
      </c>
      <c r="AL88" s="1554">
        <f t="shared" si="5"/>
        <v>158</v>
      </c>
      <c r="AM88" s="1552">
        <f t="shared" si="6"/>
        <v>209</v>
      </c>
      <c r="AN88" s="14"/>
    </row>
    <row r="89" spans="1:40" ht="26.25" customHeight="1">
      <c r="A89" s="17">
        <v>13</v>
      </c>
      <c r="B89" s="17">
        <v>1007</v>
      </c>
      <c r="C89" s="1593" t="s">
        <v>1575</v>
      </c>
      <c r="D89" s="1593" t="s">
        <v>924</v>
      </c>
      <c r="E89" s="1506">
        <v>10</v>
      </c>
      <c r="F89" s="1594" t="s">
        <v>909</v>
      </c>
      <c r="G89" s="1549">
        <v>63</v>
      </c>
      <c r="H89" s="1549" t="s">
        <v>859</v>
      </c>
      <c r="I89" s="1595" t="s">
        <v>806</v>
      </c>
      <c r="J89" s="1589"/>
      <c r="K89" s="1555">
        <v>0</v>
      </c>
      <c r="L89" s="1555">
        <v>10</v>
      </c>
      <c r="M89" s="1555">
        <v>7</v>
      </c>
      <c r="N89" s="1555">
        <v>4</v>
      </c>
      <c r="O89" s="1555">
        <v>2</v>
      </c>
      <c r="P89" s="1555">
        <v>2</v>
      </c>
      <c r="Q89" s="1555">
        <v>1</v>
      </c>
      <c r="R89" s="17">
        <v>2</v>
      </c>
      <c r="S89" s="17">
        <v>6</v>
      </c>
      <c r="T89" s="17">
        <v>0</v>
      </c>
      <c r="U89" s="17">
        <v>0</v>
      </c>
      <c r="V89" s="17">
        <v>0</v>
      </c>
      <c r="W89" s="17">
        <v>2</v>
      </c>
      <c r="X89" s="17">
        <v>0</v>
      </c>
      <c r="Y89" s="17">
        <v>0</v>
      </c>
      <c r="Z89" s="17">
        <v>28</v>
      </c>
      <c r="AA89" s="1552">
        <f t="shared" si="4"/>
        <v>64</v>
      </c>
      <c r="AB89" s="14">
        <v>18</v>
      </c>
      <c r="AC89" s="14">
        <v>10</v>
      </c>
      <c r="AD89" s="14">
        <v>15</v>
      </c>
      <c r="AE89" s="14">
        <v>2</v>
      </c>
      <c r="AF89" s="14">
        <v>20</v>
      </c>
      <c r="AG89" s="14">
        <v>30</v>
      </c>
      <c r="AH89" s="43">
        <v>30</v>
      </c>
      <c r="AI89" s="43">
        <v>0</v>
      </c>
      <c r="AJ89" s="43">
        <v>8</v>
      </c>
      <c r="AK89" s="43">
        <v>0</v>
      </c>
      <c r="AL89" s="1554">
        <f t="shared" si="5"/>
        <v>133</v>
      </c>
      <c r="AM89" s="1552">
        <f t="shared" si="6"/>
        <v>197</v>
      </c>
      <c r="AN89" s="14"/>
    </row>
    <row r="90" spans="1:40" ht="26.25" customHeight="1">
      <c r="A90" s="17"/>
      <c r="B90" s="17">
        <v>1101</v>
      </c>
      <c r="C90" s="27" t="s">
        <v>1512</v>
      </c>
      <c r="D90" s="27" t="s">
        <v>2202</v>
      </c>
      <c r="E90" s="47">
        <v>11</v>
      </c>
      <c r="F90" s="1570" t="s">
        <v>858</v>
      </c>
      <c r="G90" s="27">
        <v>206</v>
      </c>
      <c r="H90" s="28" t="s">
        <v>999</v>
      </c>
      <c r="I90" s="27" t="s">
        <v>761</v>
      </c>
      <c r="J90" s="14" t="s">
        <v>999</v>
      </c>
      <c r="K90" s="1679" t="s">
        <v>939</v>
      </c>
      <c r="L90" s="1680"/>
      <c r="M90" s="1680"/>
      <c r="N90" s="1680"/>
      <c r="O90" s="1680"/>
      <c r="P90" s="1680"/>
      <c r="Q90" s="1680"/>
      <c r="R90" s="1681"/>
      <c r="S90" s="17"/>
      <c r="T90" s="17"/>
      <c r="U90" s="17"/>
      <c r="V90" s="17"/>
      <c r="W90" s="17"/>
      <c r="X90" s="17"/>
      <c r="Y90" s="17"/>
      <c r="Z90" s="17"/>
      <c r="AA90" s="1552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554"/>
      <c r="AM90" s="1552"/>
      <c r="AN90" s="14"/>
    </row>
    <row r="91" spans="1:40" ht="26.25" customHeight="1">
      <c r="A91" s="17"/>
      <c r="B91" s="17">
        <v>1004</v>
      </c>
      <c r="C91" s="1565" t="s">
        <v>1110</v>
      </c>
      <c r="D91" s="1566" t="s">
        <v>933</v>
      </c>
      <c r="E91" s="1596">
        <v>10</v>
      </c>
      <c r="F91" s="1567" t="s">
        <v>882</v>
      </c>
      <c r="G91" s="1597">
        <v>62</v>
      </c>
      <c r="H91" s="1597" t="s">
        <v>859</v>
      </c>
      <c r="I91" s="1597" t="s">
        <v>787</v>
      </c>
      <c r="J91" s="1568" t="s">
        <v>864</v>
      </c>
      <c r="K91" s="1679" t="s">
        <v>939</v>
      </c>
      <c r="L91" s="1680"/>
      <c r="M91" s="1680"/>
      <c r="N91" s="1680"/>
      <c r="O91" s="1680"/>
      <c r="P91" s="1680"/>
      <c r="Q91" s="1680"/>
      <c r="R91" s="1681"/>
      <c r="S91" s="17"/>
      <c r="T91" s="17"/>
      <c r="U91" s="17"/>
      <c r="V91" s="17"/>
      <c r="W91" s="17"/>
      <c r="X91" s="17"/>
      <c r="Y91" s="17"/>
      <c r="Z91" s="17"/>
      <c r="AA91" s="1552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554"/>
      <c r="AM91" s="1552"/>
      <c r="AN91" s="14"/>
    </row>
    <row r="92" ht="26.25" customHeight="1"/>
    <row r="93" ht="26.25" customHeight="1"/>
    <row r="94" ht="26.25" customHeight="1"/>
    <row r="95" ht="26.25" customHeight="1"/>
    <row r="96" ht="26.25" customHeight="1"/>
    <row r="97" spans="5:9" ht="26.25" customHeight="1">
      <c r="E97" s="38"/>
      <c r="F97" s="38"/>
      <c r="G97" s="38"/>
      <c r="H97" s="38"/>
      <c r="I97" s="38"/>
    </row>
    <row r="98" spans="5:9" ht="26.25" customHeight="1">
      <c r="E98" s="38"/>
      <c r="F98" s="38"/>
      <c r="G98" s="41"/>
      <c r="H98" s="38"/>
      <c r="I98" s="38"/>
    </row>
    <row r="99" spans="5:9" ht="26.25" customHeight="1">
      <c r="E99" s="38"/>
      <c r="F99" s="38"/>
      <c r="G99" s="41"/>
      <c r="H99" s="38"/>
      <c r="I99" s="38"/>
    </row>
    <row r="100" spans="5:9" ht="26.25" customHeight="1">
      <c r="E100" s="38"/>
      <c r="F100" s="38"/>
      <c r="G100" s="41"/>
      <c r="H100" s="38"/>
      <c r="I100" s="38"/>
    </row>
    <row r="101" spans="5:9" ht="26.25" customHeight="1">
      <c r="E101" s="38"/>
      <c r="F101" s="38"/>
      <c r="G101" s="41"/>
      <c r="H101" s="38"/>
      <c r="I101" s="38"/>
    </row>
    <row r="102" spans="5:9" ht="26.25" customHeight="1">
      <c r="E102" s="38"/>
      <c r="F102" s="38"/>
      <c r="G102" s="41"/>
      <c r="H102" s="38"/>
      <c r="I102" s="38"/>
    </row>
    <row r="103" spans="5:9" ht="26.25" customHeight="1">
      <c r="E103" s="38"/>
      <c r="F103" s="1598"/>
      <c r="G103" s="1599"/>
      <c r="H103" s="38"/>
      <c r="I103" s="38"/>
    </row>
    <row r="104" spans="5:9" ht="26.25" customHeight="1">
      <c r="E104" s="38"/>
      <c r="F104" s="38"/>
      <c r="G104" s="41"/>
      <c r="H104" s="38"/>
      <c r="I104" s="38"/>
    </row>
    <row r="105" spans="5:9" ht="26.25" customHeight="1">
      <c r="E105" s="38"/>
      <c r="F105" s="38"/>
      <c r="G105" s="38"/>
      <c r="H105" s="38"/>
      <c r="I105" s="38"/>
    </row>
    <row r="106" spans="5:9" ht="26.25" customHeight="1">
      <c r="E106" s="38"/>
      <c r="F106" s="38"/>
      <c r="G106" s="38"/>
      <c r="H106" s="38"/>
      <c r="I106" s="38"/>
    </row>
    <row r="107" spans="5:9" ht="26.25" customHeight="1">
      <c r="E107" s="38"/>
      <c r="F107" s="38"/>
      <c r="G107" s="38"/>
      <c r="H107" s="38"/>
      <c r="I107" s="38"/>
    </row>
    <row r="108" spans="5:9" ht="26.25" customHeight="1">
      <c r="E108" s="38"/>
      <c r="F108" s="1600"/>
      <c r="G108" s="1600"/>
      <c r="H108" s="38"/>
      <c r="I108" s="38"/>
    </row>
    <row r="109" spans="5:9" ht="26.25" customHeight="1">
      <c r="E109" s="38"/>
      <c r="F109" s="38"/>
      <c r="G109" s="1601"/>
      <c r="H109" s="38"/>
      <c r="I109" s="38"/>
    </row>
    <row r="110" spans="5:9" ht="26.25" customHeight="1">
      <c r="E110" s="38"/>
      <c r="F110" s="1602"/>
      <c r="G110" s="41"/>
      <c r="H110" s="38"/>
      <c r="I110" s="38"/>
    </row>
    <row r="111" spans="5:9" ht="26.25" customHeight="1">
      <c r="E111" s="38"/>
      <c r="F111" s="38"/>
      <c r="G111" s="1603"/>
      <c r="H111" s="38"/>
      <c r="I111" s="38"/>
    </row>
    <row r="112" spans="5:9" ht="26.25" customHeight="1">
      <c r="E112" s="38"/>
      <c r="F112" s="1604"/>
      <c r="G112" s="1605"/>
      <c r="H112" s="38"/>
      <c r="I112" s="38"/>
    </row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</sheetData>
  <sheetProtection/>
  <mergeCells count="13">
    <mergeCell ref="K53:Q53"/>
    <mergeCell ref="K54:Q54"/>
    <mergeCell ref="K71:Q71"/>
    <mergeCell ref="K72:Q72"/>
    <mergeCell ref="K49:Q49"/>
    <mergeCell ref="K50:Q50"/>
    <mergeCell ref="K51:Q51"/>
    <mergeCell ref="K52:Q52"/>
    <mergeCell ref="S56:AD56"/>
    <mergeCell ref="S74:AD74"/>
    <mergeCell ref="K90:R90"/>
    <mergeCell ref="K91:R91"/>
    <mergeCell ref="K73:Q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4"/>
  <sheetViews>
    <sheetView zoomScalePageLayoutView="0" workbookViewId="0" topLeftCell="A109">
      <selection activeCell="U17" sqref="U17:U41"/>
    </sheetView>
  </sheetViews>
  <sheetFormatPr defaultColWidth="9.140625" defaultRowHeight="15"/>
  <cols>
    <col min="1" max="1" width="3.57421875" style="0" customWidth="1"/>
    <col min="2" max="2" width="6.140625" style="0" customWidth="1"/>
    <col min="3" max="3" width="10.57421875" style="0" customWidth="1"/>
    <col min="4" max="4" width="9.7109375" style="0" customWidth="1"/>
    <col min="5" max="5" width="25.140625" style="0" customWidth="1"/>
    <col min="6" max="6" width="6.7109375" style="0" customWidth="1"/>
    <col min="7" max="7" width="9.140625" style="0" customWidth="1"/>
    <col min="8" max="15" width="3.57421875" style="0" customWidth="1"/>
    <col min="16" max="16" width="4.00390625" style="0" customWidth="1"/>
    <col min="17" max="17" width="7.57421875" style="0" customWidth="1"/>
    <col min="18" max="18" width="6.8515625" style="0" customWidth="1"/>
    <col min="19" max="19" width="9.421875" style="0" customWidth="1"/>
    <col min="20" max="20" width="13.7109375" style="0" customWidth="1"/>
    <col min="21" max="21" width="9.140625" style="0" customWidth="1"/>
    <col min="22" max="22" width="8.421875" style="0" customWidth="1"/>
  </cols>
  <sheetData>
    <row r="1" spans="2:7" ht="15">
      <c r="B1" s="451"/>
      <c r="C1" s="451"/>
      <c r="D1" s="451"/>
      <c r="E1" s="451" t="s">
        <v>174</v>
      </c>
      <c r="F1" s="451"/>
      <c r="G1" s="451"/>
    </row>
    <row r="2" spans="2:7" ht="15">
      <c r="B2" s="451" t="s">
        <v>87</v>
      </c>
      <c r="C2" s="451"/>
      <c r="D2" s="451"/>
      <c r="E2" s="451"/>
      <c r="F2" s="451"/>
      <c r="G2" s="451"/>
    </row>
    <row r="3" ht="14.25">
      <c r="B3" s="452" t="s">
        <v>1871</v>
      </c>
    </row>
    <row r="4" spans="2:3" ht="14.25">
      <c r="B4" s="750" t="s">
        <v>88</v>
      </c>
      <c r="C4" s="751"/>
    </row>
    <row r="5" spans="2:3" ht="14.25">
      <c r="B5" s="750" t="s">
        <v>89</v>
      </c>
      <c r="C5" s="751"/>
    </row>
    <row r="6" spans="2:21" ht="15">
      <c r="B6" s="750" t="s">
        <v>90</v>
      </c>
      <c r="C6" s="751"/>
      <c r="U6" s="454"/>
    </row>
    <row r="7" spans="2:21" ht="15">
      <c r="B7" s="750" t="s">
        <v>91</v>
      </c>
      <c r="C7" s="751"/>
      <c r="U7" s="454"/>
    </row>
    <row r="8" spans="2:21" ht="15">
      <c r="B8" s="750" t="s">
        <v>92</v>
      </c>
      <c r="C8" s="751"/>
      <c r="U8" s="454"/>
    </row>
    <row r="9" spans="2:21" ht="15">
      <c r="B9" s="750" t="s">
        <v>93</v>
      </c>
      <c r="C9" s="751"/>
      <c r="U9" s="454"/>
    </row>
    <row r="10" spans="2:21" ht="15">
      <c r="B10" s="750" t="s">
        <v>94</v>
      </c>
      <c r="C10" s="751"/>
      <c r="U10" s="454"/>
    </row>
    <row r="11" ht="14.25">
      <c r="B11" s="453" t="s">
        <v>1879</v>
      </c>
    </row>
    <row r="12" ht="14.25">
      <c r="B12" s="453" t="s">
        <v>1880</v>
      </c>
    </row>
    <row r="13" ht="14.25">
      <c r="B13" s="456" t="s">
        <v>95</v>
      </c>
    </row>
    <row r="14" spans="1:7" ht="14.25">
      <c r="A14" s="38"/>
      <c r="B14" s="38"/>
      <c r="C14" s="38"/>
      <c r="E14" s="456" t="s">
        <v>1919</v>
      </c>
      <c r="F14" s="456"/>
      <c r="G14" s="456"/>
    </row>
    <row r="15" spans="1:9" ht="14.25">
      <c r="A15" s="457" t="s">
        <v>96</v>
      </c>
      <c r="B15" s="458"/>
      <c r="C15" s="459"/>
      <c r="I15" t="s">
        <v>1883</v>
      </c>
    </row>
    <row r="16" spans="1:3" ht="15" thickBot="1">
      <c r="A16" s="460" t="s">
        <v>97</v>
      </c>
      <c r="B16" s="461"/>
      <c r="C16" s="461"/>
    </row>
    <row r="17" spans="1:22" ht="36.75" customHeight="1" thickBot="1">
      <c r="A17" s="537" t="s">
        <v>984</v>
      </c>
      <c r="B17" s="752" t="s">
        <v>843</v>
      </c>
      <c r="C17" s="521" t="s">
        <v>844</v>
      </c>
      <c r="D17" s="521" t="s">
        <v>845</v>
      </c>
      <c r="E17" s="520" t="s">
        <v>847</v>
      </c>
      <c r="F17" s="465" t="s">
        <v>848</v>
      </c>
      <c r="G17" s="465" t="s">
        <v>849</v>
      </c>
      <c r="H17" s="521">
        <v>1</v>
      </c>
      <c r="I17" s="521">
        <v>2</v>
      </c>
      <c r="J17" s="521">
        <v>3</v>
      </c>
      <c r="K17" s="521">
        <v>4</v>
      </c>
      <c r="L17" s="521">
        <v>5</v>
      </c>
      <c r="M17" s="521">
        <v>6</v>
      </c>
      <c r="N17" s="521">
        <v>7</v>
      </c>
      <c r="O17" s="521">
        <v>8</v>
      </c>
      <c r="P17" s="521">
        <v>9</v>
      </c>
      <c r="Q17" s="521" t="s">
        <v>850</v>
      </c>
      <c r="R17" s="753"/>
      <c r="S17" s="465" t="s">
        <v>70</v>
      </c>
      <c r="T17" s="465" t="s">
        <v>852</v>
      </c>
      <c r="U17" s="465" t="s">
        <v>853</v>
      </c>
      <c r="V17" s="466" t="s">
        <v>854</v>
      </c>
    </row>
    <row r="18" spans="1:22" ht="14.25" customHeight="1" thickBot="1">
      <c r="A18" s="519"/>
      <c r="B18" s="520"/>
      <c r="C18" s="520"/>
      <c r="D18" s="520"/>
      <c r="E18" s="515"/>
      <c r="F18" s="520"/>
      <c r="G18" s="520"/>
      <c r="H18" s="521">
        <v>14</v>
      </c>
      <c r="I18" s="521">
        <v>15</v>
      </c>
      <c r="J18" s="521">
        <v>19</v>
      </c>
      <c r="K18" s="521">
        <v>8</v>
      </c>
      <c r="L18" s="521">
        <v>10</v>
      </c>
      <c r="M18" s="521">
        <v>4</v>
      </c>
      <c r="N18" s="521">
        <v>7</v>
      </c>
      <c r="O18" s="521">
        <v>14</v>
      </c>
      <c r="P18" s="521">
        <v>9</v>
      </c>
      <c r="Q18" s="754">
        <f aca="true" t="shared" si="0" ref="Q18:Q36">SUM(H18:P18)</f>
        <v>100</v>
      </c>
      <c r="R18" s="755"/>
      <c r="S18" s="521"/>
      <c r="T18" s="756"/>
      <c r="U18" s="470"/>
      <c r="V18" s="471"/>
    </row>
    <row r="19" spans="1:22" ht="15.75" customHeight="1">
      <c r="A19" s="522">
        <v>1</v>
      </c>
      <c r="B19" s="523">
        <v>712</v>
      </c>
      <c r="C19" s="474" t="s">
        <v>1007</v>
      </c>
      <c r="D19" s="474" t="s">
        <v>857</v>
      </c>
      <c r="E19" s="820" t="s">
        <v>882</v>
      </c>
      <c r="F19" s="820">
        <v>64</v>
      </c>
      <c r="G19" s="820" t="s">
        <v>859</v>
      </c>
      <c r="H19" s="821">
        <v>10</v>
      </c>
      <c r="I19" s="821">
        <v>10</v>
      </c>
      <c r="J19" s="821">
        <v>6</v>
      </c>
      <c r="K19" s="821">
        <v>3</v>
      </c>
      <c r="L19" s="821">
        <v>1</v>
      </c>
      <c r="M19" s="821">
        <v>1</v>
      </c>
      <c r="N19" s="821">
        <v>1</v>
      </c>
      <c r="O19" s="821">
        <v>10</v>
      </c>
      <c r="P19" s="822">
        <v>9</v>
      </c>
      <c r="Q19" s="529">
        <f t="shared" si="0"/>
        <v>51</v>
      </c>
      <c r="R19" s="527"/>
      <c r="S19" s="823" t="s">
        <v>928</v>
      </c>
      <c r="T19" s="820" t="s">
        <v>1959</v>
      </c>
      <c r="U19" s="480"/>
      <c r="V19" s="480"/>
    </row>
    <row r="20" spans="1:22" ht="15.75" customHeight="1">
      <c r="A20" s="472">
        <v>2</v>
      </c>
      <c r="B20" s="473">
        <v>715</v>
      </c>
      <c r="C20" s="474" t="s">
        <v>1216</v>
      </c>
      <c r="D20" s="474" t="s">
        <v>1181</v>
      </c>
      <c r="E20" s="820" t="s">
        <v>858</v>
      </c>
      <c r="F20" s="820">
        <v>74</v>
      </c>
      <c r="G20" s="820" t="s">
        <v>859</v>
      </c>
      <c r="H20" s="477">
        <v>10</v>
      </c>
      <c r="I20" s="477">
        <v>9</v>
      </c>
      <c r="J20" s="477">
        <v>8</v>
      </c>
      <c r="K20" s="477">
        <v>4</v>
      </c>
      <c r="L20" s="477">
        <v>5</v>
      </c>
      <c r="M20" s="477">
        <v>0</v>
      </c>
      <c r="N20" s="477">
        <v>3</v>
      </c>
      <c r="O20" s="477">
        <v>6</v>
      </c>
      <c r="P20" s="824">
        <v>6</v>
      </c>
      <c r="Q20" s="529">
        <f t="shared" si="0"/>
        <v>51</v>
      </c>
      <c r="R20" s="529"/>
      <c r="S20" s="823" t="s">
        <v>928</v>
      </c>
      <c r="T20" s="820" t="s">
        <v>860</v>
      </c>
      <c r="U20" s="46"/>
      <c r="V20" s="46"/>
    </row>
    <row r="21" spans="1:22" ht="15.75" customHeight="1">
      <c r="A21" s="522">
        <v>3</v>
      </c>
      <c r="B21" s="523">
        <v>718</v>
      </c>
      <c r="C21" s="474" t="s">
        <v>1527</v>
      </c>
      <c r="D21" s="474" t="s">
        <v>1201</v>
      </c>
      <c r="E21" s="820" t="s">
        <v>905</v>
      </c>
      <c r="F21" s="820">
        <v>47</v>
      </c>
      <c r="G21" s="820" t="s">
        <v>859</v>
      </c>
      <c r="H21" s="477">
        <v>12</v>
      </c>
      <c r="I21" s="477">
        <v>9</v>
      </c>
      <c r="J21" s="477">
        <v>9</v>
      </c>
      <c r="K21" s="477">
        <v>6</v>
      </c>
      <c r="L21" s="477">
        <v>0</v>
      </c>
      <c r="M21" s="477">
        <v>0</v>
      </c>
      <c r="N21" s="477">
        <v>1</v>
      </c>
      <c r="O21" s="477">
        <v>3</v>
      </c>
      <c r="P21" s="824">
        <v>6</v>
      </c>
      <c r="Q21" s="529">
        <f t="shared" si="0"/>
        <v>46</v>
      </c>
      <c r="R21" s="529"/>
      <c r="S21" s="825" t="s">
        <v>1751</v>
      </c>
      <c r="T21" s="820" t="s">
        <v>1888</v>
      </c>
      <c r="U21" s="46"/>
      <c r="V21" s="46"/>
    </row>
    <row r="22" spans="1:22" ht="15.75" customHeight="1">
      <c r="A22" s="472">
        <v>4</v>
      </c>
      <c r="B22" s="473">
        <v>722</v>
      </c>
      <c r="C22" s="474" t="s">
        <v>1402</v>
      </c>
      <c r="D22" s="474" t="s">
        <v>1403</v>
      </c>
      <c r="E22" s="820" t="s">
        <v>927</v>
      </c>
      <c r="F22" s="820">
        <v>64</v>
      </c>
      <c r="G22" s="820" t="s">
        <v>859</v>
      </c>
      <c r="H22" s="477">
        <v>10</v>
      </c>
      <c r="I22" s="477">
        <v>10</v>
      </c>
      <c r="J22" s="477">
        <v>0</v>
      </c>
      <c r="K22" s="477">
        <v>3</v>
      </c>
      <c r="L22" s="477">
        <v>1</v>
      </c>
      <c r="M22" s="477">
        <v>2</v>
      </c>
      <c r="N22" s="477">
        <v>1</v>
      </c>
      <c r="O22" s="477">
        <v>10</v>
      </c>
      <c r="P22" s="824">
        <v>9</v>
      </c>
      <c r="Q22" s="529">
        <f t="shared" si="0"/>
        <v>46</v>
      </c>
      <c r="R22" s="529"/>
      <c r="S22" s="826" t="s">
        <v>1751</v>
      </c>
      <c r="T22" s="820" t="s">
        <v>98</v>
      </c>
      <c r="U22" s="46"/>
      <c r="V22" s="46"/>
    </row>
    <row r="23" spans="1:22" ht="15.75" customHeight="1">
      <c r="A23" s="757">
        <v>5</v>
      </c>
      <c r="B23" s="758">
        <v>703</v>
      </c>
      <c r="C23" s="483" t="s">
        <v>99</v>
      </c>
      <c r="D23" s="483" t="s">
        <v>1193</v>
      </c>
      <c r="E23" s="759" t="s">
        <v>941</v>
      </c>
      <c r="F23" s="759">
        <v>60</v>
      </c>
      <c r="G23" s="759" t="s">
        <v>859</v>
      </c>
      <c r="H23" s="490">
        <v>12</v>
      </c>
      <c r="I23" s="490">
        <v>8</v>
      </c>
      <c r="J23" s="490">
        <v>6</v>
      </c>
      <c r="K23" s="490">
        <v>8</v>
      </c>
      <c r="L23" s="490">
        <v>2</v>
      </c>
      <c r="M23" s="490">
        <v>0</v>
      </c>
      <c r="N23" s="490">
        <v>0</v>
      </c>
      <c r="O23" s="490">
        <v>4</v>
      </c>
      <c r="P23" s="760">
        <v>4</v>
      </c>
      <c r="Q23" s="462">
        <f t="shared" si="0"/>
        <v>44</v>
      </c>
      <c r="R23" s="761"/>
      <c r="S23" s="488"/>
      <c r="T23" s="759" t="s">
        <v>1907</v>
      </c>
      <c r="U23" s="14"/>
      <c r="V23" s="14"/>
    </row>
    <row r="24" spans="1:22" ht="15.75" customHeight="1">
      <c r="A24" s="481">
        <v>6</v>
      </c>
      <c r="B24" s="489">
        <v>708</v>
      </c>
      <c r="C24" s="483" t="s">
        <v>1215</v>
      </c>
      <c r="D24" s="483" t="s">
        <v>862</v>
      </c>
      <c r="E24" s="759" t="s">
        <v>1042</v>
      </c>
      <c r="F24" s="759">
        <v>79</v>
      </c>
      <c r="G24" s="759" t="s">
        <v>859</v>
      </c>
      <c r="H24" s="486">
        <v>10</v>
      </c>
      <c r="I24" s="486">
        <v>5</v>
      </c>
      <c r="J24" s="486">
        <v>2</v>
      </c>
      <c r="K24" s="486">
        <v>1</v>
      </c>
      <c r="L24" s="486">
        <v>16</v>
      </c>
      <c r="M24" s="486">
        <v>1</v>
      </c>
      <c r="N24" s="486">
        <v>3</v>
      </c>
      <c r="O24" s="486">
        <v>0</v>
      </c>
      <c r="P24" s="762">
        <v>2</v>
      </c>
      <c r="Q24" s="462">
        <f t="shared" si="0"/>
        <v>40</v>
      </c>
      <c r="R24" s="761"/>
      <c r="S24" s="487"/>
      <c r="T24" s="759" t="s">
        <v>2089</v>
      </c>
      <c r="U24" s="14"/>
      <c r="V24" s="14"/>
    </row>
    <row r="25" spans="1:22" ht="15.75" customHeight="1">
      <c r="A25" s="757">
        <v>7</v>
      </c>
      <c r="B25" s="758">
        <v>717</v>
      </c>
      <c r="C25" s="483" t="s">
        <v>100</v>
      </c>
      <c r="D25" s="483" t="s">
        <v>1337</v>
      </c>
      <c r="E25" s="759" t="s">
        <v>868</v>
      </c>
      <c r="F25" s="759">
        <v>80</v>
      </c>
      <c r="G25" s="759" t="s">
        <v>859</v>
      </c>
      <c r="H25" s="486">
        <v>6</v>
      </c>
      <c r="I25" s="486">
        <v>8</v>
      </c>
      <c r="J25" s="486">
        <v>4</v>
      </c>
      <c r="K25" s="486">
        <v>4</v>
      </c>
      <c r="L25" s="486">
        <v>2</v>
      </c>
      <c r="M25" s="486">
        <v>0</v>
      </c>
      <c r="N25" s="486">
        <v>3</v>
      </c>
      <c r="O25" s="486">
        <v>3</v>
      </c>
      <c r="P25" s="762">
        <v>9</v>
      </c>
      <c r="Q25" s="462">
        <f t="shared" si="0"/>
        <v>39</v>
      </c>
      <c r="R25" s="761"/>
      <c r="S25" s="763"/>
      <c r="T25" s="759" t="s">
        <v>1896</v>
      </c>
      <c r="U25" s="14"/>
      <c r="V25" s="14"/>
    </row>
    <row r="26" spans="1:22" ht="15.75" customHeight="1">
      <c r="A26" s="481">
        <v>8</v>
      </c>
      <c r="B26" s="489">
        <v>702</v>
      </c>
      <c r="C26" s="483" t="s">
        <v>1185</v>
      </c>
      <c r="D26" s="483" t="s">
        <v>1071</v>
      </c>
      <c r="E26" s="759" t="s">
        <v>916</v>
      </c>
      <c r="F26" s="759">
        <v>48</v>
      </c>
      <c r="G26" s="759" t="s">
        <v>859</v>
      </c>
      <c r="H26" s="490">
        <v>10</v>
      </c>
      <c r="I26" s="490">
        <v>10</v>
      </c>
      <c r="J26" s="490">
        <v>2</v>
      </c>
      <c r="K26" s="490">
        <v>0</v>
      </c>
      <c r="L26" s="490">
        <v>0</v>
      </c>
      <c r="M26" s="490">
        <v>1</v>
      </c>
      <c r="N26" s="490">
        <v>2</v>
      </c>
      <c r="O26" s="490">
        <v>8</v>
      </c>
      <c r="P26" s="760">
        <v>4</v>
      </c>
      <c r="Q26" s="462">
        <f t="shared" si="0"/>
        <v>37</v>
      </c>
      <c r="R26" s="761"/>
      <c r="S26" s="488"/>
      <c r="T26" s="759" t="s">
        <v>1893</v>
      </c>
      <c r="U26" s="14"/>
      <c r="V26" s="14"/>
    </row>
    <row r="27" spans="1:22" ht="15.75" customHeight="1">
      <c r="A27" s="757">
        <v>9</v>
      </c>
      <c r="B27" s="758">
        <v>701</v>
      </c>
      <c r="C27" s="483" t="s">
        <v>1206</v>
      </c>
      <c r="D27" s="483" t="s">
        <v>1097</v>
      </c>
      <c r="E27" s="759" t="s">
        <v>934</v>
      </c>
      <c r="F27" s="759">
        <v>35</v>
      </c>
      <c r="G27" s="759" t="s">
        <v>859</v>
      </c>
      <c r="H27" s="490">
        <v>12</v>
      </c>
      <c r="I27" s="490">
        <v>7</v>
      </c>
      <c r="J27" s="490">
        <v>5</v>
      </c>
      <c r="K27" s="490">
        <v>2</v>
      </c>
      <c r="L27" s="490">
        <v>1</v>
      </c>
      <c r="M27" s="490">
        <v>2</v>
      </c>
      <c r="N27" s="490">
        <v>1</v>
      </c>
      <c r="O27" s="490">
        <v>0</v>
      </c>
      <c r="P27" s="760">
        <v>6</v>
      </c>
      <c r="Q27" s="462">
        <f t="shared" si="0"/>
        <v>36</v>
      </c>
      <c r="R27" s="761"/>
      <c r="S27" s="488"/>
      <c r="T27" s="759" t="s">
        <v>101</v>
      </c>
      <c r="U27" s="14"/>
      <c r="V27" s="14"/>
    </row>
    <row r="28" spans="1:22" ht="15.75" customHeight="1">
      <c r="A28" s="481">
        <v>10</v>
      </c>
      <c r="B28" s="489">
        <v>705</v>
      </c>
      <c r="C28" s="483" t="s">
        <v>1199</v>
      </c>
      <c r="D28" s="483" t="s">
        <v>1200</v>
      </c>
      <c r="E28" s="759" t="s">
        <v>919</v>
      </c>
      <c r="F28" s="759">
        <v>68</v>
      </c>
      <c r="G28" s="759" t="s">
        <v>859</v>
      </c>
      <c r="H28" s="486">
        <v>8</v>
      </c>
      <c r="I28" s="486">
        <v>5</v>
      </c>
      <c r="J28" s="486">
        <v>5</v>
      </c>
      <c r="K28" s="486">
        <v>3</v>
      </c>
      <c r="L28" s="486">
        <v>0</v>
      </c>
      <c r="M28" s="486">
        <v>3</v>
      </c>
      <c r="N28" s="486">
        <v>0</v>
      </c>
      <c r="O28" s="486">
        <v>4</v>
      </c>
      <c r="P28" s="762">
        <v>6</v>
      </c>
      <c r="Q28" s="462">
        <f t="shared" si="0"/>
        <v>34</v>
      </c>
      <c r="R28" s="761"/>
      <c r="S28" s="487"/>
      <c r="T28" s="759" t="s">
        <v>920</v>
      </c>
      <c r="U28" s="14"/>
      <c r="V28" s="14"/>
    </row>
    <row r="29" spans="1:22" ht="15.75" customHeight="1">
      <c r="A29" s="757">
        <v>11</v>
      </c>
      <c r="B29" s="758">
        <v>719</v>
      </c>
      <c r="C29" s="483" t="s">
        <v>1359</v>
      </c>
      <c r="D29" s="483" t="s">
        <v>881</v>
      </c>
      <c r="E29" s="759" t="s">
        <v>912</v>
      </c>
      <c r="F29" s="759">
        <v>87</v>
      </c>
      <c r="G29" s="759" t="s">
        <v>859</v>
      </c>
      <c r="H29" s="486">
        <v>6</v>
      </c>
      <c r="I29" s="486">
        <v>6</v>
      </c>
      <c r="J29" s="486">
        <v>6</v>
      </c>
      <c r="K29" s="486">
        <v>4</v>
      </c>
      <c r="L29" s="486">
        <v>2</v>
      </c>
      <c r="M29" s="486">
        <v>2</v>
      </c>
      <c r="N29" s="486">
        <v>1</v>
      </c>
      <c r="O29" s="486">
        <v>0</v>
      </c>
      <c r="P29" s="762">
        <v>7</v>
      </c>
      <c r="Q29" s="462">
        <f t="shared" si="0"/>
        <v>34</v>
      </c>
      <c r="R29" s="761"/>
      <c r="S29" s="763"/>
      <c r="T29" s="759" t="s">
        <v>1910</v>
      </c>
      <c r="U29" s="14"/>
      <c r="V29" s="14"/>
    </row>
    <row r="30" spans="1:22" ht="15.75" customHeight="1">
      <c r="A30" s="481">
        <v>12</v>
      </c>
      <c r="B30" s="489">
        <v>720</v>
      </c>
      <c r="C30" s="483" t="s">
        <v>102</v>
      </c>
      <c r="D30" s="483" t="s">
        <v>103</v>
      </c>
      <c r="E30" s="759" t="s">
        <v>863</v>
      </c>
      <c r="F30" s="759">
        <v>95</v>
      </c>
      <c r="G30" s="759" t="s">
        <v>859</v>
      </c>
      <c r="H30" s="486">
        <v>8</v>
      </c>
      <c r="I30" s="486">
        <v>8</v>
      </c>
      <c r="J30" s="486">
        <v>3</v>
      </c>
      <c r="K30" s="486">
        <v>2</v>
      </c>
      <c r="L30" s="486">
        <v>0</v>
      </c>
      <c r="M30" s="486">
        <v>0</v>
      </c>
      <c r="N30" s="486">
        <v>1</v>
      </c>
      <c r="O30" s="486">
        <v>6</v>
      </c>
      <c r="P30" s="762">
        <v>6</v>
      </c>
      <c r="Q30" s="462">
        <f t="shared" si="0"/>
        <v>34</v>
      </c>
      <c r="R30" s="761"/>
      <c r="S30" s="763"/>
      <c r="T30" s="759" t="s">
        <v>1886</v>
      </c>
      <c r="U30" s="14"/>
      <c r="V30" s="14"/>
    </row>
    <row r="31" spans="1:22" ht="15.75" customHeight="1">
      <c r="A31" s="757">
        <v>13</v>
      </c>
      <c r="B31" s="758">
        <v>723</v>
      </c>
      <c r="C31" s="483" t="s">
        <v>1138</v>
      </c>
      <c r="D31" s="483" t="s">
        <v>1201</v>
      </c>
      <c r="E31" s="759" t="s">
        <v>1202</v>
      </c>
      <c r="F31" s="759"/>
      <c r="G31" s="759"/>
      <c r="H31" s="486">
        <v>8</v>
      </c>
      <c r="I31" s="486">
        <v>10</v>
      </c>
      <c r="J31" s="486">
        <v>5</v>
      </c>
      <c r="K31" s="486">
        <v>4</v>
      </c>
      <c r="L31" s="486">
        <v>2</v>
      </c>
      <c r="M31" s="486">
        <v>2</v>
      </c>
      <c r="N31" s="486">
        <v>0</v>
      </c>
      <c r="O31" s="486">
        <v>0</v>
      </c>
      <c r="P31" s="762">
        <v>3</v>
      </c>
      <c r="Q31" s="462">
        <f t="shared" si="0"/>
        <v>34</v>
      </c>
      <c r="R31" s="761"/>
      <c r="S31" s="487"/>
      <c r="T31" s="759"/>
      <c r="U31" s="14"/>
      <c r="V31" s="14"/>
    </row>
    <row r="32" spans="1:22" ht="15.75" customHeight="1">
      <c r="A32" s="481">
        <v>14</v>
      </c>
      <c r="B32" s="489">
        <v>706</v>
      </c>
      <c r="C32" s="483" t="s">
        <v>1194</v>
      </c>
      <c r="D32" s="483" t="s">
        <v>1195</v>
      </c>
      <c r="E32" s="759" t="s">
        <v>873</v>
      </c>
      <c r="F32" s="759">
        <v>60</v>
      </c>
      <c r="G32" s="759" t="s">
        <v>859</v>
      </c>
      <c r="H32" s="486">
        <v>6</v>
      </c>
      <c r="I32" s="486">
        <v>4</v>
      </c>
      <c r="J32" s="486">
        <v>4</v>
      </c>
      <c r="K32" s="486">
        <v>3</v>
      </c>
      <c r="L32" s="486">
        <v>2</v>
      </c>
      <c r="M32" s="486">
        <v>1</v>
      </c>
      <c r="N32" s="486">
        <v>1</v>
      </c>
      <c r="O32" s="486">
        <v>0</v>
      </c>
      <c r="P32" s="762">
        <v>9</v>
      </c>
      <c r="Q32" s="462">
        <f t="shared" si="0"/>
        <v>30</v>
      </c>
      <c r="R32" s="761"/>
      <c r="S32" s="487"/>
      <c r="T32" s="759" t="s">
        <v>1895</v>
      </c>
      <c r="U32" s="14"/>
      <c r="V32" s="14"/>
    </row>
    <row r="33" spans="1:22" ht="15.75" customHeight="1">
      <c r="A33" s="757">
        <v>15</v>
      </c>
      <c r="B33" s="758">
        <v>707</v>
      </c>
      <c r="C33" s="483" t="s">
        <v>104</v>
      </c>
      <c r="D33" s="483" t="s">
        <v>1071</v>
      </c>
      <c r="E33" s="759" t="s">
        <v>1023</v>
      </c>
      <c r="F33" s="759">
        <v>61</v>
      </c>
      <c r="G33" s="759" t="s">
        <v>859</v>
      </c>
      <c r="H33" s="486">
        <v>8</v>
      </c>
      <c r="I33" s="486">
        <v>4</v>
      </c>
      <c r="J33" s="486">
        <v>2</v>
      </c>
      <c r="K33" s="486">
        <v>5</v>
      </c>
      <c r="L33" s="486">
        <v>3</v>
      </c>
      <c r="M33" s="486">
        <v>1</v>
      </c>
      <c r="N33" s="486">
        <v>2</v>
      </c>
      <c r="O33" s="486">
        <v>3</v>
      </c>
      <c r="P33" s="762">
        <v>2</v>
      </c>
      <c r="Q33" s="462">
        <f t="shared" si="0"/>
        <v>30</v>
      </c>
      <c r="R33" s="761"/>
      <c r="S33" s="487"/>
      <c r="T33" s="759" t="s">
        <v>105</v>
      </c>
      <c r="U33" s="14"/>
      <c r="V33" s="14"/>
    </row>
    <row r="34" spans="1:22" ht="15.75" customHeight="1">
      <c r="A34" s="481">
        <v>16</v>
      </c>
      <c r="B34" s="489">
        <v>716</v>
      </c>
      <c r="C34" s="483" t="s">
        <v>1889</v>
      </c>
      <c r="D34" s="483" t="s">
        <v>1005</v>
      </c>
      <c r="E34" s="759" t="s">
        <v>1292</v>
      </c>
      <c r="F34" s="759"/>
      <c r="G34" s="759" t="s">
        <v>859</v>
      </c>
      <c r="H34" s="486">
        <v>6</v>
      </c>
      <c r="I34" s="486">
        <v>5</v>
      </c>
      <c r="J34" s="486">
        <v>4</v>
      </c>
      <c r="K34" s="486">
        <v>2</v>
      </c>
      <c r="L34" s="486">
        <v>0</v>
      </c>
      <c r="M34" s="486">
        <v>2</v>
      </c>
      <c r="N34" s="486">
        <v>1</v>
      </c>
      <c r="O34" s="486">
        <v>2</v>
      </c>
      <c r="P34" s="762">
        <v>4</v>
      </c>
      <c r="Q34" s="462">
        <f t="shared" si="0"/>
        <v>26</v>
      </c>
      <c r="R34" s="761"/>
      <c r="S34" s="763"/>
      <c r="T34" s="759" t="s">
        <v>1890</v>
      </c>
      <c r="U34" s="14"/>
      <c r="V34" s="14"/>
    </row>
    <row r="35" spans="1:22" ht="15.75" customHeight="1">
      <c r="A35" s="757">
        <v>17</v>
      </c>
      <c r="B35" s="758">
        <v>710</v>
      </c>
      <c r="C35" s="483" t="s">
        <v>1555</v>
      </c>
      <c r="D35" s="483" t="s">
        <v>1016</v>
      </c>
      <c r="E35" s="759" t="s">
        <v>909</v>
      </c>
      <c r="F35" s="759">
        <v>58</v>
      </c>
      <c r="G35" s="759" t="s">
        <v>859</v>
      </c>
      <c r="H35" s="486">
        <v>4</v>
      </c>
      <c r="I35" s="486">
        <v>6</v>
      </c>
      <c r="J35" s="486">
        <v>0</v>
      </c>
      <c r="K35" s="486">
        <v>2</v>
      </c>
      <c r="L35" s="486">
        <v>0</v>
      </c>
      <c r="M35" s="486">
        <v>0</v>
      </c>
      <c r="N35" s="486">
        <v>0</v>
      </c>
      <c r="O35" s="486">
        <v>0</v>
      </c>
      <c r="P35" s="762">
        <v>2</v>
      </c>
      <c r="Q35" s="462">
        <f t="shared" si="0"/>
        <v>14</v>
      </c>
      <c r="R35" s="761"/>
      <c r="S35" s="487"/>
      <c r="T35" s="759" t="s">
        <v>106</v>
      </c>
      <c r="U35" s="14"/>
      <c r="V35" s="14"/>
    </row>
    <row r="36" spans="1:22" ht="15.75" customHeight="1">
      <c r="A36" s="481">
        <v>18</v>
      </c>
      <c r="B36" s="489">
        <v>714</v>
      </c>
      <c r="C36" s="483" t="s">
        <v>1405</v>
      </c>
      <c r="D36" s="483" t="s">
        <v>1406</v>
      </c>
      <c r="E36" s="759" t="s">
        <v>1013</v>
      </c>
      <c r="F36" s="759">
        <v>60</v>
      </c>
      <c r="G36" s="759" t="s">
        <v>864</v>
      </c>
      <c r="H36" s="486">
        <v>4</v>
      </c>
      <c r="I36" s="486">
        <v>5</v>
      </c>
      <c r="J36" s="486">
        <v>0</v>
      </c>
      <c r="K36" s="486">
        <v>1</v>
      </c>
      <c r="L36" s="486">
        <v>1</v>
      </c>
      <c r="M36" s="486">
        <v>0</v>
      </c>
      <c r="N36" s="486">
        <v>1</v>
      </c>
      <c r="O36" s="486">
        <v>0</v>
      </c>
      <c r="P36" s="762">
        <v>0</v>
      </c>
      <c r="Q36" s="462">
        <f t="shared" si="0"/>
        <v>12</v>
      </c>
      <c r="R36" s="761"/>
      <c r="S36" s="763"/>
      <c r="T36" s="759" t="s">
        <v>107</v>
      </c>
      <c r="U36" s="14"/>
      <c r="V36" s="14"/>
    </row>
    <row r="37" spans="1:22" ht="15.75" customHeight="1">
      <c r="A37" s="764"/>
      <c r="B37" s="765">
        <v>711</v>
      </c>
      <c r="C37" s="766" t="s">
        <v>108</v>
      </c>
      <c r="D37" s="766" t="s">
        <v>857</v>
      </c>
      <c r="E37" s="767" t="s">
        <v>899</v>
      </c>
      <c r="F37" s="767">
        <v>51</v>
      </c>
      <c r="G37" s="767" t="s">
        <v>859</v>
      </c>
      <c r="H37" s="396" t="s">
        <v>939</v>
      </c>
      <c r="I37" s="397"/>
      <c r="J37" s="397"/>
      <c r="K37" s="397"/>
      <c r="L37" s="397"/>
      <c r="M37" s="397"/>
      <c r="N37" s="397"/>
      <c r="O37" s="397"/>
      <c r="P37" s="397"/>
      <c r="Q37" s="398"/>
      <c r="R37" s="768"/>
      <c r="S37" s="769"/>
      <c r="T37" s="767" t="s">
        <v>1927</v>
      </c>
      <c r="U37" s="770"/>
      <c r="V37" s="770"/>
    </row>
    <row r="38" spans="1:22" ht="15.75" customHeight="1">
      <c r="A38" s="771"/>
      <c r="B38" s="772">
        <v>704</v>
      </c>
      <c r="C38" s="766" t="s">
        <v>109</v>
      </c>
      <c r="D38" s="766" t="s">
        <v>933</v>
      </c>
      <c r="E38" s="767" t="s">
        <v>1038</v>
      </c>
      <c r="F38" s="767">
        <v>32</v>
      </c>
      <c r="G38" s="767" t="s">
        <v>859</v>
      </c>
      <c r="H38" s="396" t="s">
        <v>939</v>
      </c>
      <c r="I38" s="397"/>
      <c r="J38" s="397"/>
      <c r="K38" s="397"/>
      <c r="L38" s="397"/>
      <c r="M38" s="397"/>
      <c r="N38" s="397"/>
      <c r="O38" s="397"/>
      <c r="P38" s="397"/>
      <c r="Q38" s="398"/>
      <c r="R38" s="761"/>
      <c r="S38" s="773"/>
      <c r="T38" s="767" t="s">
        <v>1913</v>
      </c>
      <c r="U38" s="770"/>
      <c r="V38" s="770"/>
    </row>
    <row r="39" spans="1:22" ht="15.75" customHeight="1">
      <c r="A39" s="764"/>
      <c r="B39" s="765">
        <v>709</v>
      </c>
      <c r="C39" s="766" t="s">
        <v>2064</v>
      </c>
      <c r="D39" s="766" t="s">
        <v>1048</v>
      </c>
      <c r="E39" s="767" t="s">
        <v>1208</v>
      </c>
      <c r="F39" s="767">
        <v>11</v>
      </c>
      <c r="G39" s="767" t="s">
        <v>859</v>
      </c>
      <c r="H39" s="396" t="s">
        <v>939</v>
      </c>
      <c r="I39" s="397"/>
      <c r="J39" s="397"/>
      <c r="K39" s="397"/>
      <c r="L39" s="397"/>
      <c r="M39" s="397"/>
      <c r="N39" s="397"/>
      <c r="O39" s="397"/>
      <c r="P39" s="397"/>
      <c r="Q39" s="398"/>
      <c r="R39" s="761"/>
      <c r="S39" s="774"/>
      <c r="T39" s="767" t="s">
        <v>110</v>
      </c>
      <c r="U39" s="770"/>
      <c r="V39" s="770"/>
    </row>
    <row r="40" spans="1:22" ht="15.75" customHeight="1">
      <c r="A40" s="771"/>
      <c r="B40" s="772">
        <v>713</v>
      </c>
      <c r="C40" s="766" t="s">
        <v>111</v>
      </c>
      <c r="D40" s="766" t="s">
        <v>922</v>
      </c>
      <c r="E40" s="767" t="s">
        <v>1213</v>
      </c>
      <c r="F40" s="767">
        <v>67</v>
      </c>
      <c r="G40" s="767" t="s">
        <v>859</v>
      </c>
      <c r="H40" s="396" t="s">
        <v>939</v>
      </c>
      <c r="I40" s="397"/>
      <c r="J40" s="397"/>
      <c r="K40" s="397"/>
      <c r="L40" s="397"/>
      <c r="M40" s="397"/>
      <c r="N40" s="397"/>
      <c r="O40" s="397"/>
      <c r="P40" s="397"/>
      <c r="Q40" s="398"/>
      <c r="R40" s="761"/>
      <c r="S40" s="769"/>
      <c r="T40" s="767" t="s">
        <v>1901</v>
      </c>
      <c r="U40" s="770"/>
      <c r="V40" s="770"/>
    </row>
    <row r="41" spans="1:22" ht="15.75" customHeight="1">
      <c r="A41" s="771"/>
      <c r="B41" s="772">
        <v>721</v>
      </c>
      <c r="C41" s="766" t="s">
        <v>112</v>
      </c>
      <c r="D41" s="766" t="s">
        <v>1337</v>
      </c>
      <c r="E41" s="767" t="s">
        <v>891</v>
      </c>
      <c r="F41" s="767">
        <v>76</v>
      </c>
      <c r="G41" s="767" t="s">
        <v>859</v>
      </c>
      <c r="H41" s="396" t="s">
        <v>939</v>
      </c>
      <c r="I41" s="397"/>
      <c r="J41" s="397"/>
      <c r="K41" s="397"/>
      <c r="L41" s="397"/>
      <c r="M41" s="397"/>
      <c r="N41" s="397"/>
      <c r="O41" s="397"/>
      <c r="P41" s="397"/>
      <c r="Q41" s="398"/>
      <c r="R41" s="761"/>
      <c r="S41" s="774"/>
      <c r="T41" s="767" t="s">
        <v>1899</v>
      </c>
      <c r="U41" s="770"/>
      <c r="V41" s="770"/>
    </row>
    <row r="42" spans="1:22" ht="15.75" customHeight="1">
      <c r="A42" s="502"/>
      <c r="B42" s="775"/>
      <c r="C42" s="504"/>
      <c r="D42" s="504"/>
      <c r="E42" s="776"/>
      <c r="F42" s="776"/>
      <c r="G42" s="776"/>
      <c r="H42" s="507"/>
      <c r="I42" s="507"/>
      <c r="J42" s="507"/>
      <c r="K42" s="507"/>
      <c r="L42" s="507"/>
      <c r="M42" s="507"/>
      <c r="N42" s="507"/>
      <c r="O42" s="507"/>
      <c r="P42" s="535"/>
      <c r="Q42" s="535"/>
      <c r="R42" s="777"/>
      <c r="S42" s="509"/>
      <c r="T42" s="776"/>
      <c r="U42" s="38"/>
      <c r="V42" s="38"/>
    </row>
    <row r="43" spans="1:22" ht="15.75" customHeight="1">
      <c r="A43" s="502"/>
      <c r="B43" s="775"/>
      <c r="C43" s="504"/>
      <c r="D43" s="504"/>
      <c r="E43" s="776"/>
      <c r="F43" s="776"/>
      <c r="G43" s="776"/>
      <c r="H43" s="507"/>
      <c r="I43" s="507"/>
      <c r="J43" s="507"/>
      <c r="K43" s="507"/>
      <c r="L43" s="507"/>
      <c r="M43" s="507"/>
      <c r="N43" s="507"/>
      <c r="O43" s="507"/>
      <c r="P43" s="535"/>
      <c r="Q43" s="535"/>
      <c r="R43" s="777"/>
      <c r="S43" s="509"/>
      <c r="T43" s="776"/>
      <c r="U43" s="38"/>
      <c r="V43" s="38"/>
    </row>
    <row r="44" spans="1:22" ht="15.75" customHeight="1">
      <c r="A44" s="502"/>
      <c r="B44" s="775"/>
      <c r="C44" s="504"/>
      <c r="D44" s="504"/>
      <c r="E44" s="776"/>
      <c r="F44" s="776"/>
      <c r="G44" s="776"/>
      <c r="H44" s="507"/>
      <c r="I44" s="507"/>
      <c r="J44" s="507"/>
      <c r="K44" s="507"/>
      <c r="L44" s="507"/>
      <c r="M44" s="507"/>
      <c r="N44" s="507"/>
      <c r="O44" s="507"/>
      <c r="P44" s="535"/>
      <c r="Q44" s="535"/>
      <c r="R44" s="777"/>
      <c r="S44" s="509"/>
      <c r="T44" s="776"/>
      <c r="U44" s="38"/>
      <c r="V44" s="38"/>
    </row>
    <row r="45" spans="1:22" ht="15.75" customHeight="1">
      <c r="A45" s="502"/>
      <c r="B45" s="775"/>
      <c r="C45" s="504"/>
      <c r="D45" s="504"/>
      <c r="E45" s="776"/>
      <c r="F45" s="776"/>
      <c r="G45" s="776"/>
      <c r="H45" s="507"/>
      <c r="I45" s="507"/>
      <c r="J45" s="507"/>
      <c r="K45" s="507"/>
      <c r="L45" s="507"/>
      <c r="M45" s="507"/>
      <c r="N45" s="507"/>
      <c r="O45" s="507"/>
      <c r="P45" s="535"/>
      <c r="Q45" s="535"/>
      <c r="R45" s="777"/>
      <c r="S45" s="509"/>
      <c r="T45" s="776"/>
      <c r="U45" s="38"/>
      <c r="V45" s="38"/>
    </row>
    <row r="46" spans="1:22" ht="15.75" customHeight="1">
      <c r="A46" s="502"/>
      <c r="B46" s="775"/>
      <c r="C46" s="504"/>
      <c r="D46" s="504"/>
      <c r="E46" s="776"/>
      <c r="F46" s="776"/>
      <c r="G46" s="776"/>
      <c r="H46" s="507"/>
      <c r="I46" s="507"/>
      <c r="J46" s="507"/>
      <c r="K46" s="507"/>
      <c r="L46" s="507"/>
      <c r="M46" s="507"/>
      <c r="N46" s="507"/>
      <c r="O46" s="507"/>
      <c r="P46" s="535"/>
      <c r="Q46" s="535"/>
      <c r="R46" s="777"/>
      <c r="S46" s="509"/>
      <c r="T46" s="776"/>
      <c r="U46" s="38"/>
      <c r="V46" s="38"/>
    </row>
    <row r="47" spans="2:5" ht="14.25">
      <c r="B47" s="456" t="s">
        <v>113</v>
      </c>
      <c r="E47" s="511"/>
    </row>
    <row r="48" spans="1:7" ht="14.25">
      <c r="A48" s="38"/>
      <c r="B48" s="38"/>
      <c r="C48" s="38"/>
      <c r="E48" s="512" t="s">
        <v>1919</v>
      </c>
      <c r="F48" s="456"/>
      <c r="G48" s="456"/>
    </row>
    <row r="49" spans="1:5" ht="14.25">
      <c r="A49" s="457" t="s">
        <v>96</v>
      </c>
      <c r="B49" s="458"/>
      <c r="C49" s="459"/>
      <c r="E49" s="511"/>
    </row>
    <row r="50" spans="1:5" ht="15" thickBot="1">
      <c r="A50" s="460" t="s">
        <v>114</v>
      </c>
      <c r="B50" s="461"/>
      <c r="C50" s="461"/>
      <c r="E50" s="511"/>
    </row>
    <row r="51" spans="1:22" ht="34.5" customHeight="1" thickBot="1">
      <c r="A51" s="519" t="s">
        <v>984</v>
      </c>
      <c r="B51" s="752" t="s">
        <v>843</v>
      </c>
      <c r="C51" s="520" t="s">
        <v>844</v>
      </c>
      <c r="D51" s="520" t="s">
        <v>845</v>
      </c>
      <c r="E51" s="521" t="s">
        <v>847</v>
      </c>
      <c r="F51" s="465" t="s">
        <v>848</v>
      </c>
      <c r="G51" s="465" t="s">
        <v>849</v>
      </c>
      <c r="H51" s="521">
        <v>1</v>
      </c>
      <c r="I51" s="521">
        <v>2</v>
      </c>
      <c r="J51" s="521">
        <v>3</v>
      </c>
      <c r="K51" s="521">
        <v>4</v>
      </c>
      <c r="L51" s="521">
        <v>5</v>
      </c>
      <c r="M51" s="521">
        <v>6</v>
      </c>
      <c r="N51" s="521">
        <v>7</v>
      </c>
      <c r="O51" s="521">
        <v>8</v>
      </c>
      <c r="P51" s="521">
        <v>9</v>
      </c>
      <c r="Q51" s="521">
        <v>10</v>
      </c>
      <c r="R51" s="521" t="s">
        <v>850</v>
      </c>
      <c r="S51" s="465" t="s">
        <v>70</v>
      </c>
      <c r="T51" s="465" t="s">
        <v>852</v>
      </c>
      <c r="U51" s="465" t="s">
        <v>853</v>
      </c>
      <c r="V51" s="466" t="s">
        <v>854</v>
      </c>
    </row>
    <row r="52" spans="1:22" ht="16.5" customHeight="1">
      <c r="A52" s="778"/>
      <c r="B52" s="779"/>
      <c r="C52" s="779"/>
      <c r="D52" s="779"/>
      <c r="E52" s="531"/>
      <c r="F52" s="779"/>
      <c r="G52" s="779"/>
      <c r="H52" s="531">
        <v>14</v>
      </c>
      <c r="I52" s="531">
        <v>15</v>
      </c>
      <c r="J52" s="531">
        <v>10</v>
      </c>
      <c r="K52" s="531">
        <v>8</v>
      </c>
      <c r="L52" s="531">
        <v>10</v>
      </c>
      <c r="M52" s="531">
        <v>4</v>
      </c>
      <c r="N52" s="531">
        <v>7</v>
      </c>
      <c r="O52" s="531">
        <v>14</v>
      </c>
      <c r="P52" s="531">
        <v>9</v>
      </c>
      <c r="Q52" s="780">
        <v>9</v>
      </c>
      <c r="R52" s="531">
        <f aca="true" t="shared" si="1" ref="R52:R75">SUM(H52:Q52)</f>
        <v>100</v>
      </c>
      <c r="S52" s="781"/>
      <c r="T52" s="779"/>
      <c r="U52" s="782"/>
      <c r="V52" s="782"/>
    </row>
    <row r="53" spans="1:22" ht="15.75" customHeight="1">
      <c r="A53" s="472">
        <v>1</v>
      </c>
      <c r="B53" s="473">
        <v>815</v>
      </c>
      <c r="C53" s="474" t="s">
        <v>1804</v>
      </c>
      <c r="D53" s="474" t="s">
        <v>1308</v>
      </c>
      <c r="E53" s="820" t="s">
        <v>1292</v>
      </c>
      <c r="F53" s="820"/>
      <c r="G53" s="820" t="s">
        <v>859</v>
      </c>
      <c r="H53" s="527">
        <v>14</v>
      </c>
      <c r="I53" s="527">
        <v>13</v>
      </c>
      <c r="J53" s="527">
        <v>4</v>
      </c>
      <c r="K53" s="527">
        <v>0</v>
      </c>
      <c r="L53" s="527">
        <v>8</v>
      </c>
      <c r="M53" s="527">
        <v>2</v>
      </c>
      <c r="N53" s="527">
        <v>4</v>
      </c>
      <c r="O53" s="527">
        <v>12</v>
      </c>
      <c r="P53" s="527">
        <v>8</v>
      </c>
      <c r="Q53" s="827">
        <v>9</v>
      </c>
      <c r="R53" s="529">
        <f t="shared" si="1"/>
        <v>74</v>
      </c>
      <c r="S53" s="826" t="s">
        <v>928</v>
      </c>
      <c r="T53" s="820" t="s">
        <v>1921</v>
      </c>
      <c r="U53" s="46"/>
      <c r="V53" s="46"/>
    </row>
    <row r="54" spans="1:22" ht="15.75" customHeight="1">
      <c r="A54" s="472">
        <v>2</v>
      </c>
      <c r="B54" s="473">
        <v>805</v>
      </c>
      <c r="C54" s="474" t="s">
        <v>115</v>
      </c>
      <c r="D54" s="474" t="s">
        <v>1238</v>
      </c>
      <c r="E54" s="820" t="s">
        <v>1064</v>
      </c>
      <c r="F54" s="820">
        <v>64</v>
      </c>
      <c r="G54" s="820" t="s">
        <v>859</v>
      </c>
      <c r="H54" s="527">
        <v>10</v>
      </c>
      <c r="I54" s="527">
        <v>8</v>
      </c>
      <c r="J54" s="527">
        <v>6</v>
      </c>
      <c r="K54" s="527">
        <v>5</v>
      </c>
      <c r="L54" s="527">
        <v>7</v>
      </c>
      <c r="M54" s="527">
        <v>1</v>
      </c>
      <c r="N54" s="527">
        <v>2</v>
      </c>
      <c r="O54" s="527">
        <v>12</v>
      </c>
      <c r="P54" s="527">
        <v>5</v>
      </c>
      <c r="Q54" s="827">
        <v>9</v>
      </c>
      <c r="R54" s="529">
        <f t="shared" si="1"/>
        <v>65</v>
      </c>
      <c r="S54" s="826" t="s">
        <v>1751</v>
      </c>
      <c r="T54" s="820" t="s">
        <v>1960</v>
      </c>
      <c r="U54" s="46"/>
      <c r="V54" s="46"/>
    </row>
    <row r="55" spans="1:22" ht="15.75" customHeight="1">
      <c r="A55" s="472">
        <v>3</v>
      </c>
      <c r="B55" s="473">
        <v>823</v>
      </c>
      <c r="C55" s="474" t="s">
        <v>1600</v>
      </c>
      <c r="D55" s="474" t="s">
        <v>1086</v>
      </c>
      <c r="E55" s="820" t="s">
        <v>927</v>
      </c>
      <c r="F55" s="820">
        <v>65</v>
      </c>
      <c r="G55" s="820" t="s">
        <v>859</v>
      </c>
      <c r="H55" s="527">
        <v>14</v>
      </c>
      <c r="I55" s="527">
        <v>11</v>
      </c>
      <c r="J55" s="527">
        <v>8</v>
      </c>
      <c r="K55" s="527">
        <v>5</v>
      </c>
      <c r="L55" s="527">
        <v>0</v>
      </c>
      <c r="M55" s="527">
        <v>4</v>
      </c>
      <c r="N55" s="527">
        <v>0</v>
      </c>
      <c r="O55" s="527">
        <v>4</v>
      </c>
      <c r="P55" s="527">
        <v>5</v>
      </c>
      <c r="Q55" s="827">
        <v>8</v>
      </c>
      <c r="R55" s="529">
        <f t="shared" si="1"/>
        <v>59</v>
      </c>
      <c r="S55" s="826" t="s">
        <v>1751</v>
      </c>
      <c r="T55" s="820" t="s">
        <v>98</v>
      </c>
      <c r="U55" s="46"/>
      <c r="V55" s="46"/>
    </row>
    <row r="56" spans="1:22" ht="15.75" customHeight="1">
      <c r="A56" s="472">
        <v>4</v>
      </c>
      <c r="B56" s="473">
        <v>821</v>
      </c>
      <c r="C56" s="474" t="s">
        <v>2071</v>
      </c>
      <c r="D56" s="474" t="s">
        <v>933</v>
      </c>
      <c r="E56" s="820" t="s">
        <v>863</v>
      </c>
      <c r="F56" s="820">
        <v>85</v>
      </c>
      <c r="G56" s="820" t="s">
        <v>859</v>
      </c>
      <c r="H56" s="527">
        <v>10</v>
      </c>
      <c r="I56" s="527">
        <v>9</v>
      </c>
      <c r="J56" s="527">
        <v>6</v>
      </c>
      <c r="K56" s="527">
        <v>1</v>
      </c>
      <c r="L56" s="527">
        <v>2</v>
      </c>
      <c r="M56" s="527">
        <v>2</v>
      </c>
      <c r="N56" s="527">
        <v>0</v>
      </c>
      <c r="O56" s="527">
        <v>10</v>
      </c>
      <c r="P56" s="527">
        <v>4</v>
      </c>
      <c r="Q56" s="827">
        <v>8</v>
      </c>
      <c r="R56" s="529">
        <f t="shared" si="1"/>
        <v>52</v>
      </c>
      <c r="S56" s="826" t="s">
        <v>1751</v>
      </c>
      <c r="T56" s="820" t="s">
        <v>1924</v>
      </c>
      <c r="U56" s="46"/>
      <c r="V56" s="46"/>
    </row>
    <row r="57" spans="1:22" ht="15.75" customHeight="1">
      <c r="A57" s="472">
        <v>5</v>
      </c>
      <c r="B57" s="473">
        <v>825</v>
      </c>
      <c r="C57" s="474" t="s">
        <v>1221</v>
      </c>
      <c r="D57" s="474" t="s">
        <v>1222</v>
      </c>
      <c r="E57" s="820" t="s">
        <v>116</v>
      </c>
      <c r="F57" s="820"/>
      <c r="G57" s="820"/>
      <c r="H57" s="527">
        <v>10</v>
      </c>
      <c r="I57" s="527">
        <v>10</v>
      </c>
      <c r="J57" s="527">
        <v>5</v>
      </c>
      <c r="K57" s="527">
        <v>0</v>
      </c>
      <c r="L57" s="527">
        <v>7</v>
      </c>
      <c r="M57" s="527">
        <v>1</v>
      </c>
      <c r="N57" s="527">
        <v>2</v>
      </c>
      <c r="O57" s="527">
        <v>2</v>
      </c>
      <c r="P57" s="527">
        <v>4</v>
      </c>
      <c r="Q57" s="827">
        <v>6</v>
      </c>
      <c r="R57" s="529">
        <f t="shared" si="1"/>
        <v>47</v>
      </c>
      <c r="S57" s="826" t="s">
        <v>1751</v>
      </c>
      <c r="T57" s="820" t="s">
        <v>2068</v>
      </c>
      <c r="U57" s="46"/>
      <c r="V57" s="46"/>
    </row>
    <row r="58" spans="1:22" ht="15.75" customHeight="1">
      <c r="A58" s="472">
        <v>6</v>
      </c>
      <c r="B58" s="473">
        <v>817</v>
      </c>
      <c r="C58" s="474" t="s">
        <v>117</v>
      </c>
      <c r="D58" s="474" t="s">
        <v>1912</v>
      </c>
      <c r="E58" s="820" t="s">
        <v>868</v>
      </c>
      <c r="F58" s="820">
        <v>75</v>
      </c>
      <c r="G58" s="820" t="s">
        <v>859</v>
      </c>
      <c r="H58" s="527">
        <v>3</v>
      </c>
      <c r="I58" s="527">
        <v>12</v>
      </c>
      <c r="J58" s="527">
        <v>6</v>
      </c>
      <c r="K58" s="527">
        <v>1</v>
      </c>
      <c r="L58" s="527">
        <v>2</v>
      </c>
      <c r="M58" s="527">
        <v>3</v>
      </c>
      <c r="N58" s="527">
        <v>0</v>
      </c>
      <c r="O58" s="527">
        <v>4</v>
      </c>
      <c r="P58" s="527">
        <v>5</v>
      </c>
      <c r="Q58" s="827">
        <v>6</v>
      </c>
      <c r="R58" s="529">
        <f t="shared" si="1"/>
        <v>42</v>
      </c>
      <c r="S58" s="826" t="s">
        <v>1751</v>
      </c>
      <c r="T58" s="820" t="s">
        <v>1896</v>
      </c>
      <c r="U58" s="46"/>
      <c r="V58" s="46"/>
    </row>
    <row r="59" spans="1:22" ht="15.75" customHeight="1">
      <c r="A59" s="472">
        <v>7</v>
      </c>
      <c r="B59" s="473">
        <v>807</v>
      </c>
      <c r="C59" s="474" t="s">
        <v>1467</v>
      </c>
      <c r="D59" s="474" t="s">
        <v>1222</v>
      </c>
      <c r="E59" s="820" t="s">
        <v>919</v>
      </c>
      <c r="F59" s="820">
        <v>54</v>
      </c>
      <c r="G59" s="820" t="s">
        <v>859</v>
      </c>
      <c r="H59" s="527">
        <v>6</v>
      </c>
      <c r="I59" s="527">
        <v>7</v>
      </c>
      <c r="J59" s="527">
        <v>4</v>
      </c>
      <c r="K59" s="527">
        <v>2</v>
      </c>
      <c r="L59" s="527">
        <v>2</v>
      </c>
      <c r="M59" s="527">
        <v>2</v>
      </c>
      <c r="N59" s="527">
        <v>2</v>
      </c>
      <c r="O59" s="527">
        <v>8</v>
      </c>
      <c r="P59" s="527">
        <v>1</v>
      </c>
      <c r="Q59" s="827">
        <v>4</v>
      </c>
      <c r="R59" s="529">
        <f t="shared" si="1"/>
        <v>38</v>
      </c>
      <c r="S59" s="826" t="s">
        <v>1751</v>
      </c>
      <c r="T59" s="820" t="s">
        <v>920</v>
      </c>
      <c r="U59" s="46"/>
      <c r="V59" s="46"/>
    </row>
    <row r="60" spans="1:22" ht="15.75" customHeight="1">
      <c r="A60" s="481">
        <v>8</v>
      </c>
      <c r="B60" s="482">
        <v>814</v>
      </c>
      <c r="C60" s="483" t="s">
        <v>118</v>
      </c>
      <c r="D60" s="483" t="s">
        <v>119</v>
      </c>
      <c r="E60" s="759" t="s">
        <v>858</v>
      </c>
      <c r="F60" s="759">
        <v>63</v>
      </c>
      <c r="G60" s="759" t="s">
        <v>859</v>
      </c>
      <c r="H60" s="531">
        <v>10</v>
      </c>
      <c r="I60" s="531">
        <v>10</v>
      </c>
      <c r="J60" s="531">
        <v>0</v>
      </c>
      <c r="K60" s="531">
        <v>0</v>
      </c>
      <c r="L60" s="531">
        <v>3</v>
      </c>
      <c r="M60" s="531">
        <v>0</v>
      </c>
      <c r="N60" s="531">
        <v>0</v>
      </c>
      <c r="O60" s="531">
        <v>8</v>
      </c>
      <c r="P60" s="531">
        <v>3</v>
      </c>
      <c r="Q60" s="780">
        <v>3</v>
      </c>
      <c r="R60" s="462">
        <f t="shared" si="1"/>
        <v>37</v>
      </c>
      <c r="S60" s="781"/>
      <c r="T60" s="759" t="s">
        <v>1891</v>
      </c>
      <c r="U60" s="14"/>
      <c r="V60" s="14"/>
    </row>
    <row r="61" spans="1:22" ht="15.75" customHeight="1">
      <c r="A61" s="481">
        <v>9</v>
      </c>
      <c r="B61" s="482">
        <v>808</v>
      </c>
      <c r="C61" s="483" t="s">
        <v>120</v>
      </c>
      <c r="D61" s="483" t="s">
        <v>995</v>
      </c>
      <c r="E61" s="759" t="s">
        <v>873</v>
      </c>
      <c r="F61" s="759">
        <v>50</v>
      </c>
      <c r="G61" s="759" t="s">
        <v>859</v>
      </c>
      <c r="H61" s="531">
        <v>6</v>
      </c>
      <c r="I61" s="531">
        <v>7</v>
      </c>
      <c r="J61" s="531">
        <v>5</v>
      </c>
      <c r="K61" s="531">
        <v>2</v>
      </c>
      <c r="L61" s="531">
        <v>0</v>
      </c>
      <c r="M61" s="531">
        <v>0</v>
      </c>
      <c r="N61" s="531">
        <v>0</v>
      </c>
      <c r="O61" s="531">
        <v>8</v>
      </c>
      <c r="P61" s="531">
        <v>5</v>
      </c>
      <c r="Q61" s="780">
        <v>3</v>
      </c>
      <c r="R61" s="462">
        <f t="shared" si="1"/>
        <v>36</v>
      </c>
      <c r="S61" s="781"/>
      <c r="T61" s="759" t="s">
        <v>1925</v>
      </c>
      <c r="U61" s="14"/>
      <c r="V61" s="14"/>
    </row>
    <row r="62" spans="1:22" ht="15.75" customHeight="1">
      <c r="A62" s="481">
        <v>10</v>
      </c>
      <c r="B62" s="482">
        <v>801</v>
      </c>
      <c r="C62" s="483" t="s">
        <v>121</v>
      </c>
      <c r="D62" s="483" t="s">
        <v>1048</v>
      </c>
      <c r="E62" s="759" t="s">
        <v>916</v>
      </c>
      <c r="F62" s="759">
        <v>19</v>
      </c>
      <c r="G62" s="759" t="s">
        <v>859</v>
      </c>
      <c r="H62" s="531">
        <v>8</v>
      </c>
      <c r="I62" s="531">
        <v>10</v>
      </c>
      <c r="J62" s="531">
        <v>4</v>
      </c>
      <c r="K62" s="531">
        <v>4</v>
      </c>
      <c r="L62" s="531">
        <v>1</v>
      </c>
      <c r="M62" s="531">
        <v>1</v>
      </c>
      <c r="N62" s="531">
        <v>0</v>
      </c>
      <c r="O62" s="531">
        <v>2</v>
      </c>
      <c r="P62" s="531">
        <v>0</v>
      </c>
      <c r="Q62" s="780">
        <v>0</v>
      </c>
      <c r="R62" s="462">
        <f t="shared" si="1"/>
        <v>30</v>
      </c>
      <c r="S62" s="781"/>
      <c r="T62" s="759" t="s">
        <v>1893</v>
      </c>
      <c r="U62" s="14"/>
      <c r="V62" s="14"/>
    </row>
    <row r="63" spans="1:22" ht="15.75" customHeight="1">
      <c r="A63" s="481">
        <v>10</v>
      </c>
      <c r="B63" s="482">
        <v>804</v>
      </c>
      <c r="C63" s="483" t="s">
        <v>1930</v>
      </c>
      <c r="D63" s="483" t="s">
        <v>1914</v>
      </c>
      <c r="E63" s="759" t="s">
        <v>941</v>
      </c>
      <c r="F63" s="759">
        <v>56</v>
      </c>
      <c r="G63" s="759" t="s">
        <v>859</v>
      </c>
      <c r="H63" s="531">
        <v>5</v>
      </c>
      <c r="I63" s="531">
        <v>6</v>
      </c>
      <c r="J63" s="531">
        <v>7</v>
      </c>
      <c r="K63" s="531">
        <v>4</v>
      </c>
      <c r="L63" s="531">
        <v>2</v>
      </c>
      <c r="M63" s="531">
        <v>0</v>
      </c>
      <c r="N63" s="531">
        <v>0</v>
      </c>
      <c r="O63" s="531">
        <v>2</v>
      </c>
      <c r="P63" s="531">
        <v>0</v>
      </c>
      <c r="Q63" s="780">
        <v>4</v>
      </c>
      <c r="R63" s="462">
        <f t="shared" si="1"/>
        <v>30</v>
      </c>
      <c r="S63" s="781"/>
      <c r="T63" s="759" t="s">
        <v>1907</v>
      </c>
      <c r="U63" s="14"/>
      <c r="V63" s="14"/>
    </row>
    <row r="64" spans="1:22" ht="15.75" customHeight="1">
      <c r="A64" s="481">
        <v>10</v>
      </c>
      <c r="B64" s="482">
        <v>809</v>
      </c>
      <c r="C64" s="483" t="s">
        <v>122</v>
      </c>
      <c r="D64" s="483" t="s">
        <v>123</v>
      </c>
      <c r="E64" s="759" t="s">
        <v>1023</v>
      </c>
      <c r="F64" s="759">
        <v>52</v>
      </c>
      <c r="G64" s="759" t="s">
        <v>859</v>
      </c>
      <c r="H64" s="531">
        <v>6</v>
      </c>
      <c r="I64" s="531">
        <v>8</v>
      </c>
      <c r="J64" s="531">
        <v>4</v>
      </c>
      <c r="K64" s="531">
        <v>5</v>
      </c>
      <c r="L64" s="531">
        <v>2</v>
      </c>
      <c r="M64" s="531">
        <v>0</v>
      </c>
      <c r="N64" s="531">
        <v>0</v>
      </c>
      <c r="O64" s="531">
        <v>4</v>
      </c>
      <c r="P64" s="531">
        <v>0</v>
      </c>
      <c r="Q64" s="531">
        <v>1</v>
      </c>
      <c r="R64" s="531">
        <f t="shared" si="1"/>
        <v>30</v>
      </c>
      <c r="S64" s="531"/>
      <c r="T64" s="759" t="s">
        <v>1903</v>
      </c>
      <c r="U64" s="43"/>
      <c r="V64" s="43"/>
    </row>
    <row r="65" spans="1:22" ht="15.75" customHeight="1">
      <c r="A65" s="481">
        <v>13</v>
      </c>
      <c r="B65" s="482">
        <v>819</v>
      </c>
      <c r="C65" s="483" t="s">
        <v>1582</v>
      </c>
      <c r="D65" s="483" t="s">
        <v>1248</v>
      </c>
      <c r="E65" s="759" t="s">
        <v>905</v>
      </c>
      <c r="F65" s="759">
        <v>47</v>
      </c>
      <c r="G65" s="759" t="s">
        <v>859</v>
      </c>
      <c r="H65" s="531">
        <v>4</v>
      </c>
      <c r="I65" s="531">
        <v>8</v>
      </c>
      <c r="J65" s="531">
        <v>3</v>
      </c>
      <c r="K65" s="531">
        <v>2</v>
      </c>
      <c r="L65" s="531">
        <v>4</v>
      </c>
      <c r="M65" s="531">
        <v>1</v>
      </c>
      <c r="N65" s="531">
        <v>0</v>
      </c>
      <c r="O65" s="531">
        <v>0</v>
      </c>
      <c r="P65" s="531">
        <v>1</v>
      </c>
      <c r="Q65" s="531">
        <v>6</v>
      </c>
      <c r="R65" s="462">
        <f t="shared" si="1"/>
        <v>29</v>
      </c>
      <c r="S65" s="531"/>
      <c r="T65" s="759" t="s">
        <v>1888</v>
      </c>
      <c r="U65" s="43"/>
      <c r="V65" s="43"/>
    </row>
    <row r="66" spans="1:22" ht="15.75" customHeight="1">
      <c r="A66" s="481">
        <v>14</v>
      </c>
      <c r="B66" s="482">
        <v>806</v>
      </c>
      <c r="C66" s="483" t="s">
        <v>124</v>
      </c>
      <c r="D66" s="483" t="s">
        <v>1224</v>
      </c>
      <c r="E66" s="759" t="s">
        <v>1038</v>
      </c>
      <c r="F66" s="759">
        <v>36</v>
      </c>
      <c r="G66" s="759" t="s">
        <v>859</v>
      </c>
      <c r="H66" s="531">
        <v>8</v>
      </c>
      <c r="I66" s="531">
        <v>9</v>
      </c>
      <c r="J66" s="531">
        <v>1</v>
      </c>
      <c r="K66" s="531">
        <v>3</v>
      </c>
      <c r="L66" s="531">
        <v>1</v>
      </c>
      <c r="M66" s="531">
        <v>1</v>
      </c>
      <c r="N66" s="531">
        <v>1</v>
      </c>
      <c r="O66" s="531">
        <v>0</v>
      </c>
      <c r="P66" s="531">
        <v>0</v>
      </c>
      <c r="Q66" s="531">
        <v>4</v>
      </c>
      <c r="R66" s="462">
        <f t="shared" si="1"/>
        <v>28</v>
      </c>
      <c r="S66" s="531"/>
      <c r="T66" s="759" t="s">
        <v>1913</v>
      </c>
      <c r="U66" s="43"/>
      <c r="V66" s="43"/>
    </row>
    <row r="67" spans="1:22" ht="15.75" customHeight="1">
      <c r="A67" s="481">
        <v>14</v>
      </c>
      <c r="B67" s="482">
        <v>816</v>
      </c>
      <c r="C67" s="483" t="s">
        <v>1712</v>
      </c>
      <c r="D67" s="483" t="s">
        <v>857</v>
      </c>
      <c r="E67" s="759" t="s">
        <v>1292</v>
      </c>
      <c r="F67" s="759"/>
      <c r="G67" s="759" t="s">
        <v>859</v>
      </c>
      <c r="H67" s="531">
        <v>2</v>
      </c>
      <c r="I67" s="531">
        <v>8</v>
      </c>
      <c r="J67" s="531">
        <v>4</v>
      </c>
      <c r="K67" s="531">
        <v>3</v>
      </c>
      <c r="L67" s="531">
        <v>3</v>
      </c>
      <c r="M67" s="531">
        <v>1</v>
      </c>
      <c r="N67" s="531">
        <v>0</v>
      </c>
      <c r="O67" s="531">
        <v>0</v>
      </c>
      <c r="P67" s="531">
        <v>2</v>
      </c>
      <c r="Q67" s="531">
        <v>5</v>
      </c>
      <c r="R67" s="462">
        <f t="shared" si="1"/>
        <v>28</v>
      </c>
      <c r="S67" s="531"/>
      <c r="T67" s="759" t="s">
        <v>1921</v>
      </c>
      <c r="U67" s="43"/>
      <c r="V67" s="43"/>
    </row>
    <row r="68" spans="1:22" ht="15.75" customHeight="1">
      <c r="A68" s="481">
        <v>16</v>
      </c>
      <c r="B68" s="482">
        <v>813</v>
      </c>
      <c r="C68" s="483" t="s">
        <v>1922</v>
      </c>
      <c r="D68" s="483" t="s">
        <v>1201</v>
      </c>
      <c r="E68" s="759" t="s">
        <v>1213</v>
      </c>
      <c r="F68" s="759">
        <v>68</v>
      </c>
      <c r="G68" s="759" t="s">
        <v>859</v>
      </c>
      <c r="H68" s="531">
        <v>6</v>
      </c>
      <c r="I68" s="531">
        <v>8</v>
      </c>
      <c r="J68" s="531">
        <v>4</v>
      </c>
      <c r="K68" s="531">
        <v>0</v>
      </c>
      <c r="L68" s="531">
        <v>1</v>
      </c>
      <c r="M68" s="531">
        <v>1</v>
      </c>
      <c r="N68" s="531">
        <v>0</v>
      </c>
      <c r="O68" s="531">
        <v>2</v>
      </c>
      <c r="P68" s="531">
        <v>3</v>
      </c>
      <c r="Q68" s="531">
        <v>0</v>
      </c>
      <c r="R68" s="462">
        <f t="shared" si="1"/>
        <v>25</v>
      </c>
      <c r="S68" s="531"/>
      <c r="T68" s="759" t="s">
        <v>1901</v>
      </c>
      <c r="U68" s="43"/>
      <c r="V68" s="43"/>
    </row>
    <row r="69" spans="1:22" ht="15.75" customHeight="1">
      <c r="A69" s="481">
        <v>17</v>
      </c>
      <c r="B69" s="482">
        <v>802</v>
      </c>
      <c r="C69" s="483" t="s">
        <v>1934</v>
      </c>
      <c r="D69" s="483" t="s">
        <v>971</v>
      </c>
      <c r="E69" s="759" t="s">
        <v>1188</v>
      </c>
      <c r="F69" s="759">
        <v>56</v>
      </c>
      <c r="G69" s="759" t="s">
        <v>859</v>
      </c>
      <c r="H69" s="531">
        <v>6</v>
      </c>
      <c r="I69" s="531">
        <v>9</v>
      </c>
      <c r="J69" s="531">
        <v>4</v>
      </c>
      <c r="K69" s="531">
        <v>2</v>
      </c>
      <c r="L69" s="531">
        <v>0</v>
      </c>
      <c r="M69" s="531">
        <v>1</v>
      </c>
      <c r="N69" s="531">
        <v>0</v>
      </c>
      <c r="O69" s="531">
        <v>0</v>
      </c>
      <c r="P69" s="531">
        <v>0</v>
      </c>
      <c r="Q69" s="531">
        <v>2</v>
      </c>
      <c r="R69" s="462">
        <f t="shared" si="1"/>
        <v>24</v>
      </c>
      <c r="S69" s="531"/>
      <c r="T69" s="759" t="s">
        <v>1898</v>
      </c>
      <c r="U69" s="43"/>
      <c r="V69" s="43"/>
    </row>
    <row r="70" spans="1:22" ht="15.75" customHeight="1">
      <c r="A70" s="481">
        <v>17</v>
      </c>
      <c r="B70" s="482">
        <v>824</v>
      </c>
      <c r="C70" s="483" t="s">
        <v>125</v>
      </c>
      <c r="D70" s="483" t="s">
        <v>915</v>
      </c>
      <c r="E70" s="759" t="s">
        <v>1240</v>
      </c>
      <c r="F70" s="759">
        <v>56</v>
      </c>
      <c r="G70" s="759" t="s">
        <v>859</v>
      </c>
      <c r="H70" s="531">
        <v>5</v>
      </c>
      <c r="I70" s="531">
        <v>7</v>
      </c>
      <c r="J70" s="531">
        <v>2</v>
      </c>
      <c r="K70" s="531">
        <v>5</v>
      </c>
      <c r="L70" s="531">
        <v>2</v>
      </c>
      <c r="M70" s="531">
        <v>1</v>
      </c>
      <c r="N70" s="531">
        <v>0</v>
      </c>
      <c r="O70" s="531">
        <v>0</v>
      </c>
      <c r="P70" s="531">
        <v>0</v>
      </c>
      <c r="Q70" s="531">
        <v>2</v>
      </c>
      <c r="R70" s="462">
        <f t="shared" si="1"/>
        <v>24</v>
      </c>
      <c r="S70" s="531"/>
      <c r="T70" s="759" t="s">
        <v>126</v>
      </c>
      <c r="U70" s="43"/>
      <c r="V70" s="43"/>
    </row>
    <row r="71" spans="1:22" ht="15.75" customHeight="1">
      <c r="A71" s="481">
        <v>19</v>
      </c>
      <c r="B71" s="482">
        <v>811</v>
      </c>
      <c r="C71" s="483" t="s">
        <v>127</v>
      </c>
      <c r="D71" s="483" t="s">
        <v>1166</v>
      </c>
      <c r="E71" s="759" t="s">
        <v>899</v>
      </c>
      <c r="F71" s="759">
        <v>59</v>
      </c>
      <c r="G71" s="759" t="s">
        <v>864</v>
      </c>
      <c r="H71" s="531">
        <v>6</v>
      </c>
      <c r="I71" s="531">
        <v>6</v>
      </c>
      <c r="J71" s="531">
        <v>2</v>
      </c>
      <c r="K71" s="531">
        <v>0</v>
      </c>
      <c r="L71" s="531">
        <v>0</v>
      </c>
      <c r="M71" s="531">
        <v>2</v>
      </c>
      <c r="N71" s="531">
        <v>0</v>
      </c>
      <c r="O71" s="531">
        <v>4</v>
      </c>
      <c r="P71" s="531">
        <v>0</v>
      </c>
      <c r="Q71" s="531">
        <v>3</v>
      </c>
      <c r="R71" s="462">
        <f t="shared" si="1"/>
        <v>23</v>
      </c>
      <c r="S71" s="531"/>
      <c r="T71" s="759" t="s">
        <v>128</v>
      </c>
      <c r="U71" s="43"/>
      <c r="V71" s="43"/>
    </row>
    <row r="72" spans="1:22" ht="15.75" customHeight="1">
      <c r="A72" s="481">
        <v>20</v>
      </c>
      <c r="B72" s="482">
        <v>818</v>
      </c>
      <c r="C72" s="483" t="s">
        <v>129</v>
      </c>
      <c r="D72" s="483" t="s">
        <v>2116</v>
      </c>
      <c r="E72" s="759" t="s">
        <v>868</v>
      </c>
      <c r="F72" s="759">
        <v>70</v>
      </c>
      <c r="G72" s="759" t="s">
        <v>864</v>
      </c>
      <c r="H72" s="531">
        <v>6</v>
      </c>
      <c r="I72" s="531">
        <v>6</v>
      </c>
      <c r="J72" s="531">
        <v>4</v>
      </c>
      <c r="K72" s="531">
        <v>1</v>
      </c>
      <c r="L72" s="531">
        <v>1</v>
      </c>
      <c r="M72" s="531">
        <v>1</v>
      </c>
      <c r="N72" s="531">
        <v>0</v>
      </c>
      <c r="O72" s="531">
        <v>2</v>
      </c>
      <c r="P72" s="531">
        <v>0</v>
      </c>
      <c r="Q72" s="531">
        <v>1</v>
      </c>
      <c r="R72" s="462">
        <f t="shared" si="1"/>
        <v>22</v>
      </c>
      <c r="S72" s="531"/>
      <c r="T72" s="759" t="s">
        <v>1896</v>
      </c>
      <c r="U72" s="43"/>
      <c r="V72" s="43"/>
    </row>
    <row r="73" spans="1:22" ht="15.75" customHeight="1">
      <c r="A73" s="481">
        <v>21</v>
      </c>
      <c r="B73" s="482">
        <v>820</v>
      </c>
      <c r="C73" s="483" t="s">
        <v>130</v>
      </c>
      <c r="D73" s="483" t="s">
        <v>876</v>
      </c>
      <c r="E73" s="759" t="s">
        <v>912</v>
      </c>
      <c r="F73" s="759">
        <v>76</v>
      </c>
      <c r="G73" s="759" t="s">
        <v>859</v>
      </c>
      <c r="H73" s="531">
        <v>1</v>
      </c>
      <c r="I73" s="531">
        <v>6</v>
      </c>
      <c r="J73" s="531">
        <v>4</v>
      </c>
      <c r="K73" s="531">
        <v>5</v>
      </c>
      <c r="L73" s="531">
        <v>0</v>
      </c>
      <c r="M73" s="531">
        <v>2</v>
      </c>
      <c r="N73" s="531">
        <v>0</v>
      </c>
      <c r="O73" s="531">
        <v>0</v>
      </c>
      <c r="P73" s="531">
        <v>0</v>
      </c>
      <c r="Q73" s="531">
        <v>3</v>
      </c>
      <c r="R73" s="462">
        <f t="shared" si="1"/>
        <v>21</v>
      </c>
      <c r="S73" s="531"/>
      <c r="T73" s="759" t="s">
        <v>913</v>
      </c>
      <c r="U73" s="43"/>
      <c r="V73" s="43"/>
    </row>
    <row r="74" spans="1:22" ht="15.75" customHeight="1">
      <c r="A74" s="481">
        <v>22</v>
      </c>
      <c r="B74" s="482">
        <v>810</v>
      </c>
      <c r="C74" s="483" t="s">
        <v>131</v>
      </c>
      <c r="D74" s="483" t="s">
        <v>1173</v>
      </c>
      <c r="E74" s="759" t="s">
        <v>899</v>
      </c>
      <c r="F74" s="759">
        <v>62</v>
      </c>
      <c r="G74" s="759" t="s">
        <v>859</v>
      </c>
      <c r="H74" s="531">
        <v>4</v>
      </c>
      <c r="I74" s="531">
        <v>4</v>
      </c>
      <c r="J74" s="531">
        <v>4</v>
      </c>
      <c r="K74" s="531">
        <v>2</v>
      </c>
      <c r="L74" s="531">
        <v>2</v>
      </c>
      <c r="M74" s="531">
        <v>1</v>
      </c>
      <c r="N74" s="531">
        <v>0</v>
      </c>
      <c r="O74" s="531">
        <v>0</v>
      </c>
      <c r="P74" s="531">
        <v>0</v>
      </c>
      <c r="Q74" s="531">
        <v>1</v>
      </c>
      <c r="R74" s="531">
        <f t="shared" si="1"/>
        <v>18</v>
      </c>
      <c r="S74" s="531"/>
      <c r="T74" s="759" t="s">
        <v>128</v>
      </c>
      <c r="U74" s="43"/>
      <c r="V74" s="43"/>
    </row>
    <row r="75" spans="1:22" ht="15.75" customHeight="1">
      <c r="A75" s="481">
        <v>23</v>
      </c>
      <c r="B75" s="482">
        <v>803</v>
      </c>
      <c r="C75" s="483" t="s">
        <v>132</v>
      </c>
      <c r="D75" s="483" t="s">
        <v>1452</v>
      </c>
      <c r="E75" s="759" t="s">
        <v>1144</v>
      </c>
      <c r="F75" s="759">
        <v>46</v>
      </c>
      <c r="G75" s="759" t="s">
        <v>859</v>
      </c>
      <c r="H75" s="531">
        <v>6</v>
      </c>
      <c r="I75" s="531">
        <v>4</v>
      </c>
      <c r="J75" s="531">
        <v>1</v>
      </c>
      <c r="K75" s="531">
        <v>0</v>
      </c>
      <c r="L75" s="531">
        <v>0</v>
      </c>
      <c r="M75" s="531">
        <v>0</v>
      </c>
      <c r="N75" s="531">
        <v>0</v>
      </c>
      <c r="O75" s="531">
        <v>2</v>
      </c>
      <c r="P75" s="531">
        <v>0</v>
      </c>
      <c r="Q75" s="531">
        <v>0</v>
      </c>
      <c r="R75" s="462">
        <f t="shared" si="1"/>
        <v>13</v>
      </c>
      <c r="S75" s="531"/>
      <c r="T75" s="759" t="s">
        <v>1905</v>
      </c>
      <c r="U75" s="43"/>
      <c r="V75" s="43"/>
    </row>
    <row r="76" spans="1:22" ht="15.75" customHeight="1">
      <c r="A76" s="771"/>
      <c r="B76" s="772">
        <v>812</v>
      </c>
      <c r="C76" s="766" t="s">
        <v>2168</v>
      </c>
      <c r="D76" s="766" t="s">
        <v>1099</v>
      </c>
      <c r="E76" s="767" t="s">
        <v>882</v>
      </c>
      <c r="F76" s="767">
        <v>37</v>
      </c>
      <c r="G76" s="767" t="s">
        <v>859</v>
      </c>
      <c r="H76" s="1705" t="s">
        <v>939</v>
      </c>
      <c r="I76" s="1706"/>
      <c r="J76" s="1706"/>
      <c r="K76" s="1706"/>
      <c r="L76" s="1706"/>
      <c r="M76" s="1706"/>
      <c r="N76" s="1706"/>
      <c r="O76" s="1706"/>
      <c r="P76" s="1706"/>
      <c r="Q76" s="1706"/>
      <c r="R76" s="1707"/>
      <c r="S76" s="783"/>
      <c r="T76" s="767" t="s">
        <v>1959</v>
      </c>
      <c r="U76" s="770"/>
      <c r="V76" s="770"/>
    </row>
    <row r="77" spans="1:22" ht="15.75" customHeight="1">
      <c r="A77" s="771"/>
      <c r="B77" s="772">
        <v>822</v>
      </c>
      <c r="C77" s="766" t="s">
        <v>1613</v>
      </c>
      <c r="D77" s="766" t="s">
        <v>862</v>
      </c>
      <c r="E77" s="767" t="s">
        <v>891</v>
      </c>
      <c r="F77" s="767">
        <v>88</v>
      </c>
      <c r="G77" s="767" t="s">
        <v>864</v>
      </c>
      <c r="H77" s="1705" t="s">
        <v>939</v>
      </c>
      <c r="I77" s="1706"/>
      <c r="J77" s="1706"/>
      <c r="K77" s="1706"/>
      <c r="L77" s="1706"/>
      <c r="M77" s="1706"/>
      <c r="N77" s="1706"/>
      <c r="O77" s="1706"/>
      <c r="P77" s="1706"/>
      <c r="Q77" s="1706"/>
      <c r="R77" s="1707"/>
      <c r="S77" s="783"/>
      <c r="T77" s="767" t="s">
        <v>1899</v>
      </c>
      <c r="U77" s="770"/>
      <c r="V77" s="770"/>
    </row>
    <row r="78" spans="1:22" ht="15.75" customHeight="1">
      <c r="A78" s="502"/>
      <c r="B78" s="503"/>
      <c r="C78" s="504"/>
      <c r="D78" s="504"/>
      <c r="E78" s="776"/>
      <c r="F78" s="776"/>
      <c r="G78" s="776"/>
      <c r="H78" s="535"/>
      <c r="I78" s="535"/>
      <c r="J78" s="535"/>
      <c r="K78" s="535"/>
      <c r="L78" s="535"/>
      <c r="M78" s="535"/>
      <c r="N78" s="535"/>
      <c r="O78" s="535"/>
      <c r="P78" s="535"/>
      <c r="Q78" s="535"/>
      <c r="R78" s="535"/>
      <c r="S78" s="535"/>
      <c r="T78" s="776"/>
      <c r="U78" s="38"/>
      <c r="V78" s="38"/>
    </row>
    <row r="79" spans="1:22" ht="14.25">
      <c r="A79" s="38"/>
      <c r="B79" s="784" t="s">
        <v>133</v>
      </c>
      <c r="C79" s="38"/>
      <c r="D79" s="38"/>
      <c r="E79" s="785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1:22" ht="14.25">
      <c r="A80" s="457" t="s">
        <v>96</v>
      </c>
      <c r="B80" s="458"/>
      <c r="C80" s="459"/>
      <c r="D80" s="38"/>
      <c r="E80" s="785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</row>
    <row r="81" spans="1:22" ht="15" thickBot="1">
      <c r="A81" s="460" t="s">
        <v>114</v>
      </c>
      <c r="B81" s="461"/>
      <c r="C81" s="461"/>
      <c r="D81" s="38"/>
      <c r="E81" s="785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spans="1:23" ht="32.25" customHeight="1" thickBot="1">
      <c r="A82" s="537" t="s">
        <v>984</v>
      </c>
      <c r="B82" s="521" t="s">
        <v>843</v>
      </c>
      <c r="C82" s="521" t="s">
        <v>844</v>
      </c>
      <c r="D82" s="521" t="s">
        <v>845</v>
      </c>
      <c r="E82" s="521" t="s">
        <v>847</v>
      </c>
      <c r="F82" s="465" t="s">
        <v>848</v>
      </c>
      <c r="G82" s="465" t="s">
        <v>849</v>
      </c>
      <c r="H82" s="521">
        <v>1</v>
      </c>
      <c r="I82" s="521">
        <v>2</v>
      </c>
      <c r="J82" s="521">
        <v>3</v>
      </c>
      <c r="K82" s="521">
        <v>4</v>
      </c>
      <c r="L82" s="521">
        <v>5</v>
      </c>
      <c r="M82" s="521">
        <v>6</v>
      </c>
      <c r="N82" s="521">
        <v>7</v>
      </c>
      <c r="O82" s="521">
        <v>8</v>
      </c>
      <c r="P82" s="521">
        <v>9</v>
      </c>
      <c r="Q82" s="521">
        <v>10</v>
      </c>
      <c r="R82" s="521" t="s">
        <v>1939</v>
      </c>
      <c r="S82" s="521" t="s">
        <v>850</v>
      </c>
      <c r="T82" s="465" t="s">
        <v>70</v>
      </c>
      <c r="U82" s="465" t="s">
        <v>852</v>
      </c>
      <c r="V82" s="539" t="s">
        <v>853</v>
      </c>
      <c r="W82" s="466" t="s">
        <v>854</v>
      </c>
    </row>
    <row r="83" spans="1:23" ht="17.25" customHeight="1" thickBot="1">
      <c r="A83" s="540"/>
      <c r="B83" s="520"/>
      <c r="C83" s="520"/>
      <c r="D83" s="520"/>
      <c r="E83" s="521"/>
      <c r="F83" s="520"/>
      <c r="G83" s="520"/>
      <c r="H83" s="521">
        <v>8</v>
      </c>
      <c r="I83" s="521">
        <v>12</v>
      </c>
      <c r="J83" s="521">
        <v>8</v>
      </c>
      <c r="K83" s="521">
        <v>8</v>
      </c>
      <c r="L83" s="521">
        <v>11</v>
      </c>
      <c r="M83" s="521">
        <v>8</v>
      </c>
      <c r="N83" s="521">
        <v>4</v>
      </c>
      <c r="O83" s="521">
        <v>9</v>
      </c>
      <c r="P83" s="521">
        <v>7</v>
      </c>
      <c r="Q83" s="521">
        <v>10</v>
      </c>
      <c r="R83" s="521">
        <v>15</v>
      </c>
      <c r="S83" s="521">
        <f aca="true" t="shared" si="2" ref="S83:S101">SUM(H83:R83)</f>
        <v>100</v>
      </c>
      <c r="T83" s="521"/>
      <c r="U83" s="786"/>
      <c r="V83" s="470"/>
      <c r="W83" s="471"/>
    </row>
    <row r="84" spans="1:23" ht="15.75" customHeight="1">
      <c r="A84" s="522">
        <v>1</v>
      </c>
      <c r="B84" s="523">
        <v>913</v>
      </c>
      <c r="C84" s="524" t="s">
        <v>877</v>
      </c>
      <c r="D84" s="524" t="s">
        <v>878</v>
      </c>
      <c r="E84" s="828" t="s">
        <v>992</v>
      </c>
      <c r="F84" s="828">
        <v>82</v>
      </c>
      <c r="G84" s="828" t="s">
        <v>859</v>
      </c>
      <c r="H84" s="527">
        <v>2</v>
      </c>
      <c r="I84" s="527">
        <v>6</v>
      </c>
      <c r="J84" s="527">
        <v>7</v>
      </c>
      <c r="K84" s="527">
        <v>3</v>
      </c>
      <c r="L84" s="527">
        <v>2</v>
      </c>
      <c r="M84" s="527">
        <v>8</v>
      </c>
      <c r="N84" s="527">
        <v>1</v>
      </c>
      <c r="O84" s="527">
        <v>5</v>
      </c>
      <c r="P84" s="527">
        <v>0</v>
      </c>
      <c r="Q84" s="527">
        <v>9</v>
      </c>
      <c r="R84" s="527">
        <v>9</v>
      </c>
      <c r="S84" s="527">
        <f t="shared" si="2"/>
        <v>52</v>
      </c>
      <c r="T84" s="826" t="s">
        <v>928</v>
      </c>
      <c r="U84" s="828" t="s">
        <v>1949</v>
      </c>
      <c r="V84" s="480"/>
      <c r="W84" s="480"/>
    </row>
    <row r="85" spans="1:23" ht="15.75" customHeight="1">
      <c r="A85" s="472">
        <v>2</v>
      </c>
      <c r="B85" s="473">
        <v>905</v>
      </c>
      <c r="C85" s="474" t="s">
        <v>1950</v>
      </c>
      <c r="D85" s="474" t="s">
        <v>857</v>
      </c>
      <c r="E85" s="820" t="s">
        <v>919</v>
      </c>
      <c r="F85" s="820">
        <v>75</v>
      </c>
      <c r="G85" s="820" t="s">
        <v>859</v>
      </c>
      <c r="H85" s="529">
        <v>0</v>
      </c>
      <c r="I85" s="529">
        <v>10</v>
      </c>
      <c r="J85" s="529">
        <v>4</v>
      </c>
      <c r="K85" s="529">
        <v>0</v>
      </c>
      <c r="L85" s="529">
        <v>2</v>
      </c>
      <c r="M85" s="529">
        <v>8</v>
      </c>
      <c r="N85" s="529">
        <v>0</v>
      </c>
      <c r="O85" s="529">
        <v>2</v>
      </c>
      <c r="P85" s="529">
        <v>0</v>
      </c>
      <c r="Q85" s="529">
        <v>7</v>
      </c>
      <c r="R85" s="529">
        <v>5</v>
      </c>
      <c r="S85" s="527">
        <f t="shared" si="2"/>
        <v>38</v>
      </c>
      <c r="T85" s="826" t="s">
        <v>1751</v>
      </c>
      <c r="U85" s="820" t="s">
        <v>920</v>
      </c>
      <c r="V85" s="46"/>
      <c r="W85" s="46"/>
    </row>
    <row r="86" spans="1:23" ht="15.75" customHeight="1">
      <c r="A86" s="472">
        <v>3</v>
      </c>
      <c r="B86" s="473">
        <v>915</v>
      </c>
      <c r="C86" s="474" t="s">
        <v>134</v>
      </c>
      <c r="D86" s="474" t="s">
        <v>1246</v>
      </c>
      <c r="E86" s="820" t="s">
        <v>858</v>
      </c>
      <c r="F86" s="820">
        <v>65</v>
      </c>
      <c r="G86" s="820" t="s">
        <v>859</v>
      </c>
      <c r="H86" s="529">
        <v>1</v>
      </c>
      <c r="I86" s="529">
        <v>7</v>
      </c>
      <c r="J86" s="529">
        <v>4</v>
      </c>
      <c r="K86" s="529">
        <v>0</v>
      </c>
      <c r="L86" s="529">
        <v>2</v>
      </c>
      <c r="M86" s="529">
        <v>6</v>
      </c>
      <c r="N86" s="529">
        <v>4</v>
      </c>
      <c r="O86" s="529">
        <v>2</v>
      </c>
      <c r="P86" s="529">
        <v>0</v>
      </c>
      <c r="Q86" s="529">
        <v>6</v>
      </c>
      <c r="R86" s="529">
        <v>1</v>
      </c>
      <c r="S86" s="527">
        <f t="shared" si="2"/>
        <v>33</v>
      </c>
      <c r="T86" s="826" t="s">
        <v>1751</v>
      </c>
      <c r="U86" s="820" t="s">
        <v>1933</v>
      </c>
      <c r="V86" s="46"/>
      <c r="W86" s="46"/>
    </row>
    <row r="87" spans="1:23" ht="15.75" customHeight="1">
      <c r="A87" s="472">
        <v>4</v>
      </c>
      <c r="B87" s="473">
        <v>916</v>
      </c>
      <c r="C87" s="474" t="s">
        <v>135</v>
      </c>
      <c r="D87" s="474" t="s">
        <v>995</v>
      </c>
      <c r="E87" s="820" t="s">
        <v>1292</v>
      </c>
      <c r="F87" s="820"/>
      <c r="G87" s="820" t="s">
        <v>859</v>
      </c>
      <c r="H87" s="529">
        <v>1</v>
      </c>
      <c r="I87" s="529">
        <v>4</v>
      </c>
      <c r="J87" s="529">
        <v>5</v>
      </c>
      <c r="K87" s="529">
        <v>0</v>
      </c>
      <c r="L87" s="529">
        <v>2</v>
      </c>
      <c r="M87" s="529">
        <v>5</v>
      </c>
      <c r="N87" s="529">
        <v>0</v>
      </c>
      <c r="O87" s="529">
        <v>3</v>
      </c>
      <c r="P87" s="529">
        <v>0</v>
      </c>
      <c r="Q87" s="529">
        <v>6</v>
      </c>
      <c r="R87" s="529">
        <v>3</v>
      </c>
      <c r="S87" s="527">
        <f t="shared" si="2"/>
        <v>29</v>
      </c>
      <c r="T87" s="826" t="s">
        <v>1751</v>
      </c>
      <c r="U87" s="820" t="s">
        <v>1890</v>
      </c>
      <c r="V87" s="46"/>
      <c r="W87" s="46"/>
    </row>
    <row r="88" spans="1:23" ht="15.75" customHeight="1">
      <c r="A88" s="472">
        <v>5</v>
      </c>
      <c r="B88" s="473">
        <v>914</v>
      </c>
      <c r="C88" s="474" t="s">
        <v>136</v>
      </c>
      <c r="D88" s="474" t="s">
        <v>1048</v>
      </c>
      <c r="E88" s="820" t="s">
        <v>1013</v>
      </c>
      <c r="F88" s="820">
        <v>52</v>
      </c>
      <c r="G88" s="820" t="s">
        <v>859</v>
      </c>
      <c r="H88" s="529">
        <v>2</v>
      </c>
      <c r="I88" s="529">
        <v>1</v>
      </c>
      <c r="J88" s="529">
        <v>2</v>
      </c>
      <c r="K88" s="529">
        <v>0</v>
      </c>
      <c r="L88" s="529">
        <v>2</v>
      </c>
      <c r="M88" s="529">
        <v>6</v>
      </c>
      <c r="N88" s="529">
        <v>1</v>
      </c>
      <c r="O88" s="529">
        <v>4</v>
      </c>
      <c r="P88" s="529">
        <v>1</v>
      </c>
      <c r="Q88" s="529">
        <v>5</v>
      </c>
      <c r="R88" s="529">
        <v>4</v>
      </c>
      <c r="S88" s="527">
        <f t="shared" si="2"/>
        <v>28</v>
      </c>
      <c r="T88" s="826" t="s">
        <v>1751</v>
      </c>
      <c r="U88" s="820" t="s">
        <v>1932</v>
      </c>
      <c r="V88" s="46"/>
      <c r="W88" s="46"/>
    </row>
    <row r="89" spans="1:23" ht="15.75" customHeight="1">
      <c r="A89" s="481">
        <v>6</v>
      </c>
      <c r="B89" s="482">
        <v>909</v>
      </c>
      <c r="C89" s="483" t="s">
        <v>1835</v>
      </c>
      <c r="D89" s="483" t="s">
        <v>1031</v>
      </c>
      <c r="E89" s="759" t="s">
        <v>899</v>
      </c>
      <c r="F89" s="759">
        <v>59</v>
      </c>
      <c r="G89" s="759" t="s">
        <v>859</v>
      </c>
      <c r="H89" s="462">
        <v>0</v>
      </c>
      <c r="I89" s="462">
        <v>0</v>
      </c>
      <c r="J89" s="462">
        <v>5</v>
      </c>
      <c r="K89" s="462">
        <v>0</v>
      </c>
      <c r="L89" s="462">
        <v>6</v>
      </c>
      <c r="M89" s="462">
        <v>2</v>
      </c>
      <c r="N89" s="462">
        <v>0</v>
      </c>
      <c r="O89" s="462">
        <v>8</v>
      </c>
      <c r="P89" s="462">
        <v>2</v>
      </c>
      <c r="Q89" s="462">
        <v>2</v>
      </c>
      <c r="R89" s="462">
        <v>1</v>
      </c>
      <c r="S89" s="531">
        <f t="shared" si="2"/>
        <v>26</v>
      </c>
      <c r="T89" s="462"/>
      <c r="U89" s="759" t="s">
        <v>1987</v>
      </c>
      <c r="V89" s="14"/>
      <c r="W89" s="14"/>
    </row>
    <row r="90" spans="1:23" ht="15.75" customHeight="1">
      <c r="A90" s="481">
        <v>6</v>
      </c>
      <c r="B90" s="482">
        <v>919</v>
      </c>
      <c r="C90" s="483" t="s">
        <v>923</v>
      </c>
      <c r="D90" s="483" t="s">
        <v>924</v>
      </c>
      <c r="E90" s="759" t="s">
        <v>905</v>
      </c>
      <c r="F90" s="759">
        <v>47</v>
      </c>
      <c r="G90" s="759" t="s">
        <v>859</v>
      </c>
      <c r="H90" s="462">
        <v>0</v>
      </c>
      <c r="I90" s="462">
        <v>4</v>
      </c>
      <c r="J90" s="462">
        <v>6</v>
      </c>
      <c r="K90" s="462">
        <v>1</v>
      </c>
      <c r="L90" s="462">
        <v>1</v>
      </c>
      <c r="M90" s="462">
        <v>7</v>
      </c>
      <c r="N90" s="462">
        <v>0</v>
      </c>
      <c r="O90" s="462">
        <v>1</v>
      </c>
      <c r="P90" s="462">
        <v>0</v>
      </c>
      <c r="Q90" s="462">
        <v>5</v>
      </c>
      <c r="R90" s="462">
        <v>1</v>
      </c>
      <c r="S90" s="531">
        <f t="shared" si="2"/>
        <v>26</v>
      </c>
      <c r="T90" s="462"/>
      <c r="U90" s="759" t="s">
        <v>1888</v>
      </c>
      <c r="V90" s="14"/>
      <c r="W90" s="14"/>
    </row>
    <row r="91" spans="1:23" ht="15.75" customHeight="1">
      <c r="A91" s="481">
        <v>8</v>
      </c>
      <c r="B91" s="482">
        <v>917</v>
      </c>
      <c r="C91" s="483" t="s">
        <v>2087</v>
      </c>
      <c r="D91" s="483" t="s">
        <v>1086</v>
      </c>
      <c r="E91" s="759" t="s">
        <v>868</v>
      </c>
      <c r="F91" s="759">
        <v>65</v>
      </c>
      <c r="G91" s="759" t="s">
        <v>859</v>
      </c>
      <c r="H91" s="462">
        <v>0</v>
      </c>
      <c r="I91" s="462">
        <v>1</v>
      </c>
      <c r="J91" s="462">
        <v>1</v>
      </c>
      <c r="K91" s="462">
        <v>0</v>
      </c>
      <c r="L91" s="462">
        <v>1</v>
      </c>
      <c r="M91" s="462">
        <v>4</v>
      </c>
      <c r="N91" s="462">
        <v>1</v>
      </c>
      <c r="O91" s="462">
        <v>3</v>
      </c>
      <c r="P91" s="462">
        <v>1</v>
      </c>
      <c r="Q91" s="462">
        <v>4</v>
      </c>
      <c r="R91" s="462">
        <v>6</v>
      </c>
      <c r="S91" s="462">
        <f t="shared" si="2"/>
        <v>22</v>
      </c>
      <c r="T91" s="462"/>
      <c r="U91" s="759" t="s">
        <v>1896</v>
      </c>
      <c r="V91" s="14"/>
      <c r="W91" s="14"/>
    </row>
    <row r="92" spans="1:23" ht="15.75" customHeight="1">
      <c r="A92" s="481">
        <v>9</v>
      </c>
      <c r="B92" s="482">
        <v>906</v>
      </c>
      <c r="C92" s="483" t="s">
        <v>1021</v>
      </c>
      <c r="D92" s="483" t="s">
        <v>1022</v>
      </c>
      <c r="E92" s="759" t="s">
        <v>1023</v>
      </c>
      <c r="F92" s="759">
        <v>46</v>
      </c>
      <c r="G92" s="759" t="s">
        <v>859</v>
      </c>
      <c r="H92" s="462">
        <v>0</v>
      </c>
      <c r="I92" s="462">
        <v>1</v>
      </c>
      <c r="J92" s="462">
        <v>2</v>
      </c>
      <c r="K92" s="462">
        <v>0</v>
      </c>
      <c r="L92" s="462">
        <v>2</v>
      </c>
      <c r="M92" s="462">
        <v>3</v>
      </c>
      <c r="N92" s="462">
        <v>0</v>
      </c>
      <c r="O92" s="462">
        <v>1</v>
      </c>
      <c r="P92" s="462">
        <v>0</v>
      </c>
      <c r="Q92" s="462">
        <v>9</v>
      </c>
      <c r="R92" s="462">
        <v>2</v>
      </c>
      <c r="S92" s="531">
        <f t="shared" si="2"/>
        <v>20</v>
      </c>
      <c r="T92" s="462"/>
      <c r="U92" s="759" t="s">
        <v>105</v>
      </c>
      <c r="V92" s="14"/>
      <c r="W92" s="14"/>
    </row>
    <row r="93" spans="1:23" ht="15.75" customHeight="1">
      <c r="A93" s="481">
        <v>10</v>
      </c>
      <c r="B93" s="482">
        <v>918</v>
      </c>
      <c r="C93" s="483" t="s">
        <v>137</v>
      </c>
      <c r="D93" s="483" t="s">
        <v>1157</v>
      </c>
      <c r="E93" s="759" t="s">
        <v>138</v>
      </c>
      <c r="F93" s="759">
        <v>39</v>
      </c>
      <c r="G93" s="759" t="s">
        <v>859</v>
      </c>
      <c r="H93" s="462">
        <v>0</v>
      </c>
      <c r="I93" s="462">
        <v>0</v>
      </c>
      <c r="J93" s="462">
        <v>1</v>
      </c>
      <c r="K93" s="462">
        <v>0</v>
      </c>
      <c r="L93" s="462">
        <v>1</v>
      </c>
      <c r="M93" s="462">
        <v>4</v>
      </c>
      <c r="N93" s="462">
        <v>0</v>
      </c>
      <c r="O93" s="462">
        <v>4</v>
      </c>
      <c r="P93" s="462">
        <v>1</v>
      </c>
      <c r="Q93" s="462">
        <v>7</v>
      </c>
      <c r="R93" s="462">
        <v>1</v>
      </c>
      <c r="S93" s="462">
        <f t="shared" si="2"/>
        <v>19</v>
      </c>
      <c r="T93" s="462"/>
      <c r="U93" s="759" t="s">
        <v>1954</v>
      </c>
      <c r="V93" s="14"/>
      <c r="W93" s="14"/>
    </row>
    <row r="94" spans="1:23" ht="15.75" customHeight="1">
      <c r="A94" s="481">
        <v>11</v>
      </c>
      <c r="B94" s="482">
        <v>912</v>
      </c>
      <c r="C94" s="483" t="s">
        <v>1752</v>
      </c>
      <c r="D94" s="483" t="s">
        <v>881</v>
      </c>
      <c r="E94" s="759" t="s">
        <v>1213</v>
      </c>
      <c r="F94" s="759">
        <v>58</v>
      </c>
      <c r="G94" s="759" t="s">
        <v>859</v>
      </c>
      <c r="H94" s="462">
        <v>0</v>
      </c>
      <c r="I94" s="462">
        <v>3</v>
      </c>
      <c r="J94" s="462">
        <v>0</v>
      </c>
      <c r="K94" s="462">
        <v>0</v>
      </c>
      <c r="L94" s="462">
        <v>0</v>
      </c>
      <c r="M94" s="462">
        <v>2</v>
      </c>
      <c r="N94" s="462">
        <v>0</v>
      </c>
      <c r="O94" s="462">
        <v>4</v>
      </c>
      <c r="P94" s="462">
        <v>0</v>
      </c>
      <c r="Q94" s="462">
        <v>4</v>
      </c>
      <c r="R94" s="462">
        <v>3</v>
      </c>
      <c r="S94" s="462">
        <f t="shared" si="2"/>
        <v>16</v>
      </c>
      <c r="T94" s="462"/>
      <c r="U94" s="759" t="s">
        <v>1901</v>
      </c>
      <c r="V94" s="14"/>
      <c r="W94" s="14"/>
    </row>
    <row r="95" spans="1:23" ht="15.75" customHeight="1">
      <c r="A95" s="481">
        <v>12</v>
      </c>
      <c r="B95" s="482">
        <v>901</v>
      </c>
      <c r="C95" s="483" t="s">
        <v>931</v>
      </c>
      <c r="D95" s="483" t="s">
        <v>885</v>
      </c>
      <c r="E95" s="759" t="s">
        <v>916</v>
      </c>
      <c r="F95" s="759">
        <v>20</v>
      </c>
      <c r="G95" s="759" t="s">
        <v>859</v>
      </c>
      <c r="H95" s="462">
        <v>0</v>
      </c>
      <c r="I95" s="462">
        <v>2</v>
      </c>
      <c r="J95" s="462">
        <v>2</v>
      </c>
      <c r="K95" s="462">
        <v>0</v>
      </c>
      <c r="L95" s="462">
        <v>1</v>
      </c>
      <c r="M95" s="462">
        <v>4</v>
      </c>
      <c r="N95" s="462">
        <v>0</v>
      </c>
      <c r="O95" s="462">
        <v>2</v>
      </c>
      <c r="P95" s="462">
        <v>0</v>
      </c>
      <c r="Q95" s="462">
        <v>2</v>
      </c>
      <c r="R95" s="462">
        <v>2</v>
      </c>
      <c r="S95" s="531">
        <f t="shared" si="2"/>
        <v>15</v>
      </c>
      <c r="T95" s="462"/>
      <c r="U95" s="759" t="s">
        <v>917</v>
      </c>
      <c r="V95" s="14"/>
      <c r="W95" s="14"/>
    </row>
    <row r="96" spans="1:23" ht="15.75" customHeight="1">
      <c r="A96" s="481">
        <v>12</v>
      </c>
      <c r="B96" s="482">
        <v>904</v>
      </c>
      <c r="C96" s="483" t="s">
        <v>139</v>
      </c>
      <c r="D96" s="483" t="s">
        <v>898</v>
      </c>
      <c r="E96" s="759" t="s">
        <v>1038</v>
      </c>
      <c r="F96" s="759">
        <v>39</v>
      </c>
      <c r="G96" s="759" t="s">
        <v>859</v>
      </c>
      <c r="H96" s="462">
        <v>0</v>
      </c>
      <c r="I96" s="462">
        <v>4</v>
      </c>
      <c r="J96" s="462">
        <v>0</v>
      </c>
      <c r="K96" s="462">
        <v>1</v>
      </c>
      <c r="L96" s="462">
        <v>0</v>
      </c>
      <c r="M96" s="462">
        <v>1</v>
      </c>
      <c r="N96" s="462">
        <v>0</v>
      </c>
      <c r="O96" s="462">
        <v>2</v>
      </c>
      <c r="P96" s="462">
        <v>0</v>
      </c>
      <c r="Q96" s="462">
        <v>6</v>
      </c>
      <c r="R96" s="462">
        <v>1</v>
      </c>
      <c r="S96" s="531">
        <f t="shared" si="2"/>
        <v>15</v>
      </c>
      <c r="T96" s="462"/>
      <c r="U96" s="759" t="s">
        <v>1913</v>
      </c>
      <c r="V96" s="14"/>
      <c r="W96" s="14"/>
    </row>
    <row r="97" spans="1:23" ht="15.75" customHeight="1">
      <c r="A97" s="481">
        <v>12</v>
      </c>
      <c r="B97" s="482">
        <v>920</v>
      </c>
      <c r="C97" s="483" t="s">
        <v>2093</v>
      </c>
      <c r="D97" s="483" t="s">
        <v>1008</v>
      </c>
      <c r="E97" s="759" t="s">
        <v>912</v>
      </c>
      <c r="F97" s="759">
        <v>79</v>
      </c>
      <c r="G97" s="759" t="s">
        <v>859</v>
      </c>
      <c r="H97" s="462">
        <v>0</v>
      </c>
      <c r="I97" s="462">
        <v>3</v>
      </c>
      <c r="J97" s="462">
        <v>1</v>
      </c>
      <c r="K97" s="462">
        <v>0</v>
      </c>
      <c r="L97" s="462">
        <v>0</v>
      </c>
      <c r="M97" s="462">
        <v>4</v>
      </c>
      <c r="N97" s="462">
        <v>0</v>
      </c>
      <c r="O97" s="462">
        <v>3</v>
      </c>
      <c r="P97" s="462">
        <v>0</v>
      </c>
      <c r="Q97" s="462">
        <v>4</v>
      </c>
      <c r="R97" s="462">
        <v>0</v>
      </c>
      <c r="S97" s="531">
        <f t="shared" si="2"/>
        <v>15</v>
      </c>
      <c r="T97" s="462"/>
      <c r="U97" s="759" t="s">
        <v>1945</v>
      </c>
      <c r="V97" s="14"/>
      <c r="W97" s="14"/>
    </row>
    <row r="98" spans="1:23" ht="15.75" customHeight="1">
      <c r="A98" s="481">
        <v>15</v>
      </c>
      <c r="B98" s="482">
        <v>907</v>
      </c>
      <c r="C98" s="483" t="s">
        <v>1062</v>
      </c>
      <c r="D98" s="483" t="s">
        <v>2088</v>
      </c>
      <c r="E98" s="759" t="s">
        <v>1042</v>
      </c>
      <c r="F98" s="759">
        <v>61</v>
      </c>
      <c r="G98" s="759" t="s">
        <v>859</v>
      </c>
      <c r="H98" s="462">
        <v>0</v>
      </c>
      <c r="I98" s="462">
        <v>2</v>
      </c>
      <c r="J98" s="462">
        <v>0</v>
      </c>
      <c r="K98" s="462">
        <v>0</v>
      </c>
      <c r="L98" s="462">
        <v>0</v>
      </c>
      <c r="M98" s="462">
        <v>0</v>
      </c>
      <c r="N98" s="462">
        <v>2</v>
      </c>
      <c r="O98" s="462">
        <v>0</v>
      </c>
      <c r="P98" s="462">
        <v>0</v>
      </c>
      <c r="Q98" s="462">
        <v>6</v>
      </c>
      <c r="R98" s="462">
        <v>1</v>
      </c>
      <c r="S98" s="531">
        <f t="shared" si="2"/>
        <v>11</v>
      </c>
      <c r="T98" s="462"/>
      <c r="U98" s="759" t="s">
        <v>2089</v>
      </c>
      <c r="V98" s="14"/>
      <c r="W98" s="14"/>
    </row>
    <row r="99" spans="1:23" ht="15.75" customHeight="1">
      <c r="A99" s="481">
        <v>16</v>
      </c>
      <c r="B99" s="482">
        <v>903</v>
      </c>
      <c r="C99" s="483" t="s">
        <v>140</v>
      </c>
      <c r="D99" s="483" t="s">
        <v>1912</v>
      </c>
      <c r="E99" s="759" t="s">
        <v>941</v>
      </c>
      <c r="F99" s="759">
        <v>48</v>
      </c>
      <c r="G99" s="759" t="s">
        <v>859</v>
      </c>
      <c r="H99" s="462">
        <v>1</v>
      </c>
      <c r="I99" s="462">
        <v>1</v>
      </c>
      <c r="J99" s="462">
        <v>0</v>
      </c>
      <c r="K99" s="462">
        <v>0</v>
      </c>
      <c r="L99" s="462">
        <v>0</v>
      </c>
      <c r="M99" s="462">
        <v>1</v>
      </c>
      <c r="N99" s="462">
        <v>0</v>
      </c>
      <c r="O99" s="462">
        <v>1</v>
      </c>
      <c r="P99" s="462">
        <v>0</v>
      </c>
      <c r="Q99" s="462">
        <v>2</v>
      </c>
      <c r="R99" s="462">
        <v>3</v>
      </c>
      <c r="S99" s="531">
        <f t="shared" si="2"/>
        <v>9</v>
      </c>
      <c r="T99" s="462"/>
      <c r="U99" s="759" t="s">
        <v>1907</v>
      </c>
      <c r="V99" s="14"/>
      <c r="W99" s="14"/>
    </row>
    <row r="100" spans="1:23" ht="15.75" customHeight="1">
      <c r="A100" s="481">
        <v>17</v>
      </c>
      <c r="B100" s="482">
        <v>921</v>
      </c>
      <c r="C100" s="483" t="s">
        <v>141</v>
      </c>
      <c r="D100" s="483" t="s">
        <v>1073</v>
      </c>
      <c r="E100" s="759" t="s">
        <v>891</v>
      </c>
      <c r="F100" s="759">
        <v>84</v>
      </c>
      <c r="G100" s="759" t="s">
        <v>859</v>
      </c>
      <c r="H100" s="462">
        <v>0</v>
      </c>
      <c r="I100" s="462">
        <v>0</v>
      </c>
      <c r="J100" s="462">
        <v>0</v>
      </c>
      <c r="K100" s="462">
        <v>0</v>
      </c>
      <c r="L100" s="462">
        <v>0</v>
      </c>
      <c r="M100" s="462">
        <v>0</v>
      </c>
      <c r="N100" s="462">
        <v>1</v>
      </c>
      <c r="O100" s="462">
        <v>0</v>
      </c>
      <c r="P100" s="462">
        <v>1</v>
      </c>
      <c r="Q100" s="462">
        <v>6</v>
      </c>
      <c r="R100" s="462">
        <v>0</v>
      </c>
      <c r="S100" s="531">
        <f t="shared" si="2"/>
        <v>8</v>
      </c>
      <c r="T100" s="462"/>
      <c r="U100" s="759" t="s">
        <v>142</v>
      </c>
      <c r="V100" s="14"/>
      <c r="W100" s="14"/>
    </row>
    <row r="101" spans="1:23" ht="15.75" customHeight="1">
      <c r="A101" s="481">
        <v>18</v>
      </c>
      <c r="B101" s="482">
        <v>902</v>
      </c>
      <c r="C101" s="483" t="s">
        <v>1560</v>
      </c>
      <c r="D101" s="483" t="s">
        <v>876</v>
      </c>
      <c r="E101" s="759" t="s">
        <v>1144</v>
      </c>
      <c r="F101" s="759">
        <v>32</v>
      </c>
      <c r="G101" s="759" t="s">
        <v>859</v>
      </c>
      <c r="H101" s="462">
        <v>0</v>
      </c>
      <c r="I101" s="462">
        <v>0</v>
      </c>
      <c r="J101" s="462">
        <v>0</v>
      </c>
      <c r="K101" s="462">
        <v>1</v>
      </c>
      <c r="L101" s="462">
        <v>0</v>
      </c>
      <c r="M101" s="462">
        <v>0</v>
      </c>
      <c r="N101" s="462">
        <v>0</v>
      </c>
      <c r="O101" s="462">
        <v>1</v>
      </c>
      <c r="P101" s="462">
        <v>0</v>
      </c>
      <c r="Q101" s="462">
        <v>4</v>
      </c>
      <c r="R101" s="462">
        <v>0</v>
      </c>
      <c r="S101" s="531">
        <f t="shared" si="2"/>
        <v>6</v>
      </c>
      <c r="T101" s="462"/>
      <c r="U101" s="759" t="s">
        <v>1905</v>
      </c>
      <c r="V101" s="14"/>
      <c r="W101" s="14"/>
    </row>
    <row r="102" spans="1:23" ht="15.75" customHeight="1">
      <c r="A102" s="771"/>
      <c r="B102" s="772">
        <v>908</v>
      </c>
      <c r="C102" s="766" t="s">
        <v>2092</v>
      </c>
      <c r="D102" s="766" t="s">
        <v>881</v>
      </c>
      <c r="E102" s="767" t="s">
        <v>1208</v>
      </c>
      <c r="F102" s="767">
        <v>12</v>
      </c>
      <c r="G102" s="767" t="s">
        <v>859</v>
      </c>
      <c r="H102" s="1705" t="s">
        <v>939</v>
      </c>
      <c r="I102" s="1706"/>
      <c r="J102" s="1706"/>
      <c r="K102" s="1706"/>
      <c r="L102" s="1706"/>
      <c r="M102" s="1706"/>
      <c r="N102" s="1706"/>
      <c r="O102" s="1706"/>
      <c r="P102" s="1706"/>
      <c r="Q102" s="1706"/>
      <c r="R102" s="1707"/>
      <c r="S102" s="783"/>
      <c r="T102" s="768"/>
      <c r="U102" s="767" t="s">
        <v>110</v>
      </c>
      <c r="V102" s="770"/>
      <c r="W102" s="770"/>
    </row>
    <row r="103" spans="1:23" ht="15.75" customHeight="1">
      <c r="A103" s="771"/>
      <c r="B103" s="772">
        <v>910</v>
      </c>
      <c r="C103" s="766" t="s">
        <v>143</v>
      </c>
      <c r="D103" s="766" t="s">
        <v>915</v>
      </c>
      <c r="E103" s="767" t="s">
        <v>899</v>
      </c>
      <c r="F103" s="767">
        <v>55</v>
      </c>
      <c r="G103" s="767" t="s">
        <v>864</v>
      </c>
      <c r="H103" s="1705" t="s">
        <v>939</v>
      </c>
      <c r="I103" s="1706"/>
      <c r="J103" s="1706"/>
      <c r="K103" s="1706"/>
      <c r="L103" s="1706"/>
      <c r="M103" s="1706"/>
      <c r="N103" s="1706"/>
      <c r="O103" s="1706"/>
      <c r="P103" s="1706"/>
      <c r="Q103" s="1706"/>
      <c r="R103" s="1707"/>
      <c r="S103" s="783"/>
      <c r="T103" s="768"/>
      <c r="U103" s="767" t="s">
        <v>1987</v>
      </c>
      <c r="V103" s="770"/>
      <c r="W103" s="770"/>
    </row>
    <row r="104" spans="1:23" ht="15.75" customHeight="1">
      <c r="A104" s="771"/>
      <c r="B104" s="772">
        <v>911</v>
      </c>
      <c r="C104" s="766" t="s">
        <v>1282</v>
      </c>
      <c r="D104" s="766" t="s">
        <v>1283</v>
      </c>
      <c r="E104" s="767" t="s">
        <v>882</v>
      </c>
      <c r="F104" s="767">
        <v>32</v>
      </c>
      <c r="G104" s="767" t="s">
        <v>859</v>
      </c>
      <c r="H104" s="1705" t="s">
        <v>939</v>
      </c>
      <c r="I104" s="1706"/>
      <c r="J104" s="1706"/>
      <c r="K104" s="1706"/>
      <c r="L104" s="1706"/>
      <c r="M104" s="1706"/>
      <c r="N104" s="1706"/>
      <c r="O104" s="1706"/>
      <c r="P104" s="1706"/>
      <c r="Q104" s="1706"/>
      <c r="R104" s="1707"/>
      <c r="S104" s="783"/>
      <c r="T104" s="768"/>
      <c r="U104" s="767" t="s">
        <v>1959</v>
      </c>
      <c r="V104" s="770"/>
      <c r="W104" s="770"/>
    </row>
    <row r="105" spans="1:23" ht="15.75" customHeight="1">
      <c r="A105" s="771"/>
      <c r="B105" s="772">
        <v>922</v>
      </c>
      <c r="C105" s="766" t="s">
        <v>2223</v>
      </c>
      <c r="D105" s="766" t="s">
        <v>1173</v>
      </c>
      <c r="E105" s="767" t="s">
        <v>927</v>
      </c>
      <c r="F105" s="767">
        <v>68</v>
      </c>
      <c r="G105" s="767" t="s">
        <v>859</v>
      </c>
      <c r="H105" s="1705" t="s">
        <v>939</v>
      </c>
      <c r="I105" s="1706"/>
      <c r="J105" s="1706"/>
      <c r="K105" s="1706"/>
      <c r="L105" s="1706"/>
      <c r="M105" s="1706"/>
      <c r="N105" s="1706"/>
      <c r="O105" s="1706"/>
      <c r="P105" s="1706"/>
      <c r="Q105" s="1706"/>
      <c r="R105" s="1707"/>
      <c r="S105" s="768"/>
      <c r="T105" s="768"/>
      <c r="U105" s="767" t="s">
        <v>144</v>
      </c>
      <c r="V105" s="770"/>
      <c r="W105" s="770"/>
    </row>
    <row r="106" spans="1:23" ht="15.75" customHeight="1">
      <c r="A106" s="502"/>
      <c r="B106" s="775"/>
      <c r="C106" s="505"/>
      <c r="D106" s="505"/>
      <c r="E106" s="776"/>
      <c r="F106" s="776"/>
      <c r="G106" s="776"/>
      <c r="H106" s="777"/>
      <c r="I106" s="777"/>
      <c r="J106" s="777"/>
      <c r="K106" s="777"/>
      <c r="L106" s="777"/>
      <c r="M106" s="777"/>
      <c r="N106" s="777"/>
      <c r="O106" s="777"/>
      <c r="P106" s="777"/>
      <c r="Q106" s="777"/>
      <c r="R106" s="777"/>
      <c r="S106" s="777"/>
      <c r="T106" s="777"/>
      <c r="U106" s="776"/>
      <c r="V106" s="41"/>
      <c r="W106" s="41"/>
    </row>
    <row r="107" spans="1:23" ht="15.75" customHeight="1">
      <c r="A107" s="502"/>
      <c r="B107" s="775"/>
      <c r="C107" s="505"/>
      <c r="D107" s="505"/>
      <c r="E107" s="776"/>
      <c r="F107" s="776"/>
      <c r="G107" s="776"/>
      <c r="H107" s="777"/>
      <c r="I107" s="777"/>
      <c r="J107" s="777"/>
      <c r="K107" s="777"/>
      <c r="L107" s="777"/>
      <c r="M107" s="777"/>
      <c r="N107" s="777"/>
      <c r="O107" s="777"/>
      <c r="P107" s="777"/>
      <c r="Q107" s="777"/>
      <c r="R107" s="777"/>
      <c r="S107" s="777"/>
      <c r="T107" s="777"/>
      <c r="U107" s="776"/>
      <c r="V107" s="41"/>
      <c r="W107" s="41"/>
    </row>
    <row r="108" spans="1:23" ht="15.75" customHeight="1">
      <c r="A108" s="502"/>
      <c r="B108" s="775"/>
      <c r="C108" s="505"/>
      <c r="D108" s="505"/>
      <c r="E108" s="776"/>
      <c r="F108" s="776"/>
      <c r="G108" s="776"/>
      <c r="H108" s="777"/>
      <c r="I108" s="777"/>
      <c r="J108" s="777"/>
      <c r="K108" s="777"/>
      <c r="L108" s="777"/>
      <c r="M108" s="777"/>
      <c r="N108" s="777"/>
      <c r="O108" s="777"/>
      <c r="P108" s="777"/>
      <c r="Q108" s="777"/>
      <c r="R108" s="777"/>
      <c r="S108" s="777"/>
      <c r="T108" s="777"/>
      <c r="U108" s="776"/>
      <c r="V108" s="41"/>
      <c r="W108" s="41"/>
    </row>
    <row r="109" spans="1:23" ht="15.75" customHeight="1">
      <c r="A109" s="502"/>
      <c r="B109" s="503"/>
      <c r="C109" s="787"/>
      <c r="D109" s="787"/>
      <c r="E109" s="544"/>
      <c r="F109" s="504"/>
      <c r="G109" s="504"/>
      <c r="H109" s="535"/>
      <c r="I109" s="535"/>
      <c r="J109" s="535"/>
      <c r="K109" s="535"/>
      <c r="L109" s="535"/>
      <c r="M109" s="535"/>
      <c r="N109" s="535"/>
      <c r="O109" s="535"/>
      <c r="P109" s="535"/>
      <c r="Q109" s="535"/>
      <c r="R109" s="535"/>
      <c r="S109" s="535"/>
      <c r="T109" s="535"/>
      <c r="U109" s="510"/>
      <c r="V109" s="38"/>
      <c r="W109" s="38"/>
    </row>
    <row r="110" spans="2:5" ht="14.25">
      <c r="B110" s="456" t="s">
        <v>145</v>
      </c>
      <c r="E110" s="511"/>
    </row>
    <row r="111" spans="1:5" ht="14.25">
      <c r="A111" s="457" t="s">
        <v>96</v>
      </c>
      <c r="B111" s="458"/>
      <c r="C111" s="459"/>
      <c r="E111" s="511"/>
    </row>
    <row r="112" spans="1:5" ht="15" thickBot="1">
      <c r="A112" s="460" t="s">
        <v>114</v>
      </c>
      <c r="B112" s="461"/>
      <c r="C112" s="461"/>
      <c r="E112" s="511"/>
    </row>
    <row r="113" spans="1:23" ht="33.75" customHeight="1" thickBot="1">
      <c r="A113" s="788" t="s">
        <v>984</v>
      </c>
      <c r="B113" s="516" t="s">
        <v>843</v>
      </c>
      <c r="C113" s="516" t="s">
        <v>844</v>
      </c>
      <c r="D113" s="516" t="s">
        <v>845</v>
      </c>
      <c r="E113" s="516" t="s">
        <v>847</v>
      </c>
      <c r="F113" s="517" t="s">
        <v>848</v>
      </c>
      <c r="G113" s="517" t="s">
        <v>849</v>
      </c>
      <c r="H113" s="521">
        <v>1</v>
      </c>
      <c r="I113" s="521">
        <v>2</v>
      </c>
      <c r="J113" s="521">
        <v>3</v>
      </c>
      <c r="K113" s="521">
        <v>4</v>
      </c>
      <c r="L113" s="521">
        <v>5</v>
      </c>
      <c r="M113" s="521">
        <v>6</v>
      </c>
      <c r="N113" s="521">
        <v>7</v>
      </c>
      <c r="O113" s="521">
        <v>8</v>
      </c>
      <c r="P113" s="521">
        <v>9</v>
      </c>
      <c r="Q113" s="521">
        <v>10</v>
      </c>
      <c r="R113" s="521" t="s">
        <v>1939</v>
      </c>
      <c r="S113" s="516" t="s">
        <v>850</v>
      </c>
      <c r="T113" s="465" t="s">
        <v>70</v>
      </c>
      <c r="U113" s="546" t="s">
        <v>852</v>
      </c>
      <c r="V113" s="546" t="s">
        <v>853</v>
      </c>
      <c r="W113" s="518" t="s">
        <v>854</v>
      </c>
    </row>
    <row r="114" spans="1:23" ht="15" thickBot="1">
      <c r="A114" s="537"/>
      <c r="B114" s="521"/>
      <c r="C114" s="521"/>
      <c r="D114" s="521"/>
      <c r="E114" s="521"/>
      <c r="F114" s="521"/>
      <c r="G114" s="521"/>
      <c r="H114" s="521">
        <v>8</v>
      </c>
      <c r="I114" s="521">
        <v>12</v>
      </c>
      <c r="J114" s="521">
        <v>12</v>
      </c>
      <c r="K114" s="521">
        <v>8</v>
      </c>
      <c r="L114" s="521">
        <v>11</v>
      </c>
      <c r="M114" s="521">
        <v>8</v>
      </c>
      <c r="N114" s="521">
        <v>4</v>
      </c>
      <c r="O114" s="521">
        <v>5</v>
      </c>
      <c r="P114" s="521">
        <v>7</v>
      </c>
      <c r="Q114" s="521">
        <v>10</v>
      </c>
      <c r="R114" s="521">
        <v>15</v>
      </c>
      <c r="S114" s="521">
        <f aca="true" t="shared" si="3" ref="S114:S127">SUM(H114:R114)</f>
        <v>100</v>
      </c>
      <c r="T114" s="789"/>
      <c r="U114" s="790"/>
      <c r="V114" s="558"/>
      <c r="W114" s="471"/>
    </row>
    <row r="115" spans="1:23" ht="15" customHeight="1">
      <c r="A115" s="829">
        <v>1</v>
      </c>
      <c r="B115" s="830">
        <v>1009</v>
      </c>
      <c r="C115" s="831" t="s">
        <v>1110</v>
      </c>
      <c r="D115" s="831" t="s">
        <v>933</v>
      </c>
      <c r="E115" s="832" t="s">
        <v>882</v>
      </c>
      <c r="F115" s="832">
        <v>39</v>
      </c>
      <c r="G115" s="832" t="s">
        <v>859</v>
      </c>
      <c r="H115" s="833">
        <v>3</v>
      </c>
      <c r="I115" s="833">
        <v>0</v>
      </c>
      <c r="J115" s="833">
        <v>9</v>
      </c>
      <c r="K115" s="833">
        <v>11</v>
      </c>
      <c r="L115" s="833">
        <v>1</v>
      </c>
      <c r="M115" s="833">
        <v>4</v>
      </c>
      <c r="N115" s="833">
        <v>8</v>
      </c>
      <c r="O115" s="833">
        <v>0</v>
      </c>
      <c r="P115" s="833">
        <v>3</v>
      </c>
      <c r="Q115" s="833">
        <v>8</v>
      </c>
      <c r="R115" s="833">
        <v>10</v>
      </c>
      <c r="S115" s="833">
        <f t="shared" si="3"/>
        <v>57</v>
      </c>
      <c r="T115" s="826" t="s">
        <v>928</v>
      </c>
      <c r="U115" s="834" t="s">
        <v>1959</v>
      </c>
      <c r="V115" s="560"/>
      <c r="W115" s="480"/>
    </row>
    <row r="116" spans="1:23" ht="15" customHeight="1">
      <c r="A116" s="835">
        <v>2</v>
      </c>
      <c r="B116" s="523">
        <v>1005</v>
      </c>
      <c r="C116" s="474" t="s">
        <v>1072</v>
      </c>
      <c r="D116" s="474" t="s">
        <v>1073</v>
      </c>
      <c r="E116" s="820" t="s">
        <v>909</v>
      </c>
      <c r="F116" s="820">
        <v>82</v>
      </c>
      <c r="G116" s="820" t="s">
        <v>859</v>
      </c>
      <c r="H116" s="527">
        <v>1</v>
      </c>
      <c r="I116" s="527">
        <v>8</v>
      </c>
      <c r="J116" s="527">
        <v>7</v>
      </c>
      <c r="K116" s="527">
        <v>4</v>
      </c>
      <c r="L116" s="527">
        <v>8</v>
      </c>
      <c r="M116" s="527">
        <v>8</v>
      </c>
      <c r="N116" s="527">
        <v>0</v>
      </c>
      <c r="O116" s="527">
        <v>3</v>
      </c>
      <c r="P116" s="527">
        <v>1</v>
      </c>
      <c r="Q116" s="527">
        <v>8</v>
      </c>
      <c r="R116" s="527">
        <v>1</v>
      </c>
      <c r="S116" s="529">
        <f t="shared" si="3"/>
        <v>49</v>
      </c>
      <c r="T116" s="826" t="s">
        <v>1751</v>
      </c>
      <c r="U116" s="836" t="s">
        <v>106</v>
      </c>
      <c r="V116" s="561"/>
      <c r="W116" s="46"/>
    </row>
    <row r="117" spans="1:23" ht="15" customHeight="1">
      <c r="A117" s="835">
        <v>3</v>
      </c>
      <c r="B117" s="523">
        <v>1001</v>
      </c>
      <c r="C117" s="474" t="s">
        <v>1973</v>
      </c>
      <c r="D117" s="474" t="s">
        <v>1048</v>
      </c>
      <c r="E117" s="820" t="s">
        <v>1064</v>
      </c>
      <c r="F117" s="820">
        <v>70</v>
      </c>
      <c r="G117" s="820" t="s">
        <v>859</v>
      </c>
      <c r="H117" s="527">
        <v>0</v>
      </c>
      <c r="I117" s="527">
        <v>5</v>
      </c>
      <c r="J117" s="527">
        <v>4</v>
      </c>
      <c r="K117" s="527">
        <v>0</v>
      </c>
      <c r="L117" s="527">
        <v>2</v>
      </c>
      <c r="M117" s="527">
        <v>6</v>
      </c>
      <c r="N117" s="527">
        <v>0</v>
      </c>
      <c r="O117" s="527">
        <v>3</v>
      </c>
      <c r="P117" s="527">
        <v>2</v>
      </c>
      <c r="Q117" s="527">
        <v>8</v>
      </c>
      <c r="R117" s="527">
        <v>8</v>
      </c>
      <c r="S117" s="529">
        <f t="shared" si="3"/>
        <v>38</v>
      </c>
      <c r="T117" s="826" t="s">
        <v>1751</v>
      </c>
      <c r="U117" s="836" t="s">
        <v>1960</v>
      </c>
      <c r="V117" s="561"/>
      <c r="W117" s="46"/>
    </row>
    <row r="118" spans="1:23" ht="15" customHeight="1">
      <c r="A118" s="791">
        <v>4</v>
      </c>
      <c r="B118" s="792">
        <v>1018</v>
      </c>
      <c r="C118" s="483" t="s">
        <v>146</v>
      </c>
      <c r="D118" s="483" t="s">
        <v>1016</v>
      </c>
      <c r="E118" s="759" t="s">
        <v>863</v>
      </c>
      <c r="F118" s="759">
        <v>90</v>
      </c>
      <c r="G118" s="759" t="s">
        <v>859</v>
      </c>
      <c r="H118" s="531">
        <v>0</v>
      </c>
      <c r="I118" s="531">
        <v>6</v>
      </c>
      <c r="J118" s="531">
        <v>4</v>
      </c>
      <c r="K118" s="531">
        <v>2</v>
      </c>
      <c r="L118" s="531">
        <v>3</v>
      </c>
      <c r="M118" s="531">
        <v>7</v>
      </c>
      <c r="N118" s="531">
        <v>1</v>
      </c>
      <c r="O118" s="531">
        <v>1</v>
      </c>
      <c r="P118" s="531">
        <v>0</v>
      </c>
      <c r="Q118" s="531">
        <v>6</v>
      </c>
      <c r="R118" s="531">
        <v>4</v>
      </c>
      <c r="S118" s="462">
        <f t="shared" si="3"/>
        <v>34</v>
      </c>
      <c r="T118" s="531"/>
      <c r="U118" s="793" t="s">
        <v>1924</v>
      </c>
      <c r="V118" s="277"/>
      <c r="W118" s="14"/>
    </row>
    <row r="119" spans="1:23" ht="15" customHeight="1">
      <c r="A119" s="791">
        <v>5</v>
      </c>
      <c r="B119" s="792">
        <v>1004</v>
      </c>
      <c r="C119" s="483" t="s">
        <v>1312</v>
      </c>
      <c r="D119" s="483" t="s">
        <v>1061</v>
      </c>
      <c r="E119" s="759" t="s">
        <v>1042</v>
      </c>
      <c r="F119" s="759">
        <v>50</v>
      </c>
      <c r="G119" s="759" t="s">
        <v>864</v>
      </c>
      <c r="H119" s="531">
        <v>0</v>
      </c>
      <c r="I119" s="531">
        <v>7</v>
      </c>
      <c r="J119" s="531">
        <v>4</v>
      </c>
      <c r="K119" s="531">
        <v>0</v>
      </c>
      <c r="L119" s="531">
        <v>2</v>
      </c>
      <c r="M119" s="531">
        <v>6</v>
      </c>
      <c r="N119" s="531">
        <v>0</v>
      </c>
      <c r="O119" s="531">
        <v>2</v>
      </c>
      <c r="P119" s="531">
        <v>0</v>
      </c>
      <c r="Q119" s="531">
        <v>8</v>
      </c>
      <c r="R119" s="531">
        <v>1</v>
      </c>
      <c r="S119" s="462">
        <f t="shared" si="3"/>
        <v>30</v>
      </c>
      <c r="T119" s="531"/>
      <c r="U119" s="793" t="s">
        <v>2089</v>
      </c>
      <c r="V119" s="277"/>
      <c r="W119" s="14"/>
    </row>
    <row r="120" spans="1:23" ht="15" customHeight="1">
      <c r="A120" s="791">
        <v>6</v>
      </c>
      <c r="B120" s="792">
        <v>1007</v>
      </c>
      <c r="C120" s="483" t="s">
        <v>1070</v>
      </c>
      <c r="D120" s="483" t="s">
        <v>1071</v>
      </c>
      <c r="E120" s="759" t="s">
        <v>899</v>
      </c>
      <c r="F120" s="759">
        <v>51</v>
      </c>
      <c r="G120" s="759" t="s">
        <v>859</v>
      </c>
      <c r="H120" s="531">
        <v>2</v>
      </c>
      <c r="I120" s="531">
        <v>0</v>
      </c>
      <c r="J120" s="531">
        <v>5</v>
      </c>
      <c r="K120" s="531">
        <v>1</v>
      </c>
      <c r="L120" s="531">
        <v>1</v>
      </c>
      <c r="M120" s="531">
        <v>2</v>
      </c>
      <c r="N120" s="531">
        <v>0</v>
      </c>
      <c r="O120" s="531">
        <v>2</v>
      </c>
      <c r="P120" s="531">
        <v>0</v>
      </c>
      <c r="Q120" s="531">
        <v>6</v>
      </c>
      <c r="R120" s="531">
        <v>10</v>
      </c>
      <c r="S120" s="462">
        <f t="shared" si="3"/>
        <v>29</v>
      </c>
      <c r="T120" s="531"/>
      <c r="U120" s="793" t="s">
        <v>1927</v>
      </c>
      <c r="V120" s="277"/>
      <c r="W120" s="14"/>
    </row>
    <row r="121" spans="1:23" ht="15" customHeight="1">
      <c r="A121" s="791">
        <v>6</v>
      </c>
      <c r="B121" s="792">
        <v>1014</v>
      </c>
      <c r="C121" s="483" t="s">
        <v>147</v>
      </c>
      <c r="D121" s="483" t="s">
        <v>1912</v>
      </c>
      <c r="E121" s="759" t="s">
        <v>1292</v>
      </c>
      <c r="F121" s="759"/>
      <c r="G121" s="759" t="s">
        <v>859</v>
      </c>
      <c r="H121" s="531">
        <v>2</v>
      </c>
      <c r="I121" s="531">
        <v>3</v>
      </c>
      <c r="J121" s="531">
        <v>1</v>
      </c>
      <c r="K121" s="531">
        <v>4</v>
      </c>
      <c r="L121" s="531">
        <v>1</v>
      </c>
      <c r="M121" s="531">
        <v>5</v>
      </c>
      <c r="N121" s="531">
        <v>1</v>
      </c>
      <c r="O121" s="531">
        <v>3</v>
      </c>
      <c r="P121" s="531">
        <v>0</v>
      </c>
      <c r="Q121" s="531">
        <v>6</v>
      </c>
      <c r="R121" s="531">
        <v>3</v>
      </c>
      <c r="S121" s="462">
        <f t="shared" si="3"/>
        <v>29</v>
      </c>
      <c r="T121" s="531"/>
      <c r="U121" s="793" t="s">
        <v>1921</v>
      </c>
      <c r="V121" s="277"/>
      <c r="W121" s="14"/>
    </row>
    <row r="122" spans="1:23" ht="15" customHeight="1">
      <c r="A122" s="791">
        <v>8</v>
      </c>
      <c r="B122" s="792">
        <v>1012</v>
      </c>
      <c r="C122" s="483" t="s">
        <v>100</v>
      </c>
      <c r="D122" s="483" t="s">
        <v>1283</v>
      </c>
      <c r="E122" s="759" t="s">
        <v>858</v>
      </c>
      <c r="F122" s="759">
        <v>55</v>
      </c>
      <c r="G122" s="759" t="s">
        <v>859</v>
      </c>
      <c r="H122" s="531">
        <v>1</v>
      </c>
      <c r="I122" s="531">
        <v>8</v>
      </c>
      <c r="J122" s="531">
        <v>3</v>
      </c>
      <c r="K122" s="531">
        <v>0</v>
      </c>
      <c r="L122" s="531">
        <v>2</v>
      </c>
      <c r="M122" s="531">
        <v>1</v>
      </c>
      <c r="N122" s="531">
        <v>2</v>
      </c>
      <c r="O122" s="531">
        <v>3</v>
      </c>
      <c r="P122" s="531">
        <v>1</v>
      </c>
      <c r="Q122" s="531">
        <v>4</v>
      </c>
      <c r="R122" s="531">
        <v>3</v>
      </c>
      <c r="S122" s="462">
        <f t="shared" si="3"/>
        <v>28</v>
      </c>
      <c r="T122" s="531"/>
      <c r="U122" s="793" t="s">
        <v>860</v>
      </c>
      <c r="V122" s="794"/>
      <c r="W122" s="43"/>
    </row>
    <row r="123" spans="1:23" ht="15" customHeight="1">
      <c r="A123" s="791">
        <v>9</v>
      </c>
      <c r="B123" s="792">
        <v>1006</v>
      </c>
      <c r="C123" s="483" t="s">
        <v>1575</v>
      </c>
      <c r="D123" s="483" t="s">
        <v>924</v>
      </c>
      <c r="E123" s="759" t="s">
        <v>909</v>
      </c>
      <c r="F123" s="759">
        <v>54</v>
      </c>
      <c r="G123" s="759" t="s">
        <v>864</v>
      </c>
      <c r="H123" s="531">
        <v>0</v>
      </c>
      <c r="I123" s="531">
        <v>2</v>
      </c>
      <c r="J123" s="531">
        <v>2</v>
      </c>
      <c r="K123" s="531">
        <v>0</v>
      </c>
      <c r="L123" s="531">
        <v>0</v>
      </c>
      <c r="M123" s="531">
        <v>8</v>
      </c>
      <c r="N123" s="531">
        <v>0</v>
      </c>
      <c r="O123" s="531">
        <v>3</v>
      </c>
      <c r="P123" s="531">
        <v>1</v>
      </c>
      <c r="Q123" s="531">
        <v>6</v>
      </c>
      <c r="R123" s="531">
        <v>3</v>
      </c>
      <c r="S123" s="462">
        <f t="shared" si="3"/>
        <v>25</v>
      </c>
      <c r="T123" s="531"/>
      <c r="U123" s="793" t="s">
        <v>106</v>
      </c>
      <c r="V123" s="794"/>
      <c r="W123" s="43"/>
    </row>
    <row r="124" spans="1:23" ht="15" customHeight="1">
      <c r="A124" s="791">
        <v>10</v>
      </c>
      <c r="B124" s="792">
        <v>1015</v>
      </c>
      <c r="C124" s="483" t="s">
        <v>1142</v>
      </c>
      <c r="D124" s="483" t="s">
        <v>148</v>
      </c>
      <c r="E124" s="759" t="s">
        <v>905</v>
      </c>
      <c r="F124" s="759">
        <v>45</v>
      </c>
      <c r="G124" s="759" t="s">
        <v>859</v>
      </c>
      <c r="H124" s="531">
        <v>0</v>
      </c>
      <c r="I124" s="531">
        <v>2</v>
      </c>
      <c r="J124" s="531">
        <v>0</v>
      </c>
      <c r="K124" s="531">
        <v>1</v>
      </c>
      <c r="L124" s="531">
        <v>0</v>
      </c>
      <c r="M124" s="531">
        <v>5</v>
      </c>
      <c r="N124" s="531">
        <v>0</v>
      </c>
      <c r="O124" s="531">
        <v>0</v>
      </c>
      <c r="P124" s="531">
        <v>0</v>
      </c>
      <c r="Q124" s="531">
        <v>7</v>
      </c>
      <c r="R124" s="531">
        <v>4</v>
      </c>
      <c r="S124" s="462">
        <f t="shared" si="3"/>
        <v>19</v>
      </c>
      <c r="T124" s="531"/>
      <c r="U124" s="793" t="s">
        <v>1941</v>
      </c>
      <c r="V124" s="794"/>
      <c r="W124" s="43"/>
    </row>
    <row r="125" spans="1:23" ht="15" customHeight="1">
      <c r="A125" s="791">
        <v>11</v>
      </c>
      <c r="B125" s="792">
        <v>1020</v>
      </c>
      <c r="C125" s="483" t="s">
        <v>1856</v>
      </c>
      <c r="D125" s="483" t="s">
        <v>894</v>
      </c>
      <c r="E125" s="759" t="s">
        <v>927</v>
      </c>
      <c r="F125" s="759">
        <v>66</v>
      </c>
      <c r="G125" s="759" t="s">
        <v>859</v>
      </c>
      <c r="H125" s="531">
        <v>0</v>
      </c>
      <c r="I125" s="531">
        <v>1</v>
      </c>
      <c r="J125" s="531">
        <v>1</v>
      </c>
      <c r="K125" s="531">
        <v>0</v>
      </c>
      <c r="L125" s="531">
        <v>0</v>
      </c>
      <c r="M125" s="531">
        <v>4</v>
      </c>
      <c r="N125" s="531">
        <v>1</v>
      </c>
      <c r="O125" s="531">
        <v>1</v>
      </c>
      <c r="P125" s="531">
        <v>1</v>
      </c>
      <c r="Q125" s="531">
        <v>4</v>
      </c>
      <c r="R125" s="531">
        <v>2</v>
      </c>
      <c r="S125" s="462">
        <f t="shared" si="3"/>
        <v>15</v>
      </c>
      <c r="T125" s="531"/>
      <c r="U125" s="793" t="s">
        <v>144</v>
      </c>
      <c r="V125" s="794"/>
      <c r="W125" s="43"/>
    </row>
    <row r="126" spans="1:23" ht="15" customHeight="1">
      <c r="A126" s="791">
        <v>12</v>
      </c>
      <c r="B126" s="792">
        <v>1021</v>
      </c>
      <c r="C126" s="483" t="s">
        <v>149</v>
      </c>
      <c r="D126" s="483" t="s">
        <v>1016</v>
      </c>
      <c r="E126" s="759" t="s">
        <v>927</v>
      </c>
      <c r="F126" s="759">
        <v>52</v>
      </c>
      <c r="G126" s="759" t="s">
        <v>864</v>
      </c>
      <c r="H126" s="531">
        <v>0</v>
      </c>
      <c r="I126" s="531">
        <v>0</v>
      </c>
      <c r="J126" s="531">
        <v>0</v>
      </c>
      <c r="K126" s="531">
        <v>0</v>
      </c>
      <c r="L126" s="531">
        <v>0</v>
      </c>
      <c r="M126" s="531">
        <v>2</v>
      </c>
      <c r="N126" s="531">
        <v>2</v>
      </c>
      <c r="O126" s="531">
        <v>1</v>
      </c>
      <c r="P126" s="531">
        <v>0</v>
      </c>
      <c r="Q126" s="531">
        <v>5</v>
      </c>
      <c r="R126" s="531">
        <v>2</v>
      </c>
      <c r="S126" s="462">
        <f t="shared" si="3"/>
        <v>12</v>
      </c>
      <c r="T126" s="531"/>
      <c r="U126" s="793" t="s">
        <v>144</v>
      </c>
      <c r="V126" s="794"/>
      <c r="W126" s="43"/>
    </row>
    <row r="127" spans="1:23" ht="15" customHeight="1" thickBot="1">
      <c r="A127" s="795">
        <v>13</v>
      </c>
      <c r="B127" s="796">
        <v>1002</v>
      </c>
      <c r="C127" s="797" t="s">
        <v>991</v>
      </c>
      <c r="D127" s="797" t="s">
        <v>1442</v>
      </c>
      <c r="E127" s="798" t="s">
        <v>1038</v>
      </c>
      <c r="F127" s="798">
        <v>31</v>
      </c>
      <c r="G127" s="798" t="s">
        <v>859</v>
      </c>
      <c r="H127" s="799">
        <v>0</v>
      </c>
      <c r="I127" s="799">
        <v>0</v>
      </c>
      <c r="J127" s="799">
        <v>0</v>
      </c>
      <c r="K127" s="799">
        <v>0</v>
      </c>
      <c r="L127" s="799">
        <v>0</v>
      </c>
      <c r="M127" s="799">
        <v>1</v>
      </c>
      <c r="N127" s="799">
        <v>0</v>
      </c>
      <c r="O127" s="799">
        <v>2</v>
      </c>
      <c r="P127" s="799">
        <v>0</v>
      </c>
      <c r="Q127" s="799">
        <v>5</v>
      </c>
      <c r="R127" s="799">
        <v>2</v>
      </c>
      <c r="S127" s="800">
        <f t="shared" si="3"/>
        <v>10</v>
      </c>
      <c r="T127" s="799"/>
      <c r="U127" s="801" t="s">
        <v>1971</v>
      </c>
      <c r="V127" s="794"/>
      <c r="W127" s="43"/>
    </row>
    <row r="128" spans="1:23" ht="15" customHeight="1" thickBot="1">
      <c r="A128" s="802"/>
      <c r="B128" s="803">
        <v>1003</v>
      </c>
      <c r="C128" s="804" t="s">
        <v>150</v>
      </c>
      <c r="D128" s="804" t="s">
        <v>151</v>
      </c>
      <c r="E128" s="805" t="s">
        <v>919</v>
      </c>
      <c r="F128" s="805">
        <v>46</v>
      </c>
      <c r="G128" s="805" t="s">
        <v>864</v>
      </c>
      <c r="H128" s="1702" t="s">
        <v>939</v>
      </c>
      <c r="I128" s="1703"/>
      <c r="J128" s="1703"/>
      <c r="K128" s="1703"/>
      <c r="L128" s="1703"/>
      <c r="M128" s="1703"/>
      <c r="N128" s="1703"/>
      <c r="O128" s="1703"/>
      <c r="P128" s="1703"/>
      <c r="Q128" s="1703"/>
      <c r="R128" s="1704"/>
      <c r="S128" s="806"/>
      <c r="T128" s="806"/>
      <c r="U128" s="807" t="s">
        <v>920</v>
      </c>
      <c r="V128" s="808"/>
      <c r="W128" s="770"/>
    </row>
    <row r="129" spans="1:23" ht="15" customHeight="1" thickBot="1">
      <c r="A129" s="809"/>
      <c r="B129" s="765">
        <v>1008</v>
      </c>
      <c r="C129" s="766" t="s">
        <v>152</v>
      </c>
      <c r="D129" s="766" t="s">
        <v>1248</v>
      </c>
      <c r="E129" s="767" t="s">
        <v>899</v>
      </c>
      <c r="F129" s="767">
        <v>45</v>
      </c>
      <c r="G129" s="767" t="s">
        <v>864</v>
      </c>
      <c r="H129" s="1702" t="s">
        <v>939</v>
      </c>
      <c r="I129" s="1703"/>
      <c r="J129" s="1703"/>
      <c r="K129" s="1703"/>
      <c r="L129" s="1703"/>
      <c r="M129" s="1703"/>
      <c r="N129" s="1703"/>
      <c r="O129" s="1703"/>
      <c r="P129" s="1703"/>
      <c r="Q129" s="1703"/>
      <c r="R129" s="1704"/>
      <c r="S129" s="768"/>
      <c r="T129" s="783"/>
      <c r="U129" s="810" t="s">
        <v>1927</v>
      </c>
      <c r="V129" s="808"/>
      <c r="W129" s="770"/>
    </row>
    <row r="130" spans="1:23" ht="15" customHeight="1" thickBot="1">
      <c r="A130" s="809"/>
      <c r="B130" s="765">
        <v>1010</v>
      </c>
      <c r="C130" s="766" t="s">
        <v>153</v>
      </c>
      <c r="D130" s="766" t="s">
        <v>881</v>
      </c>
      <c r="E130" s="767" t="s">
        <v>1013</v>
      </c>
      <c r="F130" s="767">
        <v>52</v>
      </c>
      <c r="G130" s="767" t="s">
        <v>859</v>
      </c>
      <c r="H130" s="1702" t="s">
        <v>939</v>
      </c>
      <c r="I130" s="1703"/>
      <c r="J130" s="1703"/>
      <c r="K130" s="1703"/>
      <c r="L130" s="1703"/>
      <c r="M130" s="1703"/>
      <c r="N130" s="1703"/>
      <c r="O130" s="1703"/>
      <c r="P130" s="1703"/>
      <c r="Q130" s="1703"/>
      <c r="R130" s="1704"/>
      <c r="S130" s="768"/>
      <c r="T130" s="783"/>
      <c r="U130" s="810" t="s">
        <v>1932</v>
      </c>
      <c r="V130" s="808"/>
      <c r="W130" s="770"/>
    </row>
    <row r="131" spans="1:23" ht="15" customHeight="1" thickBot="1">
      <c r="A131" s="809"/>
      <c r="B131" s="765">
        <v>1011</v>
      </c>
      <c r="C131" s="766" t="s">
        <v>154</v>
      </c>
      <c r="D131" s="766" t="s">
        <v>862</v>
      </c>
      <c r="E131" s="767" t="s">
        <v>1013</v>
      </c>
      <c r="F131" s="767">
        <v>41</v>
      </c>
      <c r="G131" s="767" t="s">
        <v>864</v>
      </c>
      <c r="H131" s="1702" t="s">
        <v>939</v>
      </c>
      <c r="I131" s="1703"/>
      <c r="J131" s="1703"/>
      <c r="K131" s="1703"/>
      <c r="L131" s="1703"/>
      <c r="M131" s="1703"/>
      <c r="N131" s="1703"/>
      <c r="O131" s="1703"/>
      <c r="P131" s="1703"/>
      <c r="Q131" s="1703"/>
      <c r="R131" s="1704"/>
      <c r="S131" s="768"/>
      <c r="T131" s="783"/>
      <c r="U131" s="810" t="s">
        <v>1932</v>
      </c>
      <c r="V131" s="808"/>
      <c r="W131" s="770"/>
    </row>
    <row r="132" spans="1:23" ht="15" customHeight="1" thickBot="1">
      <c r="A132" s="809"/>
      <c r="B132" s="765">
        <v>1013</v>
      </c>
      <c r="C132" s="766" t="s">
        <v>155</v>
      </c>
      <c r="D132" s="766" t="s">
        <v>64</v>
      </c>
      <c r="E132" s="767" t="s">
        <v>858</v>
      </c>
      <c r="F132" s="767">
        <v>30</v>
      </c>
      <c r="G132" s="767" t="s">
        <v>864</v>
      </c>
      <c r="H132" s="1702" t="s">
        <v>939</v>
      </c>
      <c r="I132" s="1703"/>
      <c r="J132" s="1703"/>
      <c r="K132" s="1703"/>
      <c r="L132" s="1703"/>
      <c r="M132" s="1703"/>
      <c r="N132" s="1703"/>
      <c r="O132" s="1703"/>
      <c r="P132" s="1703"/>
      <c r="Q132" s="1703"/>
      <c r="R132" s="1704"/>
      <c r="S132" s="768"/>
      <c r="T132" s="783"/>
      <c r="U132" s="810" t="s">
        <v>860</v>
      </c>
      <c r="V132" s="808"/>
      <c r="W132" s="770"/>
    </row>
    <row r="133" spans="1:23" ht="15" customHeight="1" thickBot="1">
      <c r="A133" s="809"/>
      <c r="B133" s="765">
        <v>1016</v>
      </c>
      <c r="C133" s="766" t="s">
        <v>1696</v>
      </c>
      <c r="D133" s="766" t="s">
        <v>1308</v>
      </c>
      <c r="E133" s="767" t="s">
        <v>912</v>
      </c>
      <c r="F133" s="767">
        <v>84</v>
      </c>
      <c r="G133" s="767" t="s">
        <v>859</v>
      </c>
      <c r="H133" s="1702" t="s">
        <v>939</v>
      </c>
      <c r="I133" s="1703"/>
      <c r="J133" s="1703"/>
      <c r="K133" s="1703"/>
      <c r="L133" s="1703"/>
      <c r="M133" s="1703"/>
      <c r="N133" s="1703"/>
      <c r="O133" s="1703"/>
      <c r="P133" s="1703"/>
      <c r="Q133" s="1703"/>
      <c r="R133" s="1704"/>
      <c r="S133" s="768"/>
      <c r="T133" s="783"/>
      <c r="U133" s="810" t="s">
        <v>1945</v>
      </c>
      <c r="V133" s="808"/>
      <c r="W133" s="770"/>
    </row>
    <row r="134" spans="1:23" ht="15" customHeight="1" thickBot="1">
      <c r="A134" s="809"/>
      <c r="B134" s="765">
        <v>1017</v>
      </c>
      <c r="C134" s="766" t="s">
        <v>1079</v>
      </c>
      <c r="D134" s="766" t="s">
        <v>1080</v>
      </c>
      <c r="E134" s="767" t="s">
        <v>912</v>
      </c>
      <c r="F134" s="767">
        <v>54</v>
      </c>
      <c r="G134" s="767" t="s">
        <v>864</v>
      </c>
      <c r="H134" s="1702" t="s">
        <v>939</v>
      </c>
      <c r="I134" s="1703"/>
      <c r="J134" s="1703"/>
      <c r="K134" s="1703"/>
      <c r="L134" s="1703"/>
      <c r="M134" s="1703"/>
      <c r="N134" s="1703"/>
      <c r="O134" s="1703"/>
      <c r="P134" s="1703"/>
      <c r="Q134" s="1703"/>
      <c r="R134" s="1704"/>
      <c r="S134" s="768"/>
      <c r="T134" s="783"/>
      <c r="U134" s="810" t="s">
        <v>1945</v>
      </c>
      <c r="V134" s="808"/>
      <c r="W134" s="770"/>
    </row>
    <row r="135" spans="1:23" ht="15" customHeight="1" thickBot="1">
      <c r="A135" s="811"/>
      <c r="B135" s="812">
        <v>1019</v>
      </c>
      <c r="C135" s="813" t="s">
        <v>1058</v>
      </c>
      <c r="D135" s="813" t="s">
        <v>924</v>
      </c>
      <c r="E135" s="814" t="s">
        <v>891</v>
      </c>
      <c r="F135" s="814">
        <v>85</v>
      </c>
      <c r="G135" s="814" t="s">
        <v>859</v>
      </c>
      <c r="H135" s="1702" t="s">
        <v>939</v>
      </c>
      <c r="I135" s="1703"/>
      <c r="J135" s="1703"/>
      <c r="K135" s="1703"/>
      <c r="L135" s="1703"/>
      <c r="M135" s="1703"/>
      <c r="N135" s="1703"/>
      <c r="O135" s="1703"/>
      <c r="P135" s="1703"/>
      <c r="Q135" s="1703"/>
      <c r="R135" s="1704"/>
      <c r="S135" s="816"/>
      <c r="T135" s="815"/>
      <c r="U135" s="817" t="s">
        <v>1899</v>
      </c>
      <c r="V135" s="808"/>
      <c r="W135" s="770"/>
    </row>
    <row r="136" spans="1:23" ht="15" customHeight="1">
      <c r="A136" s="502"/>
      <c r="B136" s="503"/>
      <c r="C136" s="504"/>
      <c r="D136" s="504"/>
      <c r="E136" s="776"/>
      <c r="F136" s="776"/>
      <c r="G136" s="776"/>
      <c r="H136" s="535"/>
      <c r="I136" s="535"/>
      <c r="J136" s="535"/>
      <c r="K136" s="535"/>
      <c r="L136" s="535"/>
      <c r="M136" s="535"/>
      <c r="N136" s="535"/>
      <c r="O136" s="535"/>
      <c r="P136" s="535"/>
      <c r="Q136" s="535"/>
      <c r="R136" s="535"/>
      <c r="S136" s="535"/>
      <c r="T136" s="535"/>
      <c r="U136" s="776"/>
      <c r="V136" s="38"/>
      <c r="W136" s="38"/>
    </row>
    <row r="137" spans="2:5" ht="14.25">
      <c r="B137" s="456" t="s">
        <v>156</v>
      </c>
      <c r="E137" s="511"/>
    </row>
    <row r="138" spans="1:5" ht="14.25">
      <c r="A138" s="457" t="s">
        <v>96</v>
      </c>
      <c r="B138" s="458"/>
      <c r="C138" s="459"/>
      <c r="E138" s="511"/>
    </row>
    <row r="139" spans="1:5" ht="15" thickBot="1">
      <c r="A139" s="460" t="s">
        <v>114</v>
      </c>
      <c r="B139" s="461"/>
      <c r="C139" s="461"/>
      <c r="E139" s="511"/>
    </row>
    <row r="140" spans="1:23" ht="33.75" customHeight="1" thickBot="1">
      <c r="A140" s="788" t="s">
        <v>984</v>
      </c>
      <c r="B140" s="516" t="s">
        <v>843</v>
      </c>
      <c r="C140" s="516" t="s">
        <v>844</v>
      </c>
      <c r="D140" s="516" t="s">
        <v>845</v>
      </c>
      <c r="E140" s="516" t="s">
        <v>847</v>
      </c>
      <c r="F140" s="517" t="s">
        <v>848</v>
      </c>
      <c r="G140" s="517" t="s">
        <v>849</v>
      </c>
      <c r="H140" s="516">
        <v>1</v>
      </c>
      <c r="I140" s="516">
        <v>2</v>
      </c>
      <c r="J140" s="516">
        <v>3</v>
      </c>
      <c r="K140" s="516">
        <v>4</v>
      </c>
      <c r="L140" s="516">
        <v>5</v>
      </c>
      <c r="M140" s="516">
        <v>6</v>
      </c>
      <c r="N140" s="516">
        <v>7</v>
      </c>
      <c r="O140" s="516">
        <v>8</v>
      </c>
      <c r="P140" s="516">
        <v>9</v>
      </c>
      <c r="Q140" s="516">
        <v>10</v>
      </c>
      <c r="R140" s="516" t="s">
        <v>1939</v>
      </c>
      <c r="S140" s="516" t="s">
        <v>850</v>
      </c>
      <c r="T140" s="465" t="s">
        <v>70</v>
      </c>
      <c r="U140" s="546" t="s">
        <v>852</v>
      </c>
      <c r="V140" s="546" t="s">
        <v>853</v>
      </c>
      <c r="W140" s="518" t="s">
        <v>854</v>
      </c>
    </row>
    <row r="141" spans="1:23" ht="15" thickBot="1">
      <c r="A141" s="519"/>
      <c r="B141" s="520"/>
      <c r="C141" s="520"/>
      <c r="D141" s="520"/>
      <c r="E141" s="521"/>
      <c r="F141" s="520"/>
      <c r="G141" s="520"/>
      <c r="H141" s="521">
        <v>8</v>
      </c>
      <c r="I141" s="521">
        <v>12</v>
      </c>
      <c r="J141" s="521">
        <v>12</v>
      </c>
      <c r="K141" s="521">
        <v>8</v>
      </c>
      <c r="L141" s="521">
        <v>11</v>
      </c>
      <c r="M141" s="521">
        <v>8</v>
      </c>
      <c r="N141" s="521">
        <v>4</v>
      </c>
      <c r="O141" s="521">
        <v>5</v>
      </c>
      <c r="P141" s="521">
        <v>7</v>
      </c>
      <c r="Q141" s="521">
        <v>10</v>
      </c>
      <c r="R141" s="521">
        <v>15</v>
      </c>
      <c r="S141" s="521">
        <f aca="true" t="shared" si="4" ref="S141:S159">SUM(H141:R141)</f>
        <v>100</v>
      </c>
      <c r="T141" s="521"/>
      <c r="U141" s="818"/>
      <c r="V141" s="470"/>
      <c r="W141" s="471"/>
    </row>
    <row r="142" spans="1:23" ht="15" customHeight="1">
      <c r="A142" s="837">
        <v>1</v>
      </c>
      <c r="B142" s="523">
        <v>1116</v>
      </c>
      <c r="C142" s="559" t="s">
        <v>1985</v>
      </c>
      <c r="D142" s="559" t="s">
        <v>1986</v>
      </c>
      <c r="E142" s="828" t="s">
        <v>905</v>
      </c>
      <c r="F142" s="828">
        <v>65</v>
      </c>
      <c r="G142" s="828" t="s">
        <v>864</v>
      </c>
      <c r="H142" s="527">
        <v>5</v>
      </c>
      <c r="I142" s="527">
        <v>10</v>
      </c>
      <c r="J142" s="527">
        <v>10</v>
      </c>
      <c r="K142" s="527">
        <v>1</v>
      </c>
      <c r="L142" s="527">
        <v>0</v>
      </c>
      <c r="M142" s="527">
        <v>8</v>
      </c>
      <c r="N142" s="527">
        <v>0</v>
      </c>
      <c r="O142" s="527">
        <v>1</v>
      </c>
      <c r="P142" s="527">
        <v>4</v>
      </c>
      <c r="Q142" s="527">
        <v>10</v>
      </c>
      <c r="R142" s="527">
        <v>14</v>
      </c>
      <c r="S142" s="527">
        <f t="shared" si="4"/>
        <v>63</v>
      </c>
      <c r="T142" s="826" t="s">
        <v>928</v>
      </c>
      <c r="U142" s="828" t="s">
        <v>1941</v>
      </c>
      <c r="V142" s="480"/>
      <c r="W142" s="480"/>
    </row>
    <row r="143" spans="1:23" ht="15" customHeight="1">
      <c r="A143" s="835">
        <v>2</v>
      </c>
      <c r="B143" s="523">
        <v>1114</v>
      </c>
      <c r="C143" s="549" t="s">
        <v>157</v>
      </c>
      <c r="D143" s="549" t="s">
        <v>1193</v>
      </c>
      <c r="E143" s="820" t="s">
        <v>858</v>
      </c>
      <c r="F143" s="820">
        <v>67</v>
      </c>
      <c r="G143" s="820" t="s">
        <v>859</v>
      </c>
      <c r="H143" s="529">
        <v>2</v>
      </c>
      <c r="I143" s="529">
        <v>10</v>
      </c>
      <c r="J143" s="529">
        <v>11</v>
      </c>
      <c r="K143" s="529">
        <v>1</v>
      </c>
      <c r="L143" s="529">
        <v>3</v>
      </c>
      <c r="M143" s="529">
        <v>6</v>
      </c>
      <c r="N143" s="529">
        <v>0</v>
      </c>
      <c r="O143" s="529">
        <v>2</v>
      </c>
      <c r="P143" s="529">
        <v>2</v>
      </c>
      <c r="Q143" s="529">
        <v>3</v>
      </c>
      <c r="R143" s="529">
        <v>12</v>
      </c>
      <c r="S143" s="529">
        <f t="shared" si="4"/>
        <v>52</v>
      </c>
      <c r="T143" s="826" t="s">
        <v>1751</v>
      </c>
      <c r="U143" s="820" t="s">
        <v>860</v>
      </c>
      <c r="V143" s="46"/>
      <c r="W143" s="46"/>
    </row>
    <row r="144" spans="1:23" ht="15" customHeight="1">
      <c r="A144" s="835">
        <v>3</v>
      </c>
      <c r="B144" s="523">
        <v>1108</v>
      </c>
      <c r="C144" s="549" t="s">
        <v>1992</v>
      </c>
      <c r="D144" s="549" t="s">
        <v>1073</v>
      </c>
      <c r="E144" s="820" t="s">
        <v>1023</v>
      </c>
      <c r="F144" s="820">
        <v>67</v>
      </c>
      <c r="G144" s="820" t="s">
        <v>859</v>
      </c>
      <c r="H144" s="529">
        <v>5</v>
      </c>
      <c r="I144" s="529">
        <v>0</v>
      </c>
      <c r="J144" s="529">
        <v>8</v>
      </c>
      <c r="K144" s="529">
        <v>3</v>
      </c>
      <c r="L144" s="529">
        <v>2</v>
      </c>
      <c r="M144" s="529">
        <v>3</v>
      </c>
      <c r="N144" s="529">
        <v>4</v>
      </c>
      <c r="O144" s="529">
        <v>3</v>
      </c>
      <c r="P144" s="529">
        <v>5</v>
      </c>
      <c r="Q144" s="529">
        <v>6</v>
      </c>
      <c r="R144" s="529">
        <v>12</v>
      </c>
      <c r="S144" s="529">
        <f t="shared" si="4"/>
        <v>51</v>
      </c>
      <c r="T144" s="826" t="s">
        <v>1751</v>
      </c>
      <c r="U144" s="820" t="s">
        <v>105</v>
      </c>
      <c r="V144" s="46"/>
      <c r="W144" s="46"/>
    </row>
    <row r="145" spans="1:23" ht="15" customHeight="1">
      <c r="A145" s="835">
        <v>4</v>
      </c>
      <c r="B145" s="523">
        <v>1118</v>
      </c>
      <c r="C145" s="549" t="s">
        <v>158</v>
      </c>
      <c r="D145" s="549" t="s">
        <v>915</v>
      </c>
      <c r="E145" s="820" t="s">
        <v>905</v>
      </c>
      <c r="F145" s="820">
        <v>69</v>
      </c>
      <c r="G145" s="820" t="s">
        <v>859</v>
      </c>
      <c r="H145" s="529">
        <v>1</v>
      </c>
      <c r="I145" s="529">
        <v>6</v>
      </c>
      <c r="J145" s="529">
        <v>8</v>
      </c>
      <c r="K145" s="529">
        <v>1</v>
      </c>
      <c r="L145" s="529">
        <v>0</v>
      </c>
      <c r="M145" s="529">
        <v>8</v>
      </c>
      <c r="N145" s="529">
        <v>0</v>
      </c>
      <c r="O145" s="529">
        <v>1</v>
      </c>
      <c r="P145" s="529">
        <v>0</v>
      </c>
      <c r="Q145" s="529">
        <v>4</v>
      </c>
      <c r="R145" s="529">
        <v>9</v>
      </c>
      <c r="S145" s="529">
        <f t="shared" si="4"/>
        <v>38</v>
      </c>
      <c r="T145" s="826" t="s">
        <v>1751</v>
      </c>
      <c r="U145" s="820" t="s">
        <v>1941</v>
      </c>
      <c r="V145" s="46"/>
      <c r="W145" s="46"/>
    </row>
    <row r="146" spans="1:23" ht="15" customHeight="1">
      <c r="A146" s="791">
        <v>5</v>
      </c>
      <c r="B146" s="792">
        <v>1102</v>
      </c>
      <c r="C146" s="550" t="s">
        <v>1724</v>
      </c>
      <c r="D146" s="550" t="s">
        <v>1086</v>
      </c>
      <c r="E146" s="759" t="s">
        <v>1064</v>
      </c>
      <c r="F146" s="759">
        <v>70</v>
      </c>
      <c r="G146" s="759" t="s">
        <v>859</v>
      </c>
      <c r="H146" s="462">
        <v>0</v>
      </c>
      <c r="I146" s="462">
        <v>9</v>
      </c>
      <c r="J146" s="462">
        <v>6</v>
      </c>
      <c r="K146" s="462">
        <v>0</v>
      </c>
      <c r="L146" s="462">
        <v>4</v>
      </c>
      <c r="M146" s="462">
        <v>1</v>
      </c>
      <c r="N146" s="462">
        <v>1</v>
      </c>
      <c r="O146" s="462">
        <v>3</v>
      </c>
      <c r="P146" s="462">
        <v>0</v>
      </c>
      <c r="Q146" s="462">
        <v>5</v>
      </c>
      <c r="R146" s="462">
        <v>6</v>
      </c>
      <c r="S146" s="462">
        <f t="shared" si="4"/>
        <v>35</v>
      </c>
      <c r="T146" s="462"/>
      <c r="U146" s="759" t="s">
        <v>1960</v>
      </c>
      <c r="V146" s="14"/>
      <c r="W146" s="14"/>
    </row>
    <row r="147" spans="1:23" ht="15" customHeight="1">
      <c r="A147" s="791">
        <v>5</v>
      </c>
      <c r="B147" s="792">
        <v>1119</v>
      </c>
      <c r="C147" s="550" t="s">
        <v>1980</v>
      </c>
      <c r="D147" s="550" t="s">
        <v>862</v>
      </c>
      <c r="E147" s="759" t="s">
        <v>912</v>
      </c>
      <c r="F147" s="759">
        <v>89</v>
      </c>
      <c r="G147" s="759" t="s">
        <v>859</v>
      </c>
      <c r="H147" s="462">
        <v>6</v>
      </c>
      <c r="I147" s="462">
        <v>4</v>
      </c>
      <c r="J147" s="462">
        <v>7</v>
      </c>
      <c r="K147" s="462">
        <v>0</v>
      </c>
      <c r="L147" s="462">
        <v>0</v>
      </c>
      <c r="M147" s="462">
        <v>4</v>
      </c>
      <c r="N147" s="462">
        <v>0</v>
      </c>
      <c r="O147" s="462">
        <v>2</v>
      </c>
      <c r="P147" s="462">
        <v>1</v>
      </c>
      <c r="Q147" s="462">
        <v>3</v>
      </c>
      <c r="R147" s="462">
        <v>8</v>
      </c>
      <c r="S147" s="462">
        <f t="shared" si="4"/>
        <v>35</v>
      </c>
      <c r="T147" s="462"/>
      <c r="U147" s="759" t="s">
        <v>1945</v>
      </c>
      <c r="V147" s="14"/>
      <c r="W147" s="14"/>
    </row>
    <row r="148" spans="1:23" ht="15" customHeight="1">
      <c r="A148" s="791">
        <v>7</v>
      </c>
      <c r="B148" s="792">
        <v>1103</v>
      </c>
      <c r="C148" s="550" t="s">
        <v>159</v>
      </c>
      <c r="D148" s="550" t="s">
        <v>160</v>
      </c>
      <c r="E148" s="759" t="s">
        <v>1064</v>
      </c>
      <c r="F148" s="759">
        <v>68</v>
      </c>
      <c r="G148" s="759" t="s">
        <v>864</v>
      </c>
      <c r="H148" s="462">
        <v>2</v>
      </c>
      <c r="I148" s="462">
        <v>3</v>
      </c>
      <c r="J148" s="462">
        <v>7</v>
      </c>
      <c r="K148" s="462">
        <v>2</v>
      </c>
      <c r="L148" s="462">
        <v>2</v>
      </c>
      <c r="M148" s="462">
        <v>4</v>
      </c>
      <c r="N148" s="462">
        <v>1</v>
      </c>
      <c r="O148" s="462">
        <v>3</v>
      </c>
      <c r="P148" s="462">
        <v>1</v>
      </c>
      <c r="Q148" s="462">
        <v>0</v>
      </c>
      <c r="R148" s="462">
        <v>8</v>
      </c>
      <c r="S148" s="462">
        <f t="shared" si="4"/>
        <v>33</v>
      </c>
      <c r="T148" s="462"/>
      <c r="U148" s="759" t="s">
        <v>1960</v>
      </c>
      <c r="V148" s="14"/>
      <c r="W148" s="14"/>
    </row>
    <row r="149" spans="1:23" ht="15" customHeight="1">
      <c r="A149" s="791">
        <v>8</v>
      </c>
      <c r="B149" s="792">
        <v>1115</v>
      </c>
      <c r="C149" s="550" t="s">
        <v>161</v>
      </c>
      <c r="D149" s="550" t="s">
        <v>1914</v>
      </c>
      <c r="E149" s="759" t="s">
        <v>868</v>
      </c>
      <c r="F149" s="759">
        <v>22</v>
      </c>
      <c r="G149" s="759" t="s">
        <v>859</v>
      </c>
      <c r="H149" s="462">
        <v>1</v>
      </c>
      <c r="I149" s="462">
        <v>6</v>
      </c>
      <c r="J149" s="462">
        <v>4</v>
      </c>
      <c r="K149" s="462">
        <v>0</v>
      </c>
      <c r="L149" s="462">
        <v>4</v>
      </c>
      <c r="M149" s="462">
        <v>4</v>
      </c>
      <c r="N149" s="462">
        <v>0</v>
      </c>
      <c r="O149" s="462">
        <v>3</v>
      </c>
      <c r="P149" s="462">
        <v>1</v>
      </c>
      <c r="Q149" s="462">
        <v>4</v>
      </c>
      <c r="R149" s="462">
        <v>5</v>
      </c>
      <c r="S149" s="462">
        <f t="shared" si="4"/>
        <v>32</v>
      </c>
      <c r="T149" s="462"/>
      <c r="U149" s="759" t="s">
        <v>162</v>
      </c>
      <c r="V149" s="14"/>
      <c r="W149" s="14"/>
    </row>
    <row r="150" spans="1:23" ht="15" customHeight="1">
      <c r="A150" s="791">
        <v>9</v>
      </c>
      <c r="B150" s="792">
        <v>1104</v>
      </c>
      <c r="C150" s="550" t="s">
        <v>163</v>
      </c>
      <c r="D150" s="550" t="s">
        <v>924</v>
      </c>
      <c r="E150" s="759" t="s">
        <v>1104</v>
      </c>
      <c r="F150" s="759">
        <v>62</v>
      </c>
      <c r="G150" s="759" t="s">
        <v>859</v>
      </c>
      <c r="H150" s="462">
        <v>0</v>
      </c>
      <c r="I150" s="462">
        <v>2</v>
      </c>
      <c r="J150" s="462">
        <v>3</v>
      </c>
      <c r="K150" s="462">
        <v>0</v>
      </c>
      <c r="L150" s="462">
        <v>3</v>
      </c>
      <c r="M150" s="462">
        <v>7</v>
      </c>
      <c r="N150" s="462">
        <v>1</v>
      </c>
      <c r="O150" s="462">
        <v>3</v>
      </c>
      <c r="P150" s="462">
        <v>0</v>
      </c>
      <c r="Q150" s="462">
        <v>6</v>
      </c>
      <c r="R150" s="462">
        <v>5</v>
      </c>
      <c r="S150" s="462">
        <f t="shared" si="4"/>
        <v>30</v>
      </c>
      <c r="T150" s="462"/>
      <c r="U150" s="759" t="s">
        <v>1977</v>
      </c>
      <c r="V150" s="14"/>
      <c r="W150" s="14"/>
    </row>
    <row r="151" spans="1:23" ht="15" customHeight="1">
      <c r="A151" s="791">
        <v>10</v>
      </c>
      <c r="B151" s="792">
        <v>1121</v>
      </c>
      <c r="C151" s="550" t="s">
        <v>164</v>
      </c>
      <c r="D151" s="550" t="s">
        <v>1337</v>
      </c>
      <c r="E151" s="759" t="s">
        <v>863</v>
      </c>
      <c r="F151" s="759">
        <v>93</v>
      </c>
      <c r="G151" s="759" t="s">
        <v>859</v>
      </c>
      <c r="H151" s="462">
        <v>1</v>
      </c>
      <c r="I151" s="462">
        <v>4</v>
      </c>
      <c r="J151" s="462">
        <v>6</v>
      </c>
      <c r="K151" s="462">
        <v>0</v>
      </c>
      <c r="L151" s="462">
        <v>2</v>
      </c>
      <c r="M151" s="462">
        <v>5</v>
      </c>
      <c r="N151" s="462">
        <v>1</v>
      </c>
      <c r="O151" s="462">
        <v>1</v>
      </c>
      <c r="P151" s="462">
        <v>0</v>
      </c>
      <c r="Q151" s="462">
        <v>5</v>
      </c>
      <c r="R151" s="462">
        <v>3</v>
      </c>
      <c r="S151" s="462">
        <f t="shared" si="4"/>
        <v>28</v>
      </c>
      <c r="T151" s="462"/>
      <c r="U151" s="759" t="s">
        <v>865</v>
      </c>
      <c r="V151" s="14"/>
      <c r="W151" s="14"/>
    </row>
    <row r="152" spans="1:23" ht="15" customHeight="1">
      <c r="A152" s="791">
        <v>11</v>
      </c>
      <c r="B152" s="792">
        <v>1113</v>
      </c>
      <c r="C152" s="550" t="s">
        <v>165</v>
      </c>
      <c r="D152" s="550" t="s">
        <v>1005</v>
      </c>
      <c r="E152" s="759" t="s">
        <v>1013</v>
      </c>
      <c r="F152" s="759">
        <v>54</v>
      </c>
      <c r="G152" s="759" t="s">
        <v>864</v>
      </c>
      <c r="H152" s="462">
        <v>1</v>
      </c>
      <c r="I152" s="462">
        <v>4</v>
      </c>
      <c r="J152" s="462">
        <v>4</v>
      </c>
      <c r="K152" s="462">
        <v>1</v>
      </c>
      <c r="L152" s="462">
        <v>2</v>
      </c>
      <c r="M152" s="462">
        <v>3</v>
      </c>
      <c r="N152" s="462">
        <v>3</v>
      </c>
      <c r="O152" s="462">
        <v>3</v>
      </c>
      <c r="P152" s="462">
        <v>0</v>
      </c>
      <c r="Q152" s="462">
        <v>2</v>
      </c>
      <c r="R152" s="462">
        <v>4</v>
      </c>
      <c r="S152" s="462">
        <f t="shared" si="4"/>
        <v>27</v>
      </c>
      <c r="T152" s="462"/>
      <c r="U152" s="759" t="s">
        <v>1932</v>
      </c>
      <c r="V152" s="14"/>
      <c r="W152" s="14"/>
    </row>
    <row r="153" spans="1:23" ht="15" customHeight="1">
      <c r="A153" s="791">
        <v>12</v>
      </c>
      <c r="B153" s="792">
        <v>1110</v>
      </c>
      <c r="C153" s="550" t="s">
        <v>166</v>
      </c>
      <c r="D153" s="550" t="s">
        <v>878</v>
      </c>
      <c r="E153" s="759" t="s">
        <v>899</v>
      </c>
      <c r="F153" s="759">
        <v>53</v>
      </c>
      <c r="G153" s="759" t="s">
        <v>859</v>
      </c>
      <c r="H153" s="462">
        <v>3</v>
      </c>
      <c r="I153" s="462">
        <v>3</v>
      </c>
      <c r="J153" s="462">
        <v>3</v>
      </c>
      <c r="K153" s="462">
        <v>0</v>
      </c>
      <c r="L153" s="462">
        <v>3</v>
      </c>
      <c r="M153" s="462">
        <v>5</v>
      </c>
      <c r="N153" s="462">
        <v>2</v>
      </c>
      <c r="O153" s="462">
        <v>2</v>
      </c>
      <c r="P153" s="462">
        <v>0</v>
      </c>
      <c r="Q153" s="462">
        <v>1</v>
      </c>
      <c r="R153" s="462">
        <v>4</v>
      </c>
      <c r="S153" s="462">
        <f t="shared" si="4"/>
        <v>26</v>
      </c>
      <c r="T153" s="462"/>
      <c r="U153" s="759" t="s">
        <v>1987</v>
      </c>
      <c r="V153" s="14"/>
      <c r="W153" s="14"/>
    </row>
    <row r="154" spans="1:23" ht="15" customHeight="1">
      <c r="A154" s="791">
        <v>13</v>
      </c>
      <c r="B154" s="792">
        <v>1109</v>
      </c>
      <c r="C154" s="550" t="s">
        <v>167</v>
      </c>
      <c r="D154" s="550" t="s">
        <v>857</v>
      </c>
      <c r="E154" s="759" t="s">
        <v>909</v>
      </c>
      <c r="F154" s="759">
        <v>68</v>
      </c>
      <c r="G154" s="759"/>
      <c r="H154" s="462">
        <v>0</v>
      </c>
      <c r="I154" s="462">
        <v>5</v>
      </c>
      <c r="J154" s="462">
        <v>0</v>
      </c>
      <c r="K154" s="462">
        <v>0</v>
      </c>
      <c r="L154" s="462">
        <v>0</v>
      </c>
      <c r="M154" s="462">
        <v>0</v>
      </c>
      <c r="N154" s="462">
        <v>1</v>
      </c>
      <c r="O154" s="462">
        <v>2</v>
      </c>
      <c r="P154" s="462">
        <v>2</v>
      </c>
      <c r="Q154" s="462">
        <v>6</v>
      </c>
      <c r="R154" s="462">
        <v>4</v>
      </c>
      <c r="S154" s="462">
        <f t="shared" si="4"/>
        <v>20</v>
      </c>
      <c r="T154" s="462"/>
      <c r="U154" s="759" t="s">
        <v>106</v>
      </c>
      <c r="V154" s="14"/>
      <c r="W154" s="14"/>
    </row>
    <row r="155" spans="1:23" ht="15" customHeight="1">
      <c r="A155" s="791">
        <v>14</v>
      </c>
      <c r="B155" s="792">
        <v>1123</v>
      </c>
      <c r="C155" s="550" t="s">
        <v>168</v>
      </c>
      <c r="D155" s="550" t="s">
        <v>1028</v>
      </c>
      <c r="E155" s="759" t="s">
        <v>927</v>
      </c>
      <c r="F155" s="759">
        <v>70</v>
      </c>
      <c r="G155" s="759" t="s">
        <v>859</v>
      </c>
      <c r="H155" s="462">
        <v>0</v>
      </c>
      <c r="I155" s="462">
        <v>2</v>
      </c>
      <c r="J155" s="462">
        <v>6</v>
      </c>
      <c r="K155" s="462">
        <v>0</v>
      </c>
      <c r="L155" s="462">
        <v>2</v>
      </c>
      <c r="M155" s="462">
        <v>5</v>
      </c>
      <c r="N155" s="462">
        <v>2</v>
      </c>
      <c r="O155" s="462">
        <v>0</v>
      </c>
      <c r="P155" s="462">
        <v>0</v>
      </c>
      <c r="Q155" s="462">
        <v>1</v>
      </c>
      <c r="R155" s="462">
        <v>1</v>
      </c>
      <c r="S155" s="462">
        <f t="shared" si="4"/>
        <v>19</v>
      </c>
      <c r="T155" s="462"/>
      <c r="U155" s="759" t="s">
        <v>144</v>
      </c>
      <c r="V155" s="14"/>
      <c r="W155" s="14"/>
    </row>
    <row r="156" spans="1:23" ht="15" customHeight="1">
      <c r="A156" s="791">
        <v>15</v>
      </c>
      <c r="B156" s="792">
        <v>1111</v>
      </c>
      <c r="C156" s="550" t="s">
        <v>1331</v>
      </c>
      <c r="D156" s="550" t="s">
        <v>1071</v>
      </c>
      <c r="E156" s="759" t="s">
        <v>882</v>
      </c>
      <c r="F156" s="759">
        <v>34</v>
      </c>
      <c r="G156" s="759" t="s">
        <v>859</v>
      </c>
      <c r="H156" s="462">
        <v>0</v>
      </c>
      <c r="I156" s="462">
        <v>1</v>
      </c>
      <c r="J156" s="462">
        <v>0</v>
      </c>
      <c r="K156" s="462">
        <v>0</v>
      </c>
      <c r="L156" s="462">
        <v>0</v>
      </c>
      <c r="M156" s="462">
        <v>5</v>
      </c>
      <c r="N156" s="462">
        <v>1</v>
      </c>
      <c r="O156" s="462">
        <v>1</v>
      </c>
      <c r="P156" s="462">
        <v>0</v>
      </c>
      <c r="Q156" s="462">
        <v>8</v>
      </c>
      <c r="R156" s="462">
        <v>1</v>
      </c>
      <c r="S156" s="462">
        <f t="shared" si="4"/>
        <v>17</v>
      </c>
      <c r="T156" s="462"/>
      <c r="U156" s="759" t="s">
        <v>1959</v>
      </c>
      <c r="V156" s="14"/>
      <c r="W156" s="14"/>
    </row>
    <row r="157" spans="1:23" ht="15" customHeight="1">
      <c r="A157" s="791">
        <v>16</v>
      </c>
      <c r="B157" s="792">
        <v>1122</v>
      </c>
      <c r="C157" s="550" t="s">
        <v>1585</v>
      </c>
      <c r="D157" s="550" t="s">
        <v>1201</v>
      </c>
      <c r="E157" s="759" t="s">
        <v>891</v>
      </c>
      <c r="F157" s="759">
        <v>94</v>
      </c>
      <c r="G157" s="759" t="s">
        <v>864</v>
      </c>
      <c r="H157" s="462">
        <v>0</v>
      </c>
      <c r="I157" s="462">
        <v>2</v>
      </c>
      <c r="J157" s="462">
        <v>0</v>
      </c>
      <c r="K157" s="462">
        <v>0</v>
      </c>
      <c r="L157" s="462">
        <v>0</v>
      </c>
      <c r="M157" s="462">
        <v>0</v>
      </c>
      <c r="N157" s="462">
        <v>2</v>
      </c>
      <c r="O157" s="462">
        <v>2</v>
      </c>
      <c r="P157" s="462">
        <v>0</v>
      </c>
      <c r="Q157" s="462">
        <v>4</v>
      </c>
      <c r="R157" s="462">
        <v>1</v>
      </c>
      <c r="S157" s="462">
        <f t="shared" si="4"/>
        <v>11</v>
      </c>
      <c r="T157" s="462"/>
      <c r="U157" s="759" t="s">
        <v>142</v>
      </c>
      <c r="V157" s="14"/>
      <c r="W157" s="14"/>
    </row>
    <row r="158" spans="1:23" ht="15" customHeight="1">
      <c r="A158" s="791">
        <v>18</v>
      </c>
      <c r="B158" s="792">
        <v>1101</v>
      </c>
      <c r="C158" s="550" t="s">
        <v>169</v>
      </c>
      <c r="D158" s="550" t="s">
        <v>1283</v>
      </c>
      <c r="E158" s="759" t="s">
        <v>941</v>
      </c>
      <c r="F158" s="759">
        <v>58</v>
      </c>
      <c r="G158" s="759" t="s">
        <v>859</v>
      </c>
      <c r="H158" s="462">
        <v>0</v>
      </c>
      <c r="I158" s="462">
        <v>2</v>
      </c>
      <c r="J158" s="462">
        <v>0</v>
      </c>
      <c r="K158" s="462">
        <v>0</v>
      </c>
      <c r="L158" s="462">
        <v>0</v>
      </c>
      <c r="M158" s="462">
        <v>0</v>
      </c>
      <c r="N158" s="462">
        <v>0</v>
      </c>
      <c r="O158" s="462">
        <v>2</v>
      </c>
      <c r="P158" s="462">
        <v>0</v>
      </c>
      <c r="Q158" s="462">
        <v>4</v>
      </c>
      <c r="R158" s="462">
        <v>0</v>
      </c>
      <c r="S158" s="462">
        <f t="shared" si="4"/>
        <v>8</v>
      </c>
      <c r="T158" s="462"/>
      <c r="U158" s="759" t="s">
        <v>1907</v>
      </c>
      <c r="V158" s="14"/>
      <c r="W158" s="14"/>
    </row>
    <row r="159" spans="1:23" ht="15" customHeight="1">
      <c r="A159" s="791">
        <v>18</v>
      </c>
      <c r="B159" s="792">
        <v>1112</v>
      </c>
      <c r="C159" s="550" t="s">
        <v>170</v>
      </c>
      <c r="D159" s="550" t="s">
        <v>1923</v>
      </c>
      <c r="E159" s="759" t="s">
        <v>992</v>
      </c>
      <c r="F159" s="759">
        <v>65</v>
      </c>
      <c r="G159" s="759" t="s">
        <v>859</v>
      </c>
      <c r="H159" s="462">
        <v>0</v>
      </c>
      <c r="I159" s="462">
        <v>4</v>
      </c>
      <c r="J159" s="462">
        <v>0</v>
      </c>
      <c r="K159" s="462">
        <v>0</v>
      </c>
      <c r="L159" s="462">
        <v>0</v>
      </c>
      <c r="M159" s="462">
        <v>0</v>
      </c>
      <c r="N159" s="462">
        <v>1</v>
      </c>
      <c r="O159" s="462">
        <v>0</v>
      </c>
      <c r="P159" s="462">
        <v>0</v>
      </c>
      <c r="Q159" s="462">
        <v>3</v>
      </c>
      <c r="R159" s="462">
        <v>0</v>
      </c>
      <c r="S159" s="462">
        <f t="shared" si="4"/>
        <v>8</v>
      </c>
      <c r="T159" s="462"/>
      <c r="U159" s="759" t="s">
        <v>1949</v>
      </c>
      <c r="V159" s="14"/>
      <c r="W159" s="14"/>
    </row>
    <row r="160" spans="1:23" ht="15" customHeight="1">
      <c r="A160" s="809"/>
      <c r="B160" s="765">
        <v>1105</v>
      </c>
      <c r="C160" s="819" t="s">
        <v>1512</v>
      </c>
      <c r="D160" s="819" t="s">
        <v>862</v>
      </c>
      <c r="E160" s="767" t="s">
        <v>1038</v>
      </c>
      <c r="F160" s="767">
        <v>57</v>
      </c>
      <c r="G160" s="767" t="s">
        <v>864</v>
      </c>
      <c r="H160" s="1705" t="s">
        <v>939</v>
      </c>
      <c r="I160" s="1706"/>
      <c r="J160" s="1706"/>
      <c r="K160" s="1706"/>
      <c r="L160" s="1706"/>
      <c r="M160" s="1706"/>
      <c r="N160" s="1706"/>
      <c r="O160" s="1706"/>
      <c r="P160" s="1706"/>
      <c r="Q160" s="1706"/>
      <c r="R160" s="1706"/>
      <c r="S160" s="1707"/>
      <c r="T160" s="768"/>
      <c r="U160" s="767" t="s">
        <v>1971</v>
      </c>
      <c r="V160" s="770"/>
      <c r="W160" s="770"/>
    </row>
    <row r="161" spans="1:23" ht="15" customHeight="1">
      <c r="A161" s="809"/>
      <c r="B161" s="765">
        <v>1106</v>
      </c>
      <c r="C161" s="819" t="s">
        <v>171</v>
      </c>
      <c r="D161" s="819" t="s">
        <v>915</v>
      </c>
      <c r="E161" s="767" t="s">
        <v>919</v>
      </c>
      <c r="F161" s="767">
        <v>58</v>
      </c>
      <c r="G161" s="767" t="s">
        <v>859</v>
      </c>
      <c r="H161" s="1705" t="s">
        <v>939</v>
      </c>
      <c r="I161" s="1706"/>
      <c r="J161" s="1706"/>
      <c r="K161" s="1706"/>
      <c r="L161" s="1706"/>
      <c r="M161" s="1706"/>
      <c r="N161" s="1706"/>
      <c r="O161" s="1706"/>
      <c r="P161" s="1706"/>
      <c r="Q161" s="1706"/>
      <c r="R161" s="1706"/>
      <c r="S161" s="1707"/>
      <c r="T161" s="768"/>
      <c r="U161" s="767" t="s">
        <v>920</v>
      </c>
      <c r="V161" s="770"/>
      <c r="W161" s="770"/>
    </row>
    <row r="162" spans="1:23" ht="15" customHeight="1">
      <c r="A162" s="809"/>
      <c r="B162" s="765">
        <v>1107</v>
      </c>
      <c r="C162" s="819" t="s">
        <v>1867</v>
      </c>
      <c r="D162" s="819" t="s">
        <v>1080</v>
      </c>
      <c r="E162" s="767" t="s">
        <v>873</v>
      </c>
      <c r="F162" s="767">
        <v>50</v>
      </c>
      <c r="G162" s="767" t="s">
        <v>859</v>
      </c>
      <c r="H162" s="1705" t="s">
        <v>939</v>
      </c>
      <c r="I162" s="1706"/>
      <c r="J162" s="1706"/>
      <c r="K162" s="1706"/>
      <c r="L162" s="1706"/>
      <c r="M162" s="1706"/>
      <c r="N162" s="1706"/>
      <c r="O162" s="1706"/>
      <c r="P162" s="1706"/>
      <c r="Q162" s="1706"/>
      <c r="R162" s="1706"/>
      <c r="S162" s="1707"/>
      <c r="T162" s="768"/>
      <c r="U162" s="767" t="s">
        <v>1996</v>
      </c>
      <c r="V162" s="770"/>
      <c r="W162" s="770"/>
    </row>
    <row r="163" spans="1:23" ht="15" customHeight="1">
      <c r="A163" s="809"/>
      <c r="B163" s="765">
        <v>1117</v>
      </c>
      <c r="C163" s="819" t="s">
        <v>1859</v>
      </c>
      <c r="D163" s="819" t="s">
        <v>1028</v>
      </c>
      <c r="E163" s="767" t="s">
        <v>905</v>
      </c>
      <c r="F163" s="767">
        <v>50</v>
      </c>
      <c r="G163" s="767" t="s">
        <v>864</v>
      </c>
      <c r="H163" s="1705" t="s">
        <v>939</v>
      </c>
      <c r="I163" s="1706"/>
      <c r="J163" s="1706"/>
      <c r="K163" s="1706"/>
      <c r="L163" s="1706"/>
      <c r="M163" s="1706"/>
      <c r="N163" s="1706"/>
      <c r="O163" s="1706"/>
      <c r="P163" s="1706"/>
      <c r="Q163" s="1706"/>
      <c r="R163" s="1706"/>
      <c r="S163" s="1707"/>
      <c r="T163" s="768"/>
      <c r="U163" s="767" t="s">
        <v>1941</v>
      </c>
      <c r="V163" s="770"/>
      <c r="W163" s="770"/>
    </row>
    <row r="164" spans="1:23" ht="15" customHeight="1">
      <c r="A164" s="809"/>
      <c r="B164" s="765">
        <v>1120</v>
      </c>
      <c r="C164" s="819" t="s">
        <v>172</v>
      </c>
      <c r="D164" s="819" t="s">
        <v>926</v>
      </c>
      <c r="E164" s="767" t="s">
        <v>912</v>
      </c>
      <c r="F164" s="767">
        <v>73</v>
      </c>
      <c r="G164" s="767" t="s">
        <v>864</v>
      </c>
      <c r="H164" s="1705" t="s">
        <v>939</v>
      </c>
      <c r="I164" s="1706"/>
      <c r="J164" s="1706"/>
      <c r="K164" s="1706"/>
      <c r="L164" s="1706"/>
      <c r="M164" s="1706"/>
      <c r="N164" s="1706"/>
      <c r="O164" s="1706"/>
      <c r="P164" s="1706"/>
      <c r="Q164" s="1706"/>
      <c r="R164" s="1706"/>
      <c r="S164" s="1707"/>
      <c r="T164" s="768"/>
      <c r="U164" s="767" t="s">
        <v>1945</v>
      </c>
      <c r="V164" s="770"/>
      <c r="W164" s="770"/>
    </row>
  </sheetData>
  <sheetProtection/>
  <mergeCells count="24">
    <mergeCell ref="H160:S160"/>
    <mergeCell ref="H161:S161"/>
    <mergeCell ref="H162:S162"/>
    <mergeCell ref="H163:S163"/>
    <mergeCell ref="H104:R104"/>
    <mergeCell ref="H105:R105"/>
    <mergeCell ref="H164:S164"/>
    <mergeCell ref="H129:R129"/>
    <mergeCell ref="H130:R130"/>
    <mergeCell ref="H131:R131"/>
    <mergeCell ref="H132:R132"/>
    <mergeCell ref="H133:R133"/>
    <mergeCell ref="H134:R134"/>
    <mergeCell ref="H135:R135"/>
    <mergeCell ref="H128:R128"/>
    <mergeCell ref="H37:Q37"/>
    <mergeCell ref="H38:Q38"/>
    <mergeCell ref="H39:Q39"/>
    <mergeCell ref="H40:Q40"/>
    <mergeCell ref="H41:Q41"/>
    <mergeCell ref="H76:R76"/>
    <mergeCell ref="H77:R77"/>
    <mergeCell ref="H102:R102"/>
    <mergeCell ref="H103:R103"/>
  </mergeCells>
  <dataValidations count="3">
    <dataValidation type="list" allowBlank="1" showInputMessage="1" showErrorMessage="1" sqref="E109:G109">
      <formula1>$X$6:$X$22</formula1>
    </dataValidation>
    <dataValidation type="list" allowBlank="1" showInputMessage="1" showErrorMessage="1" sqref="G19:G20">
      <formula1>$AB$6:$AB$7</formula1>
    </dataValidation>
    <dataValidation type="list" allowBlank="1" showInputMessage="1" showErrorMessage="1" sqref="E19">
      <formula1>$W$6:$W$23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F82">
      <selection activeCell="AA127" sqref="AA127"/>
    </sheetView>
  </sheetViews>
  <sheetFormatPr defaultColWidth="9.140625" defaultRowHeight="15"/>
  <cols>
    <col min="1" max="1" width="7.7109375" style="0" customWidth="1"/>
    <col min="2" max="2" width="7.57421875" style="0" customWidth="1"/>
    <col min="3" max="3" width="14.8515625" style="0" customWidth="1"/>
    <col min="4" max="4" width="12.421875" style="0" customWidth="1"/>
    <col min="5" max="5" width="35.57421875" style="0" customWidth="1"/>
    <col min="10" max="10" width="10.00390625" style="0" customWidth="1"/>
    <col min="25" max="25" width="12.28125" style="0" customWidth="1"/>
  </cols>
  <sheetData>
    <row r="1" spans="1:16" ht="18">
      <c r="A1" s="568"/>
      <c r="B1" s="569"/>
      <c r="C1" s="569"/>
      <c r="D1" s="569"/>
      <c r="E1" s="570" t="s">
        <v>73</v>
      </c>
      <c r="F1" s="569"/>
      <c r="G1" s="569"/>
      <c r="H1" s="569"/>
      <c r="I1" s="569"/>
      <c r="J1" s="569"/>
      <c r="K1" s="569"/>
      <c r="L1" s="569"/>
      <c r="M1" s="569"/>
      <c r="N1" s="569"/>
      <c r="O1" s="568"/>
      <c r="P1" s="568"/>
    </row>
    <row r="2" spans="1:18" ht="15">
      <c r="A2" s="1721" t="s">
        <v>1119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721"/>
      <c r="N2" s="1721"/>
      <c r="O2" s="1721"/>
      <c r="P2" s="1721"/>
      <c r="Q2" s="1721"/>
      <c r="R2" s="1721"/>
    </row>
    <row r="3" spans="1:16" ht="18">
      <c r="A3" s="569"/>
      <c r="B3" s="569"/>
      <c r="C3" s="569"/>
      <c r="D3" s="569"/>
      <c r="E3" s="570" t="s">
        <v>72</v>
      </c>
      <c r="F3" s="569"/>
      <c r="G3" s="568"/>
      <c r="H3" s="568"/>
      <c r="I3" s="568"/>
      <c r="J3" s="568"/>
      <c r="K3" s="568"/>
      <c r="L3" s="568"/>
      <c r="M3" s="568"/>
      <c r="N3" s="569"/>
      <c r="O3" s="568"/>
      <c r="P3" s="568"/>
    </row>
    <row r="4" spans="1:16" ht="14.25">
      <c r="A4" s="571" t="s">
        <v>2121</v>
      </c>
      <c r="B4" s="568"/>
      <c r="C4" s="568"/>
      <c r="D4" s="568" t="s">
        <v>76</v>
      </c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</row>
    <row r="5" spans="1:16" ht="14.25">
      <c r="A5" s="568"/>
      <c r="B5" s="568"/>
      <c r="C5" s="568"/>
      <c r="D5" s="568" t="s">
        <v>77</v>
      </c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</row>
    <row r="6" spans="1:16" ht="14.25">
      <c r="A6" s="568"/>
      <c r="B6" s="568"/>
      <c r="C6" s="568"/>
      <c r="D6" s="568" t="s">
        <v>78</v>
      </c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</row>
    <row r="7" spans="1:16" ht="14.25">
      <c r="A7" s="568"/>
      <c r="B7" s="568"/>
      <c r="C7" s="568"/>
      <c r="D7" s="568" t="s">
        <v>79</v>
      </c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8"/>
    </row>
    <row r="8" spans="1:16" ht="14.25">
      <c r="A8" s="568"/>
      <c r="B8" s="568"/>
      <c r="C8" s="568"/>
      <c r="D8" s="568" t="s">
        <v>80</v>
      </c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</row>
    <row r="9" spans="1:16" ht="14.25">
      <c r="A9" s="568"/>
      <c r="B9" s="568"/>
      <c r="C9" s="568"/>
      <c r="D9" s="568" t="s">
        <v>81</v>
      </c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</row>
    <row r="10" spans="1:16" ht="14.25">
      <c r="A10" s="568"/>
      <c r="B10" s="568"/>
      <c r="C10" s="568"/>
      <c r="D10" s="568" t="s">
        <v>82</v>
      </c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8"/>
    </row>
    <row r="11" spans="1:16" ht="14.25">
      <c r="A11" s="568"/>
      <c r="B11" s="568"/>
      <c r="C11" s="568"/>
      <c r="D11" s="568" t="s">
        <v>83</v>
      </c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</row>
    <row r="12" spans="1:16" ht="14.25">
      <c r="A12" s="568"/>
      <c r="B12" s="568"/>
      <c r="C12" s="568"/>
      <c r="D12" s="568" t="s">
        <v>84</v>
      </c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</row>
    <row r="13" spans="1:16" ht="14.25">
      <c r="A13" s="568"/>
      <c r="B13" s="568"/>
      <c r="C13" s="568"/>
      <c r="D13" s="568" t="s">
        <v>85</v>
      </c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</row>
    <row r="14" spans="1:16" ht="14.25">
      <c r="A14" s="568"/>
      <c r="B14" s="568"/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</row>
    <row r="15" spans="1:16" ht="14.25">
      <c r="A15" s="571" t="s">
        <v>979</v>
      </c>
      <c r="B15" s="568"/>
      <c r="C15" s="568" t="s">
        <v>840</v>
      </c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</row>
    <row r="16" spans="1:16" ht="14.25">
      <c r="A16" s="568"/>
      <c r="B16" s="568"/>
      <c r="C16" s="568" t="s">
        <v>980</v>
      </c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</row>
    <row r="17" spans="1:16" ht="14.25">
      <c r="A17" s="571" t="s">
        <v>2007</v>
      </c>
      <c r="B17" s="571"/>
      <c r="C17" s="571"/>
      <c r="D17" s="571"/>
      <c r="E17" s="571"/>
      <c r="F17" s="568"/>
      <c r="G17" s="568"/>
      <c r="H17" s="568"/>
      <c r="I17" s="568"/>
      <c r="J17" s="568"/>
      <c r="K17" s="568"/>
      <c r="L17" s="568"/>
      <c r="M17" s="568"/>
      <c r="N17" s="568"/>
      <c r="O17" s="568"/>
      <c r="P17" s="568"/>
    </row>
    <row r="18" spans="1:16" ht="14.25">
      <c r="A18" s="571" t="s">
        <v>86</v>
      </c>
      <c r="B18" s="571"/>
      <c r="C18" s="571"/>
      <c r="D18" s="571"/>
      <c r="E18" s="571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</row>
    <row r="20" spans="1:23" ht="21" customHeight="1">
      <c r="A20" s="14"/>
      <c r="B20" s="565"/>
      <c r="C20" s="660" t="s">
        <v>2123</v>
      </c>
      <c r="D20" s="660" t="s">
        <v>2124</v>
      </c>
      <c r="E20" s="660"/>
      <c r="F20" s="1711" t="s">
        <v>2125</v>
      </c>
      <c r="G20" s="1711"/>
      <c r="H20" s="1711"/>
      <c r="I20" s="1711"/>
      <c r="J20" s="1711"/>
      <c r="K20" s="1711"/>
      <c r="L20" s="1711"/>
      <c r="M20" s="1711"/>
      <c r="N20" s="1712" t="s">
        <v>2126</v>
      </c>
      <c r="O20" s="1713"/>
      <c r="P20" s="1714"/>
      <c r="Q20" s="661"/>
      <c r="R20" s="1711" t="s">
        <v>2127</v>
      </c>
      <c r="S20" s="1711"/>
      <c r="T20" s="1711"/>
      <c r="U20" s="1711"/>
      <c r="V20" s="1711" t="s">
        <v>2194</v>
      </c>
      <c r="W20" s="1711"/>
    </row>
    <row r="21" spans="1:25" ht="66.75" customHeight="1">
      <c r="A21" s="14" t="s">
        <v>71</v>
      </c>
      <c r="B21" s="662" t="s">
        <v>843</v>
      </c>
      <c r="C21" s="662" t="s">
        <v>844</v>
      </c>
      <c r="D21" s="662" t="s">
        <v>845</v>
      </c>
      <c r="E21" s="662" t="s">
        <v>1774</v>
      </c>
      <c r="F21" s="663" t="s">
        <v>2128</v>
      </c>
      <c r="G21" s="663" t="s">
        <v>2129</v>
      </c>
      <c r="H21" s="663" t="s">
        <v>2130</v>
      </c>
      <c r="I21" s="663" t="s">
        <v>2131</v>
      </c>
      <c r="J21" s="663" t="s">
        <v>2132</v>
      </c>
      <c r="K21" s="663" t="s">
        <v>2133</v>
      </c>
      <c r="L21" s="663" t="s">
        <v>2134</v>
      </c>
      <c r="M21" s="664" t="s">
        <v>2135</v>
      </c>
      <c r="N21" s="663" t="s">
        <v>2136</v>
      </c>
      <c r="O21" s="663" t="s">
        <v>2137</v>
      </c>
      <c r="P21" s="663" t="s">
        <v>2138</v>
      </c>
      <c r="Q21" s="664" t="s">
        <v>68</v>
      </c>
      <c r="R21" s="663" t="s">
        <v>2136</v>
      </c>
      <c r="S21" s="663" t="s">
        <v>2137</v>
      </c>
      <c r="T21" s="663" t="s">
        <v>2138</v>
      </c>
      <c r="U21" s="664" t="s">
        <v>67</v>
      </c>
      <c r="V21" s="663" t="s">
        <v>2139</v>
      </c>
      <c r="W21" s="664" t="s">
        <v>2140</v>
      </c>
      <c r="X21" s="747" t="s">
        <v>69</v>
      </c>
      <c r="Y21" s="748" t="s">
        <v>70</v>
      </c>
    </row>
    <row r="22" spans="1:25" ht="19.5" customHeight="1">
      <c r="A22" s="45">
        <v>1</v>
      </c>
      <c r="B22" s="665" t="s">
        <v>1372</v>
      </c>
      <c r="C22" s="665" t="s">
        <v>2141</v>
      </c>
      <c r="D22" s="665" t="s">
        <v>1286</v>
      </c>
      <c r="E22" s="666" t="s">
        <v>873</v>
      </c>
      <c r="F22" s="45">
        <v>0</v>
      </c>
      <c r="G22" s="45">
        <v>0</v>
      </c>
      <c r="H22" s="45">
        <v>6</v>
      </c>
      <c r="I22" s="45">
        <v>0</v>
      </c>
      <c r="J22" s="45">
        <v>0</v>
      </c>
      <c r="K22" s="45">
        <v>42</v>
      </c>
      <c r="L22" s="45">
        <f aca="true" t="shared" si="0" ref="L22:L38">SUM(F22:K22)</f>
        <v>48</v>
      </c>
      <c r="M22" s="667">
        <f aca="true" t="shared" si="1" ref="M22:M38">30*44/L22</f>
        <v>27.5</v>
      </c>
      <c r="N22" s="668">
        <v>19</v>
      </c>
      <c r="O22" s="668">
        <v>5</v>
      </c>
      <c r="P22" s="668">
        <f aca="true" t="shared" si="2" ref="P22:P38">SUM(N22:O22)</f>
        <v>24</v>
      </c>
      <c r="Q22" s="669">
        <f aca="true" t="shared" si="3" ref="Q22:Q38">25*24/P22</f>
        <v>25</v>
      </c>
      <c r="R22" s="668">
        <v>20</v>
      </c>
      <c r="S22" s="668">
        <v>14</v>
      </c>
      <c r="T22" s="668">
        <f aca="true" t="shared" si="4" ref="T22:T38">SUM(R22:S22)</f>
        <v>34</v>
      </c>
      <c r="U22" s="669">
        <f aca="true" t="shared" si="5" ref="U22:U38">25*31/T22</f>
        <v>22.794117647058822</v>
      </c>
      <c r="V22" s="46">
        <v>6.75</v>
      </c>
      <c r="W22" s="670">
        <f aca="true" t="shared" si="6" ref="W22:W38">20*V22/38</f>
        <v>3.5526315789473686</v>
      </c>
      <c r="X22" s="670">
        <f aca="true" t="shared" si="7" ref="X22:X38">M22+Q22+U22+W22</f>
        <v>78.8467492260062</v>
      </c>
      <c r="Y22" s="749" t="s">
        <v>928</v>
      </c>
    </row>
    <row r="23" spans="1:25" ht="19.5" customHeight="1">
      <c r="A23" s="45">
        <v>2</v>
      </c>
      <c r="B23" s="45" t="s">
        <v>1440</v>
      </c>
      <c r="C23" s="45" t="s">
        <v>2142</v>
      </c>
      <c r="D23" s="45" t="s">
        <v>1201</v>
      </c>
      <c r="E23" s="45" t="s">
        <v>863</v>
      </c>
      <c r="F23" s="45">
        <v>0</v>
      </c>
      <c r="G23" s="45">
        <v>0</v>
      </c>
      <c r="H23" s="45">
        <v>0</v>
      </c>
      <c r="I23" s="45">
        <v>1</v>
      </c>
      <c r="J23" s="45">
        <v>0</v>
      </c>
      <c r="K23" s="45">
        <v>43</v>
      </c>
      <c r="L23" s="45">
        <f t="shared" si="0"/>
        <v>44</v>
      </c>
      <c r="M23" s="667">
        <f t="shared" si="1"/>
        <v>30</v>
      </c>
      <c r="N23" s="668">
        <v>24</v>
      </c>
      <c r="O23" s="668">
        <v>5</v>
      </c>
      <c r="P23" s="668">
        <f t="shared" si="2"/>
        <v>29</v>
      </c>
      <c r="Q23" s="669">
        <f t="shared" si="3"/>
        <v>20.689655172413794</v>
      </c>
      <c r="R23" s="668">
        <v>23</v>
      </c>
      <c r="S23" s="668">
        <v>15</v>
      </c>
      <c r="T23" s="668">
        <f t="shared" si="4"/>
        <v>38</v>
      </c>
      <c r="U23" s="669">
        <f t="shared" si="5"/>
        <v>20.394736842105264</v>
      </c>
      <c r="V23" s="46">
        <v>11</v>
      </c>
      <c r="W23" s="670">
        <f t="shared" si="6"/>
        <v>5.7894736842105265</v>
      </c>
      <c r="X23" s="670">
        <f t="shared" si="7"/>
        <v>76.87386569872957</v>
      </c>
      <c r="Y23" s="749" t="s">
        <v>870</v>
      </c>
    </row>
    <row r="24" spans="1:25" ht="19.5" customHeight="1">
      <c r="A24" s="45">
        <v>3</v>
      </c>
      <c r="B24" s="45" t="s">
        <v>1356</v>
      </c>
      <c r="C24" s="671" t="s">
        <v>2143</v>
      </c>
      <c r="D24" s="671" t="s">
        <v>915</v>
      </c>
      <c r="E24" s="672" t="s">
        <v>2144</v>
      </c>
      <c r="F24" s="45">
        <v>0</v>
      </c>
      <c r="G24" s="45">
        <v>0</v>
      </c>
      <c r="H24" s="45">
        <v>6</v>
      </c>
      <c r="I24" s="45">
        <v>0</v>
      </c>
      <c r="J24" s="45">
        <v>0</v>
      </c>
      <c r="K24" s="45">
        <v>41</v>
      </c>
      <c r="L24" s="45">
        <f t="shared" si="0"/>
        <v>47</v>
      </c>
      <c r="M24" s="667">
        <f t="shared" si="1"/>
        <v>28.085106382978722</v>
      </c>
      <c r="N24" s="668">
        <v>36</v>
      </c>
      <c r="O24" s="668">
        <v>21</v>
      </c>
      <c r="P24" s="668">
        <f t="shared" si="2"/>
        <v>57</v>
      </c>
      <c r="Q24" s="669">
        <f t="shared" si="3"/>
        <v>10.526315789473685</v>
      </c>
      <c r="R24" s="668">
        <v>20</v>
      </c>
      <c r="S24" s="668">
        <v>13</v>
      </c>
      <c r="T24" s="668">
        <f t="shared" si="4"/>
        <v>33</v>
      </c>
      <c r="U24" s="669">
        <f t="shared" si="5"/>
        <v>23.484848484848484</v>
      </c>
      <c r="V24" s="46">
        <v>16.5</v>
      </c>
      <c r="W24" s="670">
        <f t="shared" si="6"/>
        <v>8.68421052631579</v>
      </c>
      <c r="X24" s="670">
        <f t="shared" si="7"/>
        <v>70.78048118361669</v>
      </c>
      <c r="Y24" s="749" t="s">
        <v>870</v>
      </c>
    </row>
    <row r="25" spans="1:25" ht="19.5" customHeight="1">
      <c r="A25" s="45">
        <v>4</v>
      </c>
      <c r="B25" s="45" t="s">
        <v>1369</v>
      </c>
      <c r="C25" s="45" t="s">
        <v>2145</v>
      </c>
      <c r="D25" s="45" t="s">
        <v>1224</v>
      </c>
      <c r="E25" s="45" t="s">
        <v>891</v>
      </c>
      <c r="F25" s="45">
        <v>0</v>
      </c>
      <c r="G25" s="45">
        <v>0</v>
      </c>
      <c r="H25" s="45">
        <v>10</v>
      </c>
      <c r="I25" s="45">
        <v>0</v>
      </c>
      <c r="J25" s="45">
        <v>1</v>
      </c>
      <c r="K25" s="45">
        <v>48</v>
      </c>
      <c r="L25" s="45">
        <f t="shared" si="0"/>
        <v>59</v>
      </c>
      <c r="M25" s="667">
        <f t="shared" si="1"/>
        <v>22.372881355932204</v>
      </c>
      <c r="N25" s="668">
        <v>28</v>
      </c>
      <c r="O25" s="668">
        <v>5</v>
      </c>
      <c r="P25" s="668">
        <f t="shared" si="2"/>
        <v>33</v>
      </c>
      <c r="Q25" s="669">
        <f t="shared" si="3"/>
        <v>18.181818181818183</v>
      </c>
      <c r="R25" s="668">
        <v>24</v>
      </c>
      <c r="S25" s="668">
        <v>15</v>
      </c>
      <c r="T25" s="668">
        <f t="shared" si="4"/>
        <v>39</v>
      </c>
      <c r="U25" s="669">
        <f t="shared" si="5"/>
        <v>19.871794871794872</v>
      </c>
      <c r="V25" s="46">
        <v>10</v>
      </c>
      <c r="W25" s="670">
        <f t="shared" si="6"/>
        <v>5.2631578947368425</v>
      </c>
      <c r="X25" s="670">
        <f t="shared" si="7"/>
        <v>65.6896523042821</v>
      </c>
      <c r="Y25" s="749" t="s">
        <v>870</v>
      </c>
    </row>
    <row r="26" spans="1:25" ht="19.5" customHeight="1">
      <c r="A26" s="17">
        <v>5</v>
      </c>
      <c r="B26" s="17" t="s">
        <v>1375</v>
      </c>
      <c r="C26" s="673" t="s">
        <v>2146</v>
      </c>
      <c r="D26" s="673" t="s">
        <v>1173</v>
      </c>
      <c r="E26" s="674" t="s">
        <v>916</v>
      </c>
      <c r="F26" s="17">
        <v>5</v>
      </c>
      <c r="G26" s="17">
        <v>0</v>
      </c>
      <c r="H26" s="17">
        <v>0</v>
      </c>
      <c r="I26" s="17">
        <v>3</v>
      </c>
      <c r="J26" s="17">
        <v>11</v>
      </c>
      <c r="K26" s="17">
        <v>41</v>
      </c>
      <c r="L26" s="17">
        <f t="shared" si="0"/>
        <v>60</v>
      </c>
      <c r="M26" s="675">
        <f t="shared" si="1"/>
        <v>22</v>
      </c>
      <c r="N26" s="676">
        <v>23</v>
      </c>
      <c r="O26" s="676">
        <v>20</v>
      </c>
      <c r="P26" s="676">
        <f t="shared" si="2"/>
        <v>43</v>
      </c>
      <c r="Q26" s="677">
        <f t="shared" si="3"/>
        <v>13.953488372093023</v>
      </c>
      <c r="R26" s="676">
        <v>19</v>
      </c>
      <c r="S26" s="676">
        <v>12</v>
      </c>
      <c r="T26" s="676">
        <f t="shared" si="4"/>
        <v>31</v>
      </c>
      <c r="U26" s="677">
        <f t="shared" si="5"/>
        <v>25</v>
      </c>
      <c r="V26" s="14">
        <v>8.25</v>
      </c>
      <c r="W26" s="678">
        <f t="shared" si="6"/>
        <v>4.342105263157895</v>
      </c>
      <c r="X26" s="679">
        <f t="shared" si="7"/>
        <v>65.29559363525091</v>
      </c>
      <c r="Y26" s="14"/>
    </row>
    <row r="27" spans="1:25" ht="19.5" customHeight="1">
      <c r="A27" s="17">
        <v>6</v>
      </c>
      <c r="B27" s="47" t="s">
        <v>1425</v>
      </c>
      <c r="C27" s="673" t="s">
        <v>2147</v>
      </c>
      <c r="D27" s="673" t="s">
        <v>862</v>
      </c>
      <c r="E27" s="680" t="s">
        <v>927</v>
      </c>
      <c r="F27" s="673">
        <v>0</v>
      </c>
      <c r="G27" s="673">
        <v>0</v>
      </c>
      <c r="H27" s="673">
        <v>6</v>
      </c>
      <c r="I27" s="673">
        <v>2</v>
      </c>
      <c r="J27" s="17">
        <v>0</v>
      </c>
      <c r="K27" s="17">
        <v>47</v>
      </c>
      <c r="L27" s="17">
        <f t="shared" si="0"/>
        <v>55</v>
      </c>
      <c r="M27" s="675">
        <f t="shared" si="1"/>
        <v>24</v>
      </c>
      <c r="N27" s="681">
        <v>31</v>
      </c>
      <c r="O27" s="681">
        <v>10</v>
      </c>
      <c r="P27" s="676">
        <f t="shared" si="2"/>
        <v>41</v>
      </c>
      <c r="Q27" s="677">
        <f t="shared" si="3"/>
        <v>14.634146341463415</v>
      </c>
      <c r="R27" s="681">
        <v>26</v>
      </c>
      <c r="S27" s="676">
        <v>14</v>
      </c>
      <c r="T27" s="676">
        <f t="shared" si="4"/>
        <v>40</v>
      </c>
      <c r="U27" s="677">
        <f t="shared" si="5"/>
        <v>19.375</v>
      </c>
      <c r="V27" s="14">
        <v>11</v>
      </c>
      <c r="W27" s="678">
        <f t="shared" si="6"/>
        <v>5.7894736842105265</v>
      </c>
      <c r="X27" s="679">
        <f t="shared" si="7"/>
        <v>63.79862002567394</v>
      </c>
      <c r="Y27" s="14"/>
    </row>
    <row r="28" spans="1:25" ht="19.5" customHeight="1">
      <c r="A28" s="17">
        <v>7</v>
      </c>
      <c r="B28" s="47" t="s">
        <v>1428</v>
      </c>
      <c r="C28" s="17" t="s">
        <v>2080</v>
      </c>
      <c r="D28" s="17" t="s">
        <v>1061</v>
      </c>
      <c r="E28" s="17" t="s">
        <v>1104</v>
      </c>
      <c r="F28" s="17">
        <v>0</v>
      </c>
      <c r="G28" s="17">
        <v>0</v>
      </c>
      <c r="H28" s="17">
        <v>5</v>
      </c>
      <c r="I28" s="17">
        <v>0</v>
      </c>
      <c r="J28" s="17">
        <v>0</v>
      </c>
      <c r="K28" s="17">
        <v>53</v>
      </c>
      <c r="L28" s="17">
        <f t="shared" si="0"/>
        <v>58</v>
      </c>
      <c r="M28" s="675">
        <f t="shared" si="1"/>
        <v>22.75862068965517</v>
      </c>
      <c r="N28" s="676">
        <v>31</v>
      </c>
      <c r="O28" s="676">
        <v>7</v>
      </c>
      <c r="P28" s="676">
        <f t="shared" si="2"/>
        <v>38</v>
      </c>
      <c r="Q28" s="677">
        <f t="shared" si="3"/>
        <v>15.789473684210526</v>
      </c>
      <c r="R28" s="676">
        <v>38</v>
      </c>
      <c r="S28" s="676">
        <v>12</v>
      </c>
      <c r="T28" s="676">
        <f t="shared" si="4"/>
        <v>50</v>
      </c>
      <c r="U28" s="677">
        <f t="shared" si="5"/>
        <v>15.5</v>
      </c>
      <c r="V28" s="14">
        <v>16.25</v>
      </c>
      <c r="W28" s="678">
        <f t="shared" si="6"/>
        <v>8.552631578947368</v>
      </c>
      <c r="X28" s="679">
        <f t="shared" si="7"/>
        <v>62.600725952813065</v>
      </c>
      <c r="Y28" s="14"/>
    </row>
    <row r="29" spans="1:25" ht="19.5" customHeight="1">
      <c r="A29" s="17">
        <v>8</v>
      </c>
      <c r="B29" s="47" t="s">
        <v>1422</v>
      </c>
      <c r="C29" s="682" t="s">
        <v>2148</v>
      </c>
      <c r="D29" s="682" t="s">
        <v>1413</v>
      </c>
      <c r="E29" s="17" t="s">
        <v>858</v>
      </c>
      <c r="F29" s="682">
        <v>0</v>
      </c>
      <c r="G29" s="682">
        <v>0</v>
      </c>
      <c r="H29" s="682">
        <v>5</v>
      </c>
      <c r="I29" s="682">
        <v>1</v>
      </c>
      <c r="J29" s="17">
        <v>1</v>
      </c>
      <c r="K29" s="17">
        <v>54</v>
      </c>
      <c r="L29" s="17">
        <f t="shared" si="0"/>
        <v>61</v>
      </c>
      <c r="M29" s="675">
        <f t="shared" si="1"/>
        <v>21.639344262295083</v>
      </c>
      <c r="N29" s="683">
        <v>36</v>
      </c>
      <c r="O29" s="683">
        <v>11</v>
      </c>
      <c r="P29" s="676">
        <f t="shared" si="2"/>
        <v>47</v>
      </c>
      <c r="Q29" s="677">
        <f t="shared" si="3"/>
        <v>12.76595744680851</v>
      </c>
      <c r="R29" s="683">
        <v>27</v>
      </c>
      <c r="S29" s="676">
        <v>10</v>
      </c>
      <c r="T29" s="676">
        <f t="shared" si="4"/>
        <v>37</v>
      </c>
      <c r="U29" s="677">
        <f t="shared" si="5"/>
        <v>20.945945945945947</v>
      </c>
      <c r="V29" s="14">
        <v>10</v>
      </c>
      <c r="W29" s="678">
        <f t="shared" si="6"/>
        <v>5.2631578947368425</v>
      </c>
      <c r="X29" s="679">
        <f t="shared" si="7"/>
        <v>60.61440554978639</v>
      </c>
      <c r="Y29" s="14"/>
    </row>
    <row r="30" spans="1:25" ht="19.5" customHeight="1">
      <c r="A30" s="17">
        <v>9</v>
      </c>
      <c r="B30" s="17" t="s">
        <v>2149</v>
      </c>
      <c r="C30" s="47" t="s">
        <v>2150</v>
      </c>
      <c r="D30" s="47" t="s">
        <v>2151</v>
      </c>
      <c r="E30" s="17" t="s">
        <v>1292</v>
      </c>
      <c r="F30" s="17">
        <v>0</v>
      </c>
      <c r="G30" s="17">
        <v>0</v>
      </c>
      <c r="H30" s="17">
        <v>6</v>
      </c>
      <c r="I30" s="17">
        <v>1</v>
      </c>
      <c r="J30" s="17">
        <v>1</v>
      </c>
      <c r="K30" s="17">
        <v>60</v>
      </c>
      <c r="L30" s="17">
        <f t="shared" si="0"/>
        <v>68</v>
      </c>
      <c r="M30" s="675">
        <f t="shared" si="1"/>
        <v>19.41176470588235</v>
      </c>
      <c r="N30" s="676">
        <v>25</v>
      </c>
      <c r="O30" s="676">
        <v>8</v>
      </c>
      <c r="P30" s="676">
        <f t="shared" si="2"/>
        <v>33</v>
      </c>
      <c r="Q30" s="677">
        <f t="shared" si="3"/>
        <v>18.181818181818183</v>
      </c>
      <c r="R30" s="676">
        <v>45</v>
      </c>
      <c r="S30" s="676">
        <v>22</v>
      </c>
      <c r="T30" s="676">
        <f t="shared" si="4"/>
        <v>67</v>
      </c>
      <c r="U30" s="677">
        <f t="shared" si="5"/>
        <v>11.567164179104477</v>
      </c>
      <c r="V30" s="14">
        <v>14.5</v>
      </c>
      <c r="W30" s="678">
        <f t="shared" si="6"/>
        <v>7.631578947368421</v>
      </c>
      <c r="X30" s="679">
        <f t="shared" si="7"/>
        <v>56.79232601417344</v>
      </c>
      <c r="Y30" s="14"/>
    </row>
    <row r="31" spans="1:25" ht="19.5" customHeight="1">
      <c r="A31" s="17">
        <v>10</v>
      </c>
      <c r="B31" s="17" t="s">
        <v>1381</v>
      </c>
      <c r="C31" s="17" t="s">
        <v>1506</v>
      </c>
      <c r="D31" s="17" t="s">
        <v>1061</v>
      </c>
      <c r="E31" s="680" t="s">
        <v>905</v>
      </c>
      <c r="F31" s="17">
        <v>0</v>
      </c>
      <c r="G31" s="17">
        <v>0</v>
      </c>
      <c r="H31" s="17">
        <v>5</v>
      </c>
      <c r="I31" s="17">
        <v>0</v>
      </c>
      <c r="J31" s="17">
        <v>3</v>
      </c>
      <c r="K31" s="17">
        <v>58</v>
      </c>
      <c r="L31" s="17">
        <f t="shared" si="0"/>
        <v>66</v>
      </c>
      <c r="M31" s="675">
        <f t="shared" si="1"/>
        <v>20</v>
      </c>
      <c r="N31" s="676">
        <v>50</v>
      </c>
      <c r="O31" s="676">
        <v>32</v>
      </c>
      <c r="P31" s="676">
        <f t="shared" si="2"/>
        <v>82</v>
      </c>
      <c r="Q31" s="677">
        <f t="shared" si="3"/>
        <v>7.317073170731708</v>
      </c>
      <c r="R31" s="676">
        <v>23</v>
      </c>
      <c r="S31" s="676">
        <v>13</v>
      </c>
      <c r="T31" s="676">
        <f t="shared" si="4"/>
        <v>36</v>
      </c>
      <c r="U31" s="677">
        <f t="shared" si="5"/>
        <v>21.52777777777778</v>
      </c>
      <c r="V31" s="14">
        <v>14.5</v>
      </c>
      <c r="W31" s="678">
        <f t="shared" si="6"/>
        <v>7.631578947368421</v>
      </c>
      <c r="X31" s="679">
        <f t="shared" si="7"/>
        <v>56.476429895877914</v>
      </c>
      <c r="Y31" s="14"/>
    </row>
    <row r="32" spans="1:25" ht="19.5" customHeight="1">
      <c r="A32" s="17">
        <v>11</v>
      </c>
      <c r="B32" s="17" t="s">
        <v>1384</v>
      </c>
      <c r="C32" s="17" t="s">
        <v>2152</v>
      </c>
      <c r="D32" s="17" t="s">
        <v>1149</v>
      </c>
      <c r="E32" s="17" t="s">
        <v>1023</v>
      </c>
      <c r="F32" s="17">
        <v>0</v>
      </c>
      <c r="G32" s="17">
        <v>0</v>
      </c>
      <c r="H32" s="17">
        <v>11</v>
      </c>
      <c r="I32" s="17">
        <v>0</v>
      </c>
      <c r="J32" s="17">
        <v>0</v>
      </c>
      <c r="K32" s="17">
        <v>48</v>
      </c>
      <c r="L32" s="17">
        <f t="shared" si="0"/>
        <v>59</v>
      </c>
      <c r="M32" s="675">
        <f t="shared" si="1"/>
        <v>22.372881355932204</v>
      </c>
      <c r="N32" s="676">
        <v>34</v>
      </c>
      <c r="O32" s="676">
        <v>16</v>
      </c>
      <c r="P32" s="676">
        <f t="shared" si="2"/>
        <v>50</v>
      </c>
      <c r="Q32" s="677">
        <f t="shared" si="3"/>
        <v>12</v>
      </c>
      <c r="R32" s="676">
        <v>32</v>
      </c>
      <c r="S32" s="676">
        <v>19</v>
      </c>
      <c r="T32" s="676">
        <f t="shared" si="4"/>
        <v>51</v>
      </c>
      <c r="U32" s="677">
        <f t="shared" si="5"/>
        <v>15.196078431372548</v>
      </c>
      <c r="V32" s="14">
        <v>12.5</v>
      </c>
      <c r="W32" s="678">
        <f t="shared" si="6"/>
        <v>6.578947368421052</v>
      </c>
      <c r="X32" s="679">
        <f t="shared" si="7"/>
        <v>56.14790715572581</v>
      </c>
      <c r="Y32" s="14"/>
    </row>
    <row r="33" spans="1:25" ht="19.5" customHeight="1">
      <c r="A33" s="17">
        <v>12</v>
      </c>
      <c r="B33" s="17" t="s">
        <v>1364</v>
      </c>
      <c r="C33" s="17" t="s">
        <v>2153</v>
      </c>
      <c r="D33" s="17" t="s">
        <v>922</v>
      </c>
      <c r="E33" s="680" t="s">
        <v>1013</v>
      </c>
      <c r="F33" s="17">
        <v>0</v>
      </c>
      <c r="G33" s="17">
        <v>0</v>
      </c>
      <c r="H33" s="17">
        <v>11</v>
      </c>
      <c r="I33" s="17">
        <v>1</v>
      </c>
      <c r="J33" s="17">
        <v>0</v>
      </c>
      <c r="K33" s="17">
        <v>52</v>
      </c>
      <c r="L33" s="17">
        <f t="shared" si="0"/>
        <v>64</v>
      </c>
      <c r="M33" s="675">
        <f t="shared" si="1"/>
        <v>20.625</v>
      </c>
      <c r="N33" s="676">
        <v>35</v>
      </c>
      <c r="O33" s="676">
        <v>16</v>
      </c>
      <c r="P33" s="676">
        <f t="shared" si="2"/>
        <v>51</v>
      </c>
      <c r="Q33" s="677">
        <f t="shared" si="3"/>
        <v>11.764705882352942</v>
      </c>
      <c r="R33" s="676">
        <v>34</v>
      </c>
      <c r="S33" s="676">
        <v>12</v>
      </c>
      <c r="T33" s="676">
        <f t="shared" si="4"/>
        <v>46</v>
      </c>
      <c r="U33" s="677">
        <f t="shared" si="5"/>
        <v>16.847826086956523</v>
      </c>
      <c r="V33" s="14">
        <v>11.75</v>
      </c>
      <c r="W33" s="678">
        <f t="shared" si="6"/>
        <v>6.184210526315789</v>
      </c>
      <c r="X33" s="679">
        <f t="shared" si="7"/>
        <v>55.42174249562525</v>
      </c>
      <c r="Y33" s="14"/>
    </row>
    <row r="34" spans="1:25" ht="19.5" customHeight="1">
      <c r="A34" s="17">
        <v>13</v>
      </c>
      <c r="B34" s="47" t="s">
        <v>1430</v>
      </c>
      <c r="C34" s="684" t="s">
        <v>2154</v>
      </c>
      <c r="D34" s="684" t="s">
        <v>1022</v>
      </c>
      <c r="E34" s="676" t="s">
        <v>882</v>
      </c>
      <c r="F34" s="17">
        <v>0</v>
      </c>
      <c r="G34" s="17">
        <v>25</v>
      </c>
      <c r="H34" s="676">
        <v>5</v>
      </c>
      <c r="I34" s="685">
        <v>1</v>
      </c>
      <c r="J34" s="17">
        <v>0</v>
      </c>
      <c r="K34" s="17">
        <v>51</v>
      </c>
      <c r="L34" s="17">
        <f t="shared" si="0"/>
        <v>82</v>
      </c>
      <c r="M34" s="675">
        <f t="shared" si="1"/>
        <v>16.097560975609756</v>
      </c>
      <c r="N34" s="676">
        <v>34</v>
      </c>
      <c r="O34" s="676">
        <v>10</v>
      </c>
      <c r="P34" s="676">
        <f t="shared" si="2"/>
        <v>44</v>
      </c>
      <c r="Q34" s="677">
        <f t="shared" si="3"/>
        <v>13.636363636363637</v>
      </c>
      <c r="R34" s="685">
        <v>29</v>
      </c>
      <c r="S34" s="676">
        <v>13</v>
      </c>
      <c r="T34" s="676">
        <f t="shared" si="4"/>
        <v>42</v>
      </c>
      <c r="U34" s="677">
        <f t="shared" si="5"/>
        <v>18.452380952380953</v>
      </c>
      <c r="V34" s="14">
        <v>13.5</v>
      </c>
      <c r="W34" s="678">
        <f t="shared" si="6"/>
        <v>7.105263157894737</v>
      </c>
      <c r="X34" s="679">
        <f t="shared" si="7"/>
        <v>55.29156872224908</v>
      </c>
      <c r="Y34" s="14"/>
    </row>
    <row r="35" spans="1:25" ht="19.5" customHeight="1">
      <c r="A35" s="17">
        <v>14</v>
      </c>
      <c r="B35" s="47" t="s">
        <v>1412</v>
      </c>
      <c r="C35" s="684" t="s">
        <v>911</v>
      </c>
      <c r="D35" s="684" t="s">
        <v>862</v>
      </c>
      <c r="E35" s="17" t="s">
        <v>912</v>
      </c>
      <c r="F35" s="17">
        <v>0</v>
      </c>
      <c r="G35" s="17">
        <v>15</v>
      </c>
      <c r="H35" s="17">
        <v>6</v>
      </c>
      <c r="I35" s="684">
        <v>2</v>
      </c>
      <c r="J35" s="17">
        <v>1</v>
      </c>
      <c r="K35" s="17">
        <v>44</v>
      </c>
      <c r="L35" s="17">
        <f t="shared" si="0"/>
        <v>68</v>
      </c>
      <c r="M35" s="675">
        <f t="shared" si="1"/>
        <v>19.41176470588235</v>
      </c>
      <c r="N35" s="676">
        <v>30</v>
      </c>
      <c r="O35" s="676">
        <v>17</v>
      </c>
      <c r="P35" s="676">
        <f t="shared" si="2"/>
        <v>47</v>
      </c>
      <c r="Q35" s="677">
        <f t="shared" si="3"/>
        <v>12.76595744680851</v>
      </c>
      <c r="R35" s="686">
        <v>36</v>
      </c>
      <c r="S35" s="676">
        <v>20</v>
      </c>
      <c r="T35" s="676">
        <f t="shared" si="4"/>
        <v>56</v>
      </c>
      <c r="U35" s="677">
        <f t="shared" si="5"/>
        <v>13.839285714285714</v>
      </c>
      <c r="V35" s="14">
        <v>14</v>
      </c>
      <c r="W35" s="678">
        <f t="shared" si="6"/>
        <v>7.368421052631579</v>
      </c>
      <c r="X35" s="679">
        <f t="shared" si="7"/>
        <v>53.38542891960816</v>
      </c>
      <c r="Y35" s="14"/>
    </row>
    <row r="36" spans="1:25" ht="19.5" customHeight="1">
      <c r="A36" s="17">
        <v>15</v>
      </c>
      <c r="B36" s="17" t="s">
        <v>1361</v>
      </c>
      <c r="C36" s="67" t="s">
        <v>2155</v>
      </c>
      <c r="D36" s="67" t="s">
        <v>1016</v>
      </c>
      <c r="E36" s="17" t="s">
        <v>899</v>
      </c>
      <c r="F36" s="17">
        <v>0</v>
      </c>
      <c r="G36" s="17">
        <v>10</v>
      </c>
      <c r="H36" s="17">
        <v>5</v>
      </c>
      <c r="I36" s="17">
        <v>2</v>
      </c>
      <c r="J36" s="17">
        <v>11</v>
      </c>
      <c r="K36" s="17">
        <v>50</v>
      </c>
      <c r="L36" s="17">
        <f t="shared" si="0"/>
        <v>78</v>
      </c>
      <c r="M36" s="675">
        <f t="shared" si="1"/>
        <v>16.923076923076923</v>
      </c>
      <c r="N36" s="676">
        <v>39</v>
      </c>
      <c r="O36" s="676">
        <v>15</v>
      </c>
      <c r="P36" s="676">
        <f t="shared" si="2"/>
        <v>54</v>
      </c>
      <c r="Q36" s="677">
        <f t="shared" si="3"/>
        <v>11.11111111111111</v>
      </c>
      <c r="R36" s="676">
        <v>24</v>
      </c>
      <c r="S36" s="676">
        <v>14</v>
      </c>
      <c r="T36" s="676">
        <f t="shared" si="4"/>
        <v>38</v>
      </c>
      <c r="U36" s="677">
        <f t="shared" si="5"/>
        <v>20.394736842105264</v>
      </c>
      <c r="V36" s="14">
        <v>6.75</v>
      </c>
      <c r="W36" s="678">
        <f t="shared" si="6"/>
        <v>3.5526315789473686</v>
      </c>
      <c r="X36" s="679">
        <f t="shared" si="7"/>
        <v>51.981556455240664</v>
      </c>
      <c r="Y36" s="14"/>
    </row>
    <row r="37" spans="1:25" ht="19.5" customHeight="1">
      <c r="A37" s="17">
        <v>16</v>
      </c>
      <c r="B37" s="47" t="s">
        <v>1420</v>
      </c>
      <c r="C37" s="673" t="s">
        <v>2156</v>
      </c>
      <c r="D37" s="673" t="s">
        <v>1432</v>
      </c>
      <c r="E37" s="17" t="s">
        <v>992</v>
      </c>
      <c r="F37" s="673">
        <v>5</v>
      </c>
      <c r="G37" s="17">
        <v>5</v>
      </c>
      <c r="H37" s="17">
        <v>10</v>
      </c>
      <c r="I37" s="673">
        <v>0</v>
      </c>
      <c r="J37" s="17">
        <v>1</v>
      </c>
      <c r="K37" s="17">
        <v>53</v>
      </c>
      <c r="L37" s="17">
        <f t="shared" si="0"/>
        <v>74</v>
      </c>
      <c r="M37" s="675">
        <f t="shared" si="1"/>
        <v>17.83783783783784</v>
      </c>
      <c r="N37" s="681">
        <v>37</v>
      </c>
      <c r="O37" s="676">
        <v>20</v>
      </c>
      <c r="P37" s="676">
        <f t="shared" si="2"/>
        <v>57</v>
      </c>
      <c r="Q37" s="677">
        <f t="shared" si="3"/>
        <v>10.526315789473685</v>
      </c>
      <c r="R37" s="681">
        <v>40</v>
      </c>
      <c r="S37" s="676">
        <v>12</v>
      </c>
      <c r="T37" s="676">
        <f t="shared" si="4"/>
        <v>52</v>
      </c>
      <c r="U37" s="677">
        <f t="shared" si="5"/>
        <v>14.903846153846153</v>
      </c>
      <c r="V37" s="14">
        <v>15</v>
      </c>
      <c r="W37" s="678">
        <f t="shared" si="6"/>
        <v>7.894736842105263</v>
      </c>
      <c r="X37" s="679">
        <f t="shared" si="7"/>
        <v>51.16273662326294</v>
      </c>
      <c r="Y37" s="14"/>
    </row>
    <row r="38" spans="1:25" ht="19.5" customHeight="1">
      <c r="A38" s="17">
        <v>17</v>
      </c>
      <c r="B38" s="47" t="s">
        <v>1434</v>
      </c>
      <c r="C38" s="673" t="s">
        <v>2157</v>
      </c>
      <c r="D38" s="673" t="s">
        <v>1201</v>
      </c>
      <c r="E38" s="17" t="s">
        <v>1042</v>
      </c>
      <c r="F38" s="673">
        <v>0</v>
      </c>
      <c r="G38" s="673">
        <v>0</v>
      </c>
      <c r="H38" s="673">
        <v>7</v>
      </c>
      <c r="I38" s="673">
        <v>0</v>
      </c>
      <c r="J38" s="17">
        <v>2</v>
      </c>
      <c r="K38" s="17">
        <v>58</v>
      </c>
      <c r="L38" s="17">
        <f t="shared" si="0"/>
        <v>67</v>
      </c>
      <c r="M38" s="675">
        <f t="shared" si="1"/>
        <v>19.70149253731343</v>
      </c>
      <c r="N38" s="681">
        <v>63</v>
      </c>
      <c r="O38" s="681">
        <v>12</v>
      </c>
      <c r="P38" s="676">
        <f t="shared" si="2"/>
        <v>75</v>
      </c>
      <c r="Q38" s="677">
        <f t="shared" si="3"/>
        <v>8</v>
      </c>
      <c r="R38" s="681">
        <v>41</v>
      </c>
      <c r="S38" s="676">
        <v>22</v>
      </c>
      <c r="T38" s="676">
        <f t="shared" si="4"/>
        <v>63</v>
      </c>
      <c r="U38" s="677">
        <f t="shared" si="5"/>
        <v>12.301587301587302</v>
      </c>
      <c r="V38" s="14">
        <v>12</v>
      </c>
      <c r="W38" s="678">
        <f t="shared" si="6"/>
        <v>6.315789473684211</v>
      </c>
      <c r="X38" s="679">
        <f t="shared" si="7"/>
        <v>46.318869312584944</v>
      </c>
      <c r="Y38" s="14"/>
    </row>
    <row r="39" spans="1:25" ht="19.5" customHeight="1">
      <c r="A39" s="1021"/>
      <c r="B39" s="1010" t="s">
        <v>1354</v>
      </c>
      <c r="C39" s="1010" t="s">
        <v>2158</v>
      </c>
      <c r="D39" s="1010" t="s">
        <v>1224</v>
      </c>
      <c r="E39" s="1010" t="s">
        <v>1038</v>
      </c>
      <c r="F39" s="1708" t="s">
        <v>939</v>
      </c>
      <c r="G39" s="1709"/>
      <c r="H39" s="1709"/>
      <c r="I39" s="1709"/>
      <c r="J39" s="1709"/>
      <c r="K39" s="1710"/>
      <c r="L39" s="1010"/>
      <c r="M39" s="1022"/>
      <c r="N39" s="1023"/>
      <c r="O39" s="1023"/>
      <c r="P39" s="1023"/>
      <c r="Q39" s="1024"/>
      <c r="R39" s="1023"/>
      <c r="S39" s="1023"/>
      <c r="T39" s="1023"/>
      <c r="U39" s="1024"/>
      <c r="V39" s="906"/>
      <c r="W39" s="1025"/>
      <c r="X39" s="1025"/>
      <c r="Y39" s="906"/>
    </row>
    <row r="40" spans="1:25" ht="19.5" customHeight="1">
      <c r="A40" s="1021"/>
      <c r="B40" s="1010" t="s">
        <v>1367</v>
      </c>
      <c r="C40" s="1026" t="s">
        <v>2159</v>
      </c>
      <c r="D40" s="1026" t="s">
        <v>2160</v>
      </c>
      <c r="E40" s="1010" t="s">
        <v>919</v>
      </c>
      <c r="F40" s="1708" t="s">
        <v>939</v>
      </c>
      <c r="G40" s="1709"/>
      <c r="H40" s="1709"/>
      <c r="I40" s="1709"/>
      <c r="J40" s="1709"/>
      <c r="K40" s="1710"/>
      <c r="L40" s="1010"/>
      <c r="M40" s="1022"/>
      <c r="N40" s="1023"/>
      <c r="O40" s="1023"/>
      <c r="P40" s="1023"/>
      <c r="Q40" s="1024"/>
      <c r="R40" s="1023"/>
      <c r="S40" s="1023"/>
      <c r="T40" s="1023"/>
      <c r="U40" s="1024"/>
      <c r="V40" s="906"/>
      <c r="W40" s="1025"/>
      <c r="X40" s="1025"/>
      <c r="Y40" s="906"/>
    </row>
    <row r="41" spans="1:25" ht="19.5" customHeight="1">
      <c r="A41" s="1021"/>
      <c r="B41" s="1010" t="s">
        <v>1358</v>
      </c>
      <c r="C41" s="1027" t="s">
        <v>2161</v>
      </c>
      <c r="D41" s="1027" t="s">
        <v>2162</v>
      </c>
      <c r="E41" s="1028" t="s">
        <v>2163</v>
      </c>
      <c r="F41" s="1708" t="s">
        <v>939</v>
      </c>
      <c r="G41" s="1709"/>
      <c r="H41" s="1709"/>
      <c r="I41" s="1709"/>
      <c r="J41" s="1709"/>
      <c r="K41" s="1710"/>
      <c r="L41" s="1010"/>
      <c r="M41" s="1022"/>
      <c r="N41" s="1023"/>
      <c r="O41" s="1023"/>
      <c r="P41" s="1023"/>
      <c r="Q41" s="1024"/>
      <c r="R41" s="1023"/>
      <c r="S41" s="1023"/>
      <c r="T41" s="1023"/>
      <c r="U41" s="1024"/>
      <c r="V41" s="906"/>
      <c r="W41" s="1025"/>
      <c r="X41" s="1025"/>
      <c r="Y41" s="906"/>
    </row>
    <row r="42" spans="1:25" ht="19.5" customHeight="1">
      <c r="A42" s="1021"/>
      <c r="B42" s="1010" t="s">
        <v>1418</v>
      </c>
      <c r="C42" s="1010" t="s">
        <v>1507</v>
      </c>
      <c r="D42" s="1010" t="s">
        <v>1108</v>
      </c>
      <c r="E42" s="1010" t="s">
        <v>941</v>
      </c>
      <c r="F42" s="1708" t="s">
        <v>939</v>
      </c>
      <c r="G42" s="1709"/>
      <c r="H42" s="1709"/>
      <c r="I42" s="1709"/>
      <c r="J42" s="1709"/>
      <c r="K42" s="1710"/>
      <c r="L42" s="1010"/>
      <c r="M42" s="1010"/>
      <c r="N42" s="1023"/>
      <c r="O42" s="1023"/>
      <c r="P42" s="1023"/>
      <c r="Q42" s="1023"/>
      <c r="R42" s="1023"/>
      <c r="S42" s="1023"/>
      <c r="T42" s="1023"/>
      <c r="U42" s="1023"/>
      <c r="V42" s="906"/>
      <c r="W42" s="906"/>
      <c r="X42" s="906"/>
      <c r="Y42" s="906"/>
    </row>
    <row r="44" spans="1:23" ht="24.75" customHeight="1">
      <c r="A44" s="14"/>
      <c r="B44" s="565"/>
      <c r="C44" s="660" t="s">
        <v>2164</v>
      </c>
      <c r="D44" s="660" t="s">
        <v>2124</v>
      </c>
      <c r="E44" s="660"/>
      <c r="F44" s="1711" t="s">
        <v>2125</v>
      </c>
      <c r="G44" s="1711"/>
      <c r="H44" s="1711"/>
      <c r="I44" s="1711"/>
      <c r="J44" s="1711"/>
      <c r="K44" s="1711"/>
      <c r="L44" s="1711"/>
      <c r="M44" s="1711"/>
      <c r="N44" s="1712" t="s">
        <v>2126</v>
      </c>
      <c r="O44" s="1713"/>
      <c r="P44" s="1714"/>
      <c r="Q44" s="661"/>
      <c r="R44" s="1711" t="s">
        <v>2127</v>
      </c>
      <c r="S44" s="1711"/>
      <c r="T44" s="1711"/>
      <c r="U44" s="1711"/>
      <c r="V44" s="1711" t="s">
        <v>2194</v>
      </c>
      <c r="W44" s="1711"/>
    </row>
    <row r="45" spans="1:25" ht="65.25" customHeight="1">
      <c r="A45" s="14" t="s">
        <v>71</v>
      </c>
      <c r="B45" s="662" t="s">
        <v>843</v>
      </c>
      <c r="C45" s="662" t="s">
        <v>844</v>
      </c>
      <c r="D45" s="662" t="s">
        <v>845</v>
      </c>
      <c r="E45" s="662" t="s">
        <v>1774</v>
      </c>
      <c r="F45" s="663" t="s">
        <v>2128</v>
      </c>
      <c r="G45" s="663" t="s">
        <v>2129</v>
      </c>
      <c r="H45" s="663" t="s">
        <v>2130</v>
      </c>
      <c r="I45" s="663" t="s">
        <v>2131</v>
      </c>
      <c r="J45" s="663" t="s">
        <v>2132</v>
      </c>
      <c r="K45" s="663" t="s">
        <v>2133</v>
      </c>
      <c r="L45" s="663" t="s">
        <v>2134</v>
      </c>
      <c r="M45" s="664" t="s">
        <v>2135</v>
      </c>
      <c r="N45" s="663" t="s">
        <v>2136</v>
      </c>
      <c r="O45" s="663" t="s">
        <v>2137</v>
      </c>
      <c r="P45" s="663" t="s">
        <v>2138</v>
      </c>
      <c r="Q45" s="664" t="s">
        <v>68</v>
      </c>
      <c r="R45" s="663" t="s">
        <v>2136</v>
      </c>
      <c r="S45" s="663" t="s">
        <v>2137</v>
      </c>
      <c r="T45" s="663" t="s">
        <v>2138</v>
      </c>
      <c r="U45" s="664" t="s">
        <v>67</v>
      </c>
      <c r="V45" s="663" t="s">
        <v>2139</v>
      </c>
      <c r="W45" s="664" t="s">
        <v>2140</v>
      </c>
      <c r="X45" s="747" t="s">
        <v>69</v>
      </c>
      <c r="Y45" s="748" t="s">
        <v>70</v>
      </c>
    </row>
    <row r="46" spans="1:25" ht="15.75" customHeight="1">
      <c r="A46" s="45">
        <v>1</v>
      </c>
      <c r="B46" s="45" t="s">
        <v>2165</v>
      </c>
      <c r="C46" s="671" t="s">
        <v>297</v>
      </c>
      <c r="D46" s="671" t="s">
        <v>1028</v>
      </c>
      <c r="E46" s="671" t="s">
        <v>927</v>
      </c>
      <c r="F46" s="45">
        <v>0</v>
      </c>
      <c r="G46" s="45">
        <v>0</v>
      </c>
      <c r="H46" s="45">
        <v>5</v>
      </c>
      <c r="I46" s="45">
        <v>3</v>
      </c>
      <c r="J46" s="45">
        <v>3</v>
      </c>
      <c r="K46" s="692">
        <v>47</v>
      </c>
      <c r="L46" s="692">
        <f aca="true" t="shared" si="8" ref="L46:L70">SUM(F46:K46)</f>
        <v>58</v>
      </c>
      <c r="M46" s="693">
        <f aca="true" t="shared" si="9" ref="M46:M65">30*46/L46</f>
        <v>23.79310344827586</v>
      </c>
      <c r="N46" s="694">
        <v>21</v>
      </c>
      <c r="O46" s="695">
        <v>0</v>
      </c>
      <c r="P46" s="696">
        <f aca="true" t="shared" si="10" ref="P46:P70">SUM(N46:O46)</f>
        <v>21</v>
      </c>
      <c r="Q46" s="669">
        <f aca="true" t="shared" si="11" ref="Q46:Q65">25*21/P46</f>
        <v>25</v>
      </c>
      <c r="R46" s="694">
        <v>19</v>
      </c>
      <c r="S46" s="695">
        <v>9</v>
      </c>
      <c r="T46" s="696">
        <f aca="true" t="shared" si="12" ref="T46:T70">SUM(R46:S46)</f>
        <v>28</v>
      </c>
      <c r="U46" s="697">
        <f aca="true" t="shared" si="13" ref="U46:U65">25*28/T46</f>
        <v>25</v>
      </c>
      <c r="V46" s="698">
        <v>13.25</v>
      </c>
      <c r="W46" s="667">
        <f aca="true" t="shared" si="14" ref="W46:W70">20*V46/38</f>
        <v>6.973684210526316</v>
      </c>
      <c r="X46" s="667">
        <f aca="true" t="shared" si="15" ref="X46:X70">M46+Q46+U46+W46</f>
        <v>80.76678765880217</v>
      </c>
      <c r="Y46" s="46" t="s">
        <v>928</v>
      </c>
    </row>
    <row r="47" spans="1:25" ht="20.25" customHeight="1">
      <c r="A47" s="45">
        <v>2</v>
      </c>
      <c r="B47" s="45" t="s">
        <v>2166</v>
      </c>
      <c r="C47" s="671" t="s">
        <v>1508</v>
      </c>
      <c r="D47" s="671" t="s">
        <v>1452</v>
      </c>
      <c r="E47" s="699" t="s">
        <v>916</v>
      </c>
      <c r="F47" s="45">
        <v>0</v>
      </c>
      <c r="G47" s="45">
        <v>0</v>
      </c>
      <c r="H47" s="45">
        <v>6</v>
      </c>
      <c r="I47" s="45">
        <v>0</v>
      </c>
      <c r="J47" s="45">
        <v>2</v>
      </c>
      <c r="K47" s="45">
        <v>45</v>
      </c>
      <c r="L47" s="45">
        <f t="shared" si="8"/>
        <v>53</v>
      </c>
      <c r="M47" s="667">
        <f t="shared" si="9"/>
        <v>26.037735849056602</v>
      </c>
      <c r="N47" s="668">
        <v>19</v>
      </c>
      <c r="O47" s="668">
        <v>9</v>
      </c>
      <c r="P47" s="668">
        <f t="shared" si="10"/>
        <v>28</v>
      </c>
      <c r="Q47" s="669">
        <f t="shared" si="11"/>
        <v>18.75</v>
      </c>
      <c r="R47" s="668">
        <v>17</v>
      </c>
      <c r="S47" s="668">
        <v>12</v>
      </c>
      <c r="T47" s="668">
        <f t="shared" si="12"/>
        <v>29</v>
      </c>
      <c r="U47" s="670">
        <f t="shared" si="13"/>
        <v>24.137931034482758</v>
      </c>
      <c r="V47" s="700">
        <v>17.5</v>
      </c>
      <c r="W47" s="667">
        <f t="shared" si="14"/>
        <v>9.210526315789474</v>
      </c>
      <c r="X47" s="667">
        <f t="shared" si="15"/>
        <v>78.13619319932884</v>
      </c>
      <c r="Y47" s="46" t="s">
        <v>870</v>
      </c>
    </row>
    <row r="48" spans="1:25" ht="18" customHeight="1">
      <c r="A48" s="45">
        <v>3</v>
      </c>
      <c r="B48" s="45" t="s">
        <v>2167</v>
      </c>
      <c r="C48" s="671" t="s">
        <v>2168</v>
      </c>
      <c r="D48" s="671" t="s">
        <v>1099</v>
      </c>
      <c r="E48" s="668" t="s">
        <v>882</v>
      </c>
      <c r="F48" s="45">
        <v>0</v>
      </c>
      <c r="G48" s="45">
        <v>0</v>
      </c>
      <c r="H48" s="45">
        <v>5</v>
      </c>
      <c r="I48" s="45">
        <v>0</v>
      </c>
      <c r="J48" s="45">
        <v>0</v>
      </c>
      <c r="K48" s="45">
        <v>42</v>
      </c>
      <c r="L48" s="45">
        <f t="shared" si="8"/>
        <v>47</v>
      </c>
      <c r="M48" s="667">
        <f t="shared" si="9"/>
        <v>29.361702127659573</v>
      </c>
      <c r="N48" s="668">
        <v>20</v>
      </c>
      <c r="O48" s="668">
        <v>11</v>
      </c>
      <c r="P48" s="668">
        <f t="shared" si="10"/>
        <v>31</v>
      </c>
      <c r="Q48" s="669">
        <f t="shared" si="11"/>
        <v>16.93548387096774</v>
      </c>
      <c r="R48" s="668">
        <v>18</v>
      </c>
      <c r="S48" s="668">
        <v>15</v>
      </c>
      <c r="T48" s="668">
        <f t="shared" si="12"/>
        <v>33</v>
      </c>
      <c r="U48" s="670">
        <f t="shared" si="13"/>
        <v>21.21212121212121</v>
      </c>
      <c r="V48" s="561">
        <v>18.5</v>
      </c>
      <c r="W48" s="667">
        <f t="shared" si="14"/>
        <v>9.736842105263158</v>
      </c>
      <c r="X48" s="667">
        <f t="shared" si="15"/>
        <v>77.24614931601167</v>
      </c>
      <c r="Y48" s="46" t="s">
        <v>870</v>
      </c>
    </row>
    <row r="49" spans="1:25" ht="18" customHeight="1">
      <c r="A49" s="45">
        <v>4</v>
      </c>
      <c r="B49" s="45" t="s">
        <v>2169</v>
      </c>
      <c r="C49" s="671" t="s">
        <v>2170</v>
      </c>
      <c r="D49" s="671" t="s">
        <v>1283</v>
      </c>
      <c r="E49" s="45" t="s">
        <v>873</v>
      </c>
      <c r="F49" s="45">
        <v>0</v>
      </c>
      <c r="G49" s="45">
        <v>0</v>
      </c>
      <c r="H49" s="45">
        <v>5</v>
      </c>
      <c r="I49" s="45">
        <v>1</v>
      </c>
      <c r="J49" s="45">
        <v>0</v>
      </c>
      <c r="K49" s="45">
        <v>52</v>
      </c>
      <c r="L49" s="45">
        <f t="shared" si="8"/>
        <v>58</v>
      </c>
      <c r="M49" s="667">
        <f t="shared" si="9"/>
        <v>23.79310344827586</v>
      </c>
      <c r="N49" s="668">
        <v>21</v>
      </c>
      <c r="O49" s="668">
        <v>0</v>
      </c>
      <c r="P49" s="668">
        <f t="shared" si="10"/>
        <v>21</v>
      </c>
      <c r="Q49" s="669">
        <f t="shared" si="11"/>
        <v>25</v>
      </c>
      <c r="R49" s="668">
        <v>32</v>
      </c>
      <c r="S49" s="668">
        <v>11</v>
      </c>
      <c r="T49" s="668">
        <f t="shared" si="12"/>
        <v>43</v>
      </c>
      <c r="U49" s="670">
        <f t="shared" si="13"/>
        <v>16.27906976744186</v>
      </c>
      <c r="V49" s="561">
        <v>17.5</v>
      </c>
      <c r="W49" s="667">
        <f t="shared" si="14"/>
        <v>9.210526315789474</v>
      </c>
      <c r="X49" s="667">
        <f t="shared" si="15"/>
        <v>74.2826995315072</v>
      </c>
      <c r="Y49" s="46" t="s">
        <v>870</v>
      </c>
    </row>
    <row r="50" spans="1:25" ht="18" customHeight="1">
      <c r="A50" s="45">
        <v>5</v>
      </c>
      <c r="B50" s="45" t="s">
        <v>1447</v>
      </c>
      <c r="C50" s="671" t="s">
        <v>1818</v>
      </c>
      <c r="D50" s="671" t="s">
        <v>1819</v>
      </c>
      <c r="E50" s="45" t="s">
        <v>1042</v>
      </c>
      <c r="F50" s="671">
        <v>0</v>
      </c>
      <c r="G50" s="671">
        <v>0</v>
      </c>
      <c r="H50" s="671">
        <v>5</v>
      </c>
      <c r="I50" s="671">
        <v>2</v>
      </c>
      <c r="J50" s="45">
        <v>1</v>
      </c>
      <c r="K50" s="45">
        <v>42</v>
      </c>
      <c r="L50" s="45">
        <f t="shared" si="8"/>
        <v>50</v>
      </c>
      <c r="M50" s="667">
        <f t="shared" si="9"/>
        <v>27.6</v>
      </c>
      <c r="N50" s="701">
        <v>21</v>
      </c>
      <c r="O50" s="701">
        <v>6</v>
      </c>
      <c r="P50" s="668">
        <f t="shared" si="10"/>
        <v>27</v>
      </c>
      <c r="Q50" s="669">
        <f t="shared" si="11"/>
        <v>19.444444444444443</v>
      </c>
      <c r="R50" s="701">
        <v>23</v>
      </c>
      <c r="S50" s="668">
        <v>16</v>
      </c>
      <c r="T50" s="668">
        <f t="shared" si="12"/>
        <v>39</v>
      </c>
      <c r="U50" s="670">
        <f t="shared" si="13"/>
        <v>17.94871794871795</v>
      </c>
      <c r="V50" s="561">
        <v>14.75</v>
      </c>
      <c r="W50" s="667">
        <f t="shared" si="14"/>
        <v>7.7631578947368425</v>
      </c>
      <c r="X50" s="667">
        <f t="shared" si="15"/>
        <v>72.75632028789923</v>
      </c>
      <c r="Y50" s="46" t="s">
        <v>870</v>
      </c>
    </row>
    <row r="51" spans="1:25" ht="18" customHeight="1">
      <c r="A51" s="17">
        <v>6</v>
      </c>
      <c r="B51" s="47" t="s">
        <v>2171</v>
      </c>
      <c r="C51" s="17" t="s">
        <v>2172</v>
      </c>
      <c r="D51" s="17" t="s">
        <v>924</v>
      </c>
      <c r="E51" s="674" t="s">
        <v>1225</v>
      </c>
      <c r="F51" s="17">
        <v>0</v>
      </c>
      <c r="G51" s="17">
        <v>0</v>
      </c>
      <c r="H51" s="17">
        <v>5</v>
      </c>
      <c r="I51" s="17">
        <v>1</v>
      </c>
      <c r="J51" s="17">
        <v>4</v>
      </c>
      <c r="K51" s="17">
        <v>39</v>
      </c>
      <c r="L51" s="17">
        <f t="shared" si="8"/>
        <v>49</v>
      </c>
      <c r="M51" s="675">
        <f t="shared" si="9"/>
        <v>28.163265306122447</v>
      </c>
      <c r="N51" s="676">
        <v>26</v>
      </c>
      <c r="O51" s="676">
        <v>16</v>
      </c>
      <c r="P51" s="676">
        <f t="shared" si="10"/>
        <v>42</v>
      </c>
      <c r="Q51" s="677">
        <f t="shared" si="11"/>
        <v>12.5</v>
      </c>
      <c r="R51" s="676">
        <v>19</v>
      </c>
      <c r="S51" s="676">
        <v>13</v>
      </c>
      <c r="T51" s="676">
        <f t="shared" si="12"/>
        <v>32</v>
      </c>
      <c r="U51" s="678">
        <f t="shared" si="13"/>
        <v>21.875</v>
      </c>
      <c r="V51" s="277">
        <v>18</v>
      </c>
      <c r="W51" s="675">
        <f t="shared" si="14"/>
        <v>9.473684210526315</v>
      </c>
      <c r="X51" s="702">
        <f t="shared" si="15"/>
        <v>72.01194951664877</v>
      </c>
      <c r="Y51" s="14"/>
    </row>
    <row r="52" spans="1:25" ht="18" customHeight="1">
      <c r="A52" s="17">
        <v>7</v>
      </c>
      <c r="B52" s="47" t="s">
        <v>2173</v>
      </c>
      <c r="C52" s="676" t="s">
        <v>1825</v>
      </c>
      <c r="D52" s="676" t="s">
        <v>1935</v>
      </c>
      <c r="E52" s="17" t="s">
        <v>1038</v>
      </c>
      <c r="F52" s="17">
        <v>0</v>
      </c>
      <c r="G52" s="17">
        <v>0</v>
      </c>
      <c r="H52" s="17">
        <v>5</v>
      </c>
      <c r="I52" s="17">
        <v>0</v>
      </c>
      <c r="J52" s="17">
        <v>0</v>
      </c>
      <c r="K52" s="17">
        <v>44</v>
      </c>
      <c r="L52" s="17">
        <f t="shared" si="8"/>
        <v>49</v>
      </c>
      <c r="M52" s="675">
        <f t="shared" si="9"/>
        <v>28.163265306122447</v>
      </c>
      <c r="N52" s="676">
        <v>24</v>
      </c>
      <c r="O52" s="676">
        <v>30</v>
      </c>
      <c r="P52" s="676">
        <f t="shared" si="10"/>
        <v>54</v>
      </c>
      <c r="Q52" s="677">
        <f t="shared" si="11"/>
        <v>9.722222222222221</v>
      </c>
      <c r="R52" s="676">
        <v>21</v>
      </c>
      <c r="S52" s="676">
        <v>7</v>
      </c>
      <c r="T52" s="676">
        <f t="shared" si="12"/>
        <v>28</v>
      </c>
      <c r="U52" s="678">
        <f t="shared" si="13"/>
        <v>25</v>
      </c>
      <c r="V52" s="277">
        <v>13</v>
      </c>
      <c r="W52" s="675">
        <f t="shared" si="14"/>
        <v>6.842105263157895</v>
      </c>
      <c r="X52" s="702">
        <f t="shared" si="15"/>
        <v>69.72759279150256</v>
      </c>
      <c r="Y52" s="14"/>
    </row>
    <row r="53" spans="1:25" ht="18" customHeight="1">
      <c r="A53" s="17">
        <v>8</v>
      </c>
      <c r="B53" s="17" t="s">
        <v>1397</v>
      </c>
      <c r="C53" s="684" t="s">
        <v>2174</v>
      </c>
      <c r="D53" s="684" t="s">
        <v>1912</v>
      </c>
      <c r="E53" s="17" t="s">
        <v>912</v>
      </c>
      <c r="F53" s="17">
        <v>5</v>
      </c>
      <c r="G53" s="17">
        <v>0</v>
      </c>
      <c r="H53" s="17">
        <v>0</v>
      </c>
      <c r="I53" s="17">
        <v>0</v>
      </c>
      <c r="J53" s="17">
        <v>2</v>
      </c>
      <c r="K53" s="17">
        <v>50</v>
      </c>
      <c r="L53" s="17">
        <f t="shared" si="8"/>
        <v>57</v>
      </c>
      <c r="M53" s="675">
        <f t="shared" si="9"/>
        <v>24.210526315789473</v>
      </c>
      <c r="N53" s="676">
        <v>23</v>
      </c>
      <c r="O53" s="676">
        <v>6</v>
      </c>
      <c r="P53" s="676">
        <f t="shared" si="10"/>
        <v>29</v>
      </c>
      <c r="Q53" s="677">
        <f t="shared" si="11"/>
        <v>18.103448275862068</v>
      </c>
      <c r="R53" s="676">
        <v>22</v>
      </c>
      <c r="S53" s="676">
        <v>13</v>
      </c>
      <c r="T53" s="676">
        <f t="shared" si="12"/>
        <v>35</v>
      </c>
      <c r="U53" s="678">
        <f t="shared" si="13"/>
        <v>20</v>
      </c>
      <c r="V53" s="277">
        <v>9</v>
      </c>
      <c r="W53" s="675">
        <f t="shared" si="14"/>
        <v>4.7368421052631575</v>
      </c>
      <c r="X53" s="702">
        <f t="shared" si="15"/>
        <v>67.0508166969147</v>
      </c>
      <c r="Y53" s="14"/>
    </row>
    <row r="54" spans="1:25" ht="18" customHeight="1">
      <c r="A54" s="17">
        <v>9</v>
      </c>
      <c r="B54" s="47" t="s">
        <v>2175</v>
      </c>
      <c r="C54" s="17" t="s">
        <v>2176</v>
      </c>
      <c r="D54" s="17" t="s">
        <v>1283</v>
      </c>
      <c r="E54" s="17" t="s">
        <v>1292</v>
      </c>
      <c r="F54" s="17">
        <v>0</v>
      </c>
      <c r="G54" s="17">
        <v>0</v>
      </c>
      <c r="H54" s="17">
        <v>0</v>
      </c>
      <c r="I54" s="17">
        <v>0</v>
      </c>
      <c r="J54" s="17">
        <v>5</v>
      </c>
      <c r="K54" s="17">
        <v>51</v>
      </c>
      <c r="L54" s="17">
        <f t="shared" si="8"/>
        <v>56</v>
      </c>
      <c r="M54" s="675">
        <f t="shared" si="9"/>
        <v>24.642857142857142</v>
      </c>
      <c r="N54" s="676">
        <v>21</v>
      </c>
      <c r="O54" s="676">
        <v>11</v>
      </c>
      <c r="P54" s="676">
        <f t="shared" si="10"/>
        <v>32</v>
      </c>
      <c r="Q54" s="677">
        <f t="shared" si="11"/>
        <v>16.40625</v>
      </c>
      <c r="R54" s="676">
        <v>24</v>
      </c>
      <c r="S54" s="676">
        <v>15</v>
      </c>
      <c r="T54" s="676">
        <f t="shared" si="12"/>
        <v>39</v>
      </c>
      <c r="U54" s="678">
        <f t="shared" si="13"/>
        <v>17.94871794871795</v>
      </c>
      <c r="V54" s="277">
        <v>13.75</v>
      </c>
      <c r="W54" s="675">
        <f t="shared" si="14"/>
        <v>7.2368421052631575</v>
      </c>
      <c r="X54" s="702">
        <f t="shared" si="15"/>
        <v>66.23466719683825</v>
      </c>
      <c r="Y54" s="14"/>
    </row>
    <row r="55" spans="1:25" ht="18" customHeight="1">
      <c r="A55" s="17">
        <v>10</v>
      </c>
      <c r="B55" s="47" t="s">
        <v>2177</v>
      </c>
      <c r="C55" s="682" t="s">
        <v>2178</v>
      </c>
      <c r="D55" s="682" t="s">
        <v>1052</v>
      </c>
      <c r="E55" s="682" t="s">
        <v>927</v>
      </c>
      <c r="F55" s="17">
        <v>0</v>
      </c>
      <c r="G55" s="17">
        <v>0</v>
      </c>
      <c r="H55" s="17">
        <v>5</v>
      </c>
      <c r="I55" s="17">
        <v>0</v>
      </c>
      <c r="J55" s="17">
        <v>4</v>
      </c>
      <c r="K55" s="17">
        <v>46</v>
      </c>
      <c r="L55" s="17">
        <f t="shared" si="8"/>
        <v>55</v>
      </c>
      <c r="M55" s="675">
        <f t="shared" si="9"/>
        <v>25.09090909090909</v>
      </c>
      <c r="N55" s="676">
        <v>25</v>
      </c>
      <c r="O55" s="676">
        <v>10</v>
      </c>
      <c r="P55" s="676">
        <f t="shared" si="10"/>
        <v>35</v>
      </c>
      <c r="Q55" s="677">
        <f t="shared" si="11"/>
        <v>15</v>
      </c>
      <c r="R55" s="676">
        <v>22</v>
      </c>
      <c r="S55" s="676">
        <v>10</v>
      </c>
      <c r="T55" s="676">
        <f t="shared" si="12"/>
        <v>32</v>
      </c>
      <c r="U55" s="678">
        <f t="shared" si="13"/>
        <v>21.875</v>
      </c>
      <c r="V55" s="277">
        <v>7</v>
      </c>
      <c r="W55" s="675">
        <f t="shared" si="14"/>
        <v>3.6842105263157894</v>
      </c>
      <c r="X55" s="702">
        <f t="shared" si="15"/>
        <v>65.65011961722489</v>
      </c>
      <c r="Y55" s="14"/>
    </row>
    <row r="56" spans="1:25" ht="18" customHeight="1">
      <c r="A56" s="17">
        <v>11</v>
      </c>
      <c r="B56" s="17" t="s">
        <v>1391</v>
      </c>
      <c r="C56" s="67" t="s">
        <v>2179</v>
      </c>
      <c r="D56" s="67" t="s">
        <v>1048</v>
      </c>
      <c r="E56" s="17" t="s">
        <v>899</v>
      </c>
      <c r="F56" s="17">
        <v>5</v>
      </c>
      <c r="G56" s="17">
        <v>0</v>
      </c>
      <c r="H56" s="17">
        <v>6</v>
      </c>
      <c r="I56" s="17">
        <v>0</v>
      </c>
      <c r="J56" s="17">
        <v>5</v>
      </c>
      <c r="K56" s="17">
        <v>49</v>
      </c>
      <c r="L56" s="17">
        <f t="shared" si="8"/>
        <v>65</v>
      </c>
      <c r="M56" s="675">
        <f t="shared" si="9"/>
        <v>21.23076923076923</v>
      </c>
      <c r="N56" s="676">
        <v>19</v>
      </c>
      <c r="O56" s="676">
        <v>15</v>
      </c>
      <c r="P56" s="676">
        <f t="shared" si="10"/>
        <v>34</v>
      </c>
      <c r="Q56" s="677">
        <f t="shared" si="11"/>
        <v>15.441176470588236</v>
      </c>
      <c r="R56" s="676">
        <v>20</v>
      </c>
      <c r="S56" s="676">
        <v>13</v>
      </c>
      <c r="T56" s="676">
        <f t="shared" si="12"/>
        <v>33</v>
      </c>
      <c r="U56" s="678">
        <f t="shared" si="13"/>
        <v>21.21212121212121</v>
      </c>
      <c r="V56" s="277">
        <v>12.5</v>
      </c>
      <c r="W56" s="675">
        <f t="shared" si="14"/>
        <v>6.578947368421052</v>
      </c>
      <c r="X56" s="702">
        <f t="shared" si="15"/>
        <v>64.46301428189973</v>
      </c>
      <c r="Y56" s="14"/>
    </row>
    <row r="57" spans="1:25" ht="18" customHeight="1">
      <c r="A57" s="17">
        <v>12</v>
      </c>
      <c r="B57" s="47" t="s">
        <v>1444</v>
      </c>
      <c r="C57" s="17" t="s">
        <v>2180</v>
      </c>
      <c r="D57" s="17" t="s">
        <v>1011</v>
      </c>
      <c r="E57" s="703" t="s">
        <v>1013</v>
      </c>
      <c r="F57" s="17">
        <v>5</v>
      </c>
      <c r="G57" s="17">
        <v>0</v>
      </c>
      <c r="H57" s="17">
        <v>7</v>
      </c>
      <c r="I57" s="17">
        <v>0</v>
      </c>
      <c r="J57" s="17">
        <v>0</v>
      </c>
      <c r="K57" s="17">
        <v>49</v>
      </c>
      <c r="L57" s="17">
        <f t="shared" si="8"/>
        <v>61</v>
      </c>
      <c r="M57" s="675">
        <f t="shared" si="9"/>
        <v>22.62295081967213</v>
      </c>
      <c r="N57" s="676">
        <v>30</v>
      </c>
      <c r="O57" s="676">
        <v>20</v>
      </c>
      <c r="P57" s="676">
        <f t="shared" si="10"/>
        <v>50</v>
      </c>
      <c r="Q57" s="677">
        <f t="shared" si="11"/>
        <v>10.5</v>
      </c>
      <c r="R57" s="676">
        <v>28</v>
      </c>
      <c r="S57" s="676">
        <v>4</v>
      </c>
      <c r="T57" s="676">
        <f t="shared" si="12"/>
        <v>32</v>
      </c>
      <c r="U57" s="678">
        <f t="shared" si="13"/>
        <v>21.875</v>
      </c>
      <c r="V57" s="277">
        <v>16.75</v>
      </c>
      <c r="W57" s="675">
        <f t="shared" si="14"/>
        <v>8.81578947368421</v>
      </c>
      <c r="X57" s="702">
        <f t="shared" si="15"/>
        <v>63.81374029335634</v>
      </c>
      <c r="Y57" s="14"/>
    </row>
    <row r="58" spans="1:25" ht="18" customHeight="1">
      <c r="A58" s="17">
        <v>13</v>
      </c>
      <c r="B58" s="47" t="s">
        <v>1455</v>
      </c>
      <c r="C58" s="17" t="s">
        <v>2181</v>
      </c>
      <c r="D58" s="17" t="s">
        <v>1283</v>
      </c>
      <c r="E58" s="17" t="s">
        <v>863</v>
      </c>
      <c r="F58" s="17">
        <v>0</v>
      </c>
      <c r="G58" s="17">
        <v>0</v>
      </c>
      <c r="H58" s="676">
        <v>0</v>
      </c>
      <c r="I58" s="685">
        <v>0</v>
      </c>
      <c r="J58" s="17">
        <v>0</v>
      </c>
      <c r="K58" s="17">
        <v>46</v>
      </c>
      <c r="L58" s="17">
        <f t="shared" si="8"/>
        <v>46</v>
      </c>
      <c r="M58" s="675">
        <f t="shared" si="9"/>
        <v>30</v>
      </c>
      <c r="N58" s="676">
        <v>31</v>
      </c>
      <c r="O58" s="676">
        <v>10</v>
      </c>
      <c r="P58" s="676">
        <f t="shared" si="10"/>
        <v>41</v>
      </c>
      <c r="Q58" s="677">
        <f t="shared" si="11"/>
        <v>12.804878048780488</v>
      </c>
      <c r="R58" s="685">
        <v>33</v>
      </c>
      <c r="S58" s="676">
        <v>11</v>
      </c>
      <c r="T58" s="676">
        <f t="shared" si="12"/>
        <v>44</v>
      </c>
      <c r="U58" s="678">
        <f t="shared" si="13"/>
        <v>15.909090909090908</v>
      </c>
      <c r="V58" s="277">
        <v>8</v>
      </c>
      <c r="W58" s="675">
        <f t="shared" si="14"/>
        <v>4.2105263157894735</v>
      </c>
      <c r="X58" s="702">
        <f t="shared" si="15"/>
        <v>62.92449527366087</v>
      </c>
      <c r="Y58" s="14"/>
    </row>
    <row r="59" spans="1:25" ht="18" customHeight="1">
      <c r="A59" s="17">
        <v>14</v>
      </c>
      <c r="B59" s="17" t="s">
        <v>1388</v>
      </c>
      <c r="C59" s="684" t="s">
        <v>1142</v>
      </c>
      <c r="D59" s="684" t="s">
        <v>1011</v>
      </c>
      <c r="E59" s="17" t="s">
        <v>1202</v>
      </c>
      <c r="F59" s="17">
        <v>5</v>
      </c>
      <c r="G59" s="17">
        <v>1</v>
      </c>
      <c r="H59" s="17">
        <v>10</v>
      </c>
      <c r="I59" s="17">
        <v>2</v>
      </c>
      <c r="J59" s="17">
        <v>4</v>
      </c>
      <c r="K59" s="17">
        <v>45</v>
      </c>
      <c r="L59" s="17">
        <f t="shared" si="8"/>
        <v>67</v>
      </c>
      <c r="M59" s="675">
        <f t="shared" si="9"/>
        <v>20.597014925373134</v>
      </c>
      <c r="N59" s="676">
        <v>25</v>
      </c>
      <c r="O59" s="676">
        <v>5</v>
      </c>
      <c r="P59" s="676">
        <f t="shared" si="10"/>
        <v>30</v>
      </c>
      <c r="Q59" s="677">
        <f t="shared" si="11"/>
        <v>17.5</v>
      </c>
      <c r="R59" s="676">
        <v>25</v>
      </c>
      <c r="S59" s="676">
        <v>9</v>
      </c>
      <c r="T59" s="676">
        <f t="shared" si="12"/>
        <v>34</v>
      </c>
      <c r="U59" s="678">
        <f t="shared" si="13"/>
        <v>20.58823529411765</v>
      </c>
      <c r="V59" s="277">
        <v>6.5</v>
      </c>
      <c r="W59" s="675">
        <f t="shared" si="14"/>
        <v>3.4210526315789473</v>
      </c>
      <c r="X59" s="702">
        <f t="shared" si="15"/>
        <v>62.10630285106973</v>
      </c>
      <c r="Y59" s="14"/>
    </row>
    <row r="60" spans="1:25" ht="18" customHeight="1">
      <c r="A60" s="17">
        <v>15</v>
      </c>
      <c r="B60" s="47" t="s">
        <v>1453</v>
      </c>
      <c r="C60" s="17" t="s">
        <v>2182</v>
      </c>
      <c r="D60" s="17" t="s">
        <v>1337</v>
      </c>
      <c r="E60" s="17" t="s">
        <v>863</v>
      </c>
      <c r="F60" s="673">
        <v>0</v>
      </c>
      <c r="G60" s="673">
        <v>0</v>
      </c>
      <c r="H60" s="673">
        <v>10</v>
      </c>
      <c r="I60" s="673">
        <v>1</v>
      </c>
      <c r="J60" s="17">
        <v>4</v>
      </c>
      <c r="K60" s="17">
        <v>46</v>
      </c>
      <c r="L60" s="17">
        <f t="shared" si="8"/>
        <v>61</v>
      </c>
      <c r="M60" s="675">
        <f t="shared" si="9"/>
        <v>22.62295081967213</v>
      </c>
      <c r="N60" s="681">
        <v>26</v>
      </c>
      <c r="O60" s="681">
        <v>15</v>
      </c>
      <c r="P60" s="676">
        <f t="shared" si="10"/>
        <v>41</v>
      </c>
      <c r="Q60" s="677">
        <f t="shared" si="11"/>
        <v>12.804878048780488</v>
      </c>
      <c r="R60" s="681">
        <v>28</v>
      </c>
      <c r="S60" s="676">
        <v>8</v>
      </c>
      <c r="T60" s="676">
        <f t="shared" si="12"/>
        <v>36</v>
      </c>
      <c r="U60" s="678">
        <f t="shared" si="13"/>
        <v>19.444444444444443</v>
      </c>
      <c r="V60" s="277">
        <v>12.25</v>
      </c>
      <c r="W60" s="675">
        <f t="shared" si="14"/>
        <v>6.447368421052632</v>
      </c>
      <c r="X60" s="702">
        <f t="shared" si="15"/>
        <v>61.319641733949695</v>
      </c>
      <c r="Y60" s="14"/>
    </row>
    <row r="61" spans="1:25" ht="18" customHeight="1">
      <c r="A61" s="17">
        <v>16</v>
      </c>
      <c r="B61" s="47" t="s">
        <v>1450</v>
      </c>
      <c r="C61" s="673" t="s">
        <v>2183</v>
      </c>
      <c r="D61" s="673" t="s">
        <v>924</v>
      </c>
      <c r="E61" s="680" t="s">
        <v>2184</v>
      </c>
      <c r="F61" s="17">
        <v>0</v>
      </c>
      <c r="G61" s="17">
        <v>0</v>
      </c>
      <c r="H61" s="17">
        <v>6</v>
      </c>
      <c r="I61" s="17">
        <v>2</v>
      </c>
      <c r="J61" s="17">
        <v>1</v>
      </c>
      <c r="K61" s="17">
        <v>46</v>
      </c>
      <c r="L61" s="17">
        <f t="shared" si="8"/>
        <v>55</v>
      </c>
      <c r="M61" s="675">
        <f t="shared" si="9"/>
        <v>25.09090909090909</v>
      </c>
      <c r="N61" s="676">
        <v>25</v>
      </c>
      <c r="O61" s="676">
        <v>24</v>
      </c>
      <c r="P61" s="676">
        <f t="shared" si="10"/>
        <v>49</v>
      </c>
      <c r="Q61" s="677">
        <f t="shared" si="11"/>
        <v>10.714285714285714</v>
      </c>
      <c r="R61" s="676">
        <v>25</v>
      </c>
      <c r="S61" s="676">
        <v>9</v>
      </c>
      <c r="T61" s="676">
        <f t="shared" si="12"/>
        <v>34</v>
      </c>
      <c r="U61" s="678">
        <f t="shared" si="13"/>
        <v>20.58823529411765</v>
      </c>
      <c r="V61" s="277">
        <v>8.75</v>
      </c>
      <c r="W61" s="675">
        <f t="shared" si="14"/>
        <v>4.605263157894737</v>
      </c>
      <c r="X61" s="702">
        <f t="shared" si="15"/>
        <v>60.998693257207194</v>
      </c>
      <c r="Y61" s="14"/>
    </row>
    <row r="62" spans="1:25" ht="18" customHeight="1">
      <c r="A62" s="17">
        <v>17</v>
      </c>
      <c r="B62" s="47" t="s">
        <v>1464</v>
      </c>
      <c r="C62" s="17" t="s">
        <v>1236</v>
      </c>
      <c r="D62" s="17" t="s">
        <v>1011</v>
      </c>
      <c r="E62" s="17" t="s">
        <v>905</v>
      </c>
      <c r="F62" s="17">
        <v>0</v>
      </c>
      <c r="G62" s="17">
        <v>2</v>
      </c>
      <c r="H62" s="17">
        <v>10</v>
      </c>
      <c r="I62" s="17">
        <v>3</v>
      </c>
      <c r="J62" s="17">
        <v>2</v>
      </c>
      <c r="K62" s="17">
        <v>46</v>
      </c>
      <c r="L62" s="17">
        <f t="shared" si="8"/>
        <v>63</v>
      </c>
      <c r="M62" s="675">
        <f t="shared" si="9"/>
        <v>21.904761904761905</v>
      </c>
      <c r="N62" s="676">
        <v>24</v>
      </c>
      <c r="O62" s="676">
        <v>16</v>
      </c>
      <c r="P62" s="676">
        <f t="shared" si="10"/>
        <v>40</v>
      </c>
      <c r="Q62" s="677">
        <f t="shared" si="11"/>
        <v>13.125</v>
      </c>
      <c r="R62" s="676">
        <v>21</v>
      </c>
      <c r="S62" s="676">
        <v>15</v>
      </c>
      <c r="T62" s="676">
        <f t="shared" si="12"/>
        <v>36</v>
      </c>
      <c r="U62" s="678">
        <f t="shared" si="13"/>
        <v>19.444444444444443</v>
      </c>
      <c r="V62" s="277">
        <v>10.75</v>
      </c>
      <c r="W62" s="675">
        <f t="shared" si="14"/>
        <v>5.657894736842105</v>
      </c>
      <c r="X62" s="702">
        <f t="shared" si="15"/>
        <v>60.13210108604845</v>
      </c>
      <c r="Y62" s="14"/>
    </row>
    <row r="63" spans="1:25" ht="18" customHeight="1">
      <c r="A63" s="17">
        <v>18</v>
      </c>
      <c r="B63" s="47" t="s">
        <v>1466</v>
      </c>
      <c r="C63" s="682" t="s">
        <v>1930</v>
      </c>
      <c r="D63" s="682" t="s">
        <v>933</v>
      </c>
      <c r="E63" s="17" t="s">
        <v>858</v>
      </c>
      <c r="F63" s="17">
        <v>5</v>
      </c>
      <c r="G63" s="17">
        <v>2</v>
      </c>
      <c r="H63" s="17">
        <v>5</v>
      </c>
      <c r="I63" s="684">
        <v>1</v>
      </c>
      <c r="J63" s="17">
        <v>1</v>
      </c>
      <c r="K63" s="17">
        <v>44</v>
      </c>
      <c r="L63" s="17">
        <f t="shared" si="8"/>
        <v>58</v>
      </c>
      <c r="M63" s="675">
        <f t="shared" si="9"/>
        <v>23.79310344827586</v>
      </c>
      <c r="N63" s="676">
        <v>24</v>
      </c>
      <c r="O63" s="676">
        <v>31</v>
      </c>
      <c r="P63" s="676">
        <f t="shared" si="10"/>
        <v>55</v>
      </c>
      <c r="Q63" s="677">
        <f t="shared" si="11"/>
        <v>9.545454545454545</v>
      </c>
      <c r="R63" s="686">
        <v>24</v>
      </c>
      <c r="S63" s="676">
        <v>13</v>
      </c>
      <c r="T63" s="676">
        <f t="shared" si="12"/>
        <v>37</v>
      </c>
      <c r="U63" s="678">
        <f t="shared" si="13"/>
        <v>18.91891891891892</v>
      </c>
      <c r="V63" s="277">
        <v>11.25</v>
      </c>
      <c r="W63" s="675">
        <f t="shared" si="14"/>
        <v>5.921052631578948</v>
      </c>
      <c r="X63" s="702">
        <f t="shared" si="15"/>
        <v>58.17852954422827</v>
      </c>
      <c r="Y63" s="14"/>
    </row>
    <row r="64" spans="1:25" ht="18" customHeight="1">
      <c r="A64" s="17">
        <v>19</v>
      </c>
      <c r="B64" s="17" t="s">
        <v>1393</v>
      </c>
      <c r="C64" s="687" t="s">
        <v>2030</v>
      </c>
      <c r="D64" s="687" t="s">
        <v>1986</v>
      </c>
      <c r="E64" s="17" t="s">
        <v>919</v>
      </c>
      <c r="F64" s="17">
        <v>5</v>
      </c>
      <c r="G64" s="17">
        <v>0</v>
      </c>
      <c r="H64" s="17">
        <v>5</v>
      </c>
      <c r="I64" s="17">
        <v>3</v>
      </c>
      <c r="J64" s="17">
        <v>5</v>
      </c>
      <c r="K64" s="17">
        <v>65</v>
      </c>
      <c r="L64" s="17">
        <f t="shared" si="8"/>
        <v>83</v>
      </c>
      <c r="M64" s="675">
        <f t="shared" si="9"/>
        <v>16.626506024096386</v>
      </c>
      <c r="N64" s="676">
        <v>21</v>
      </c>
      <c r="O64" s="676">
        <v>10</v>
      </c>
      <c r="P64" s="676">
        <f t="shared" si="10"/>
        <v>31</v>
      </c>
      <c r="Q64" s="677">
        <f t="shared" si="11"/>
        <v>16.93548387096774</v>
      </c>
      <c r="R64" s="676">
        <v>31</v>
      </c>
      <c r="S64" s="676">
        <v>17</v>
      </c>
      <c r="T64" s="676">
        <f t="shared" si="12"/>
        <v>48</v>
      </c>
      <c r="U64" s="678">
        <f t="shared" si="13"/>
        <v>14.583333333333334</v>
      </c>
      <c r="V64" s="277">
        <v>19</v>
      </c>
      <c r="W64" s="675">
        <f t="shared" si="14"/>
        <v>10</v>
      </c>
      <c r="X64" s="702">
        <f t="shared" si="15"/>
        <v>58.145323228397466</v>
      </c>
      <c r="Y64" s="14"/>
    </row>
    <row r="65" spans="1:25" ht="18" customHeight="1">
      <c r="A65" s="17">
        <v>20</v>
      </c>
      <c r="B65" s="47" t="s">
        <v>1460</v>
      </c>
      <c r="C65" s="17" t="s">
        <v>2185</v>
      </c>
      <c r="D65" s="17" t="s">
        <v>1028</v>
      </c>
      <c r="E65" s="17" t="s">
        <v>934</v>
      </c>
      <c r="F65" s="17">
        <v>0</v>
      </c>
      <c r="G65" s="17">
        <v>0</v>
      </c>
      <c r="H65" s="17">
        <v>6</v>
      </c>
      <c r="I65" s="17">
        <v>3</v>
      </c>
      <c r="J65" s="17">
        <v>1</v>
      </c>
      <c r="K65" s="17">
        <v>50</v>
      </c>
      <c r="L65" s="17">
        <f t="shared" si="8"/>
        <v>60</v>
      </c>
      <c r="M65" s="675">
        <f t="shared" si="9"/>
        <v>23</v>
      </c>
      <c r="N65" s="676">
        <v>22</v>
      </c>
      <c r="O65" s="676">
        <v>20</v>
      </c>
      <c r="P65" s="676">
        <f t="shared" si="10"/>
        <v>42</v>
      </c>
      <c r="Q65" s="677">
        <f t="shared" si="11"/>
        <v>12.5</v>
      </c>
      <c r="R65" s="676">
        <v>28</v>
      </c>
      <c r="S65" s="676">
        <v>16</v>
      </c>
      <c r="T65" s="676">
        <f t="shared" si="12"/>
        <v>44</v>
      </c>
      <c r="U65" s="678">
        <f t="shared" si="13"/>
        <v>15.909090909090908</v>
      </c>
      <c r="V65" s="277">
        <v>9.25</v>
      </c>
      <c r="W65" s="675">
        <f t="shared" si="14"/>
        <v>4.868421052631579</v>
      </c>
      <c r="X65" s="702">
        <f t="shared" si="15"/>
        <v>56.27751196172248</v>
      </c>
      <c r="Y65" s="14"/>
    </row>
    <row r="66" spans="1:25" ht="18" customHeight="1">
      <c r="A66" s="1010"/>
      <c r="B66" s="1010" t="s">
        <v>1457</v>
      </c>
      <c r="C66" s="1010" t="s">
        <v>2186</v>
      </c>
      <c r="D66" s="1010" t="s">
        <v>2187</v>
      </c>
      <c r="E66" s="1010" t="s">
        <v>941</v>
      </c>
      <c r="F66" s="1715" t="s">
        <v>939</v>
      </c>
      <c r="G66" s="1716"/>
      <c r="H66" s="1716"/>
      <c r="I66" s="1716"/>
      <c r="J66" s="1716"/>
      <c r="K66" s="1717"/>
      <c r="L66" s="1010">
        <f t="shared" si="8"/>
        <v>0</v>
      </c>
      <c r="M66" s="1022"/>
      <c r="N66" s="1029"/>
      <c r="O66" s="1023"/>
      <c r="P66" s="1023">
        <f t="shared" si="10"/>
        <v>0</v>
      </c>
      <c r="Q66" s="1024"/>
      <c r="R66" s="1029"/>
      <c r="S66" s="1023"/>
      <c r="T66" s="1023">
        <f t="shared" si="12"/>
        <v>0</v>
      </c>
      <c r="U66" s="1025"/>
      <c r="V66" s="1011"/>
      <c r="W66" s="1022">
        <f t="shared" si="14"/>
        <v>0</v>
      </c>
      <c r="X66" s="1022">
        <f t="shared" si="15"/>
        <v>0</v>
      </c>
      <c r="Y66" s="906"/>
    </row>
    <row r="67" spans="1:25" ht="18" customHeight="1">
      <c r="A67" s="1010"/>
      <c r="B67" s="1010" t="s">
        <v>1462</v>
      </c>
      <c r="C67" s="1010" t="s">
        <v>2188</v>
      </c>
      <c r="D67" s="1010" t="s">
        <v>1308</v>
      </c>
      <c r="E67" s="1010" t="s">
        <v>1104</v>
      </c>
      <c r="F67" s="1715" t="s">
        <v>939</v>
      </c>
      <c r="G67" s="1716"/>
      <c r="H67" s="1716"/>
      <c r="I67" s="1716"/>
      <c r="J67" s="1716"/>
      <c r="K67" s="1717"/>
      <c r="L67" s="1010">
        <f t="shared" si="8"/>
        <v>0</v>
      </c>
      <c r="M67" s="1022"/>
      <c r="N67" s="1029"/>
      <c r="O67" s="1029"/>
      <c r="P67" s="1023">
        <f t="shared" si="10"/>
        <v>0</v>
      </c>
      <c r="Q67" s="1024"/>
      <c r="R67" s="1029"/>
      <c r="S67" s="1023"/>
      <c r="T67" s="1023">
        <f t="shared" si="12"/>
        <v>0</v>
      </c>
      <c r="U67" s="1025"/>
      <c r="V67" s="1011"/>
      <c r="W67" s="1022">
        <f t="shared" si="14"/>
        <v>0</v>
      </c>
      <c r="X67" s="1022">
        <f t="shared" si="15"/>
        <v>0</v>
      </c>
      <c r="Y67" s="906"/>
    </row>
    <row r="68" spans="1:25" ht="18" customHeight="1">
      <c r="A68" s="1010"/>
      <c r="B68" s="1010" t="s">
        <v>2189</v>
      </c>
      <c r="C68" s="1030" t="s">
        <v>2190</v>
      </c>
      <c r="D68" s="1030" t="s">
        <v>878</v>
      </c>
      <c r="E68" s="1031" t="s">
        <v>868</v>
      </c>
      <c r="F68" s="1715" t="s">
        <v>939</v>
      </c>
      <c r="G68" s="1716"/>
      <c r="H68" s="1716"/>
      <c r="I68" s="1716"/>
      <c r="J68" s="1716"/>
      <c r="K68" s="1717"/>
      <c r="L68" s="1010">
        <f t="shared" si="8"/>
        <v>0</v>
      </c>
      <c r="M68" s="1022"/>
      <c r="N68" s="1023"/>
      <c r="O68" s="1023"/>
      <c r="P68" s="1023">
        <f t="shared" si="10"/>
        <v>0</v>
      </c>
      <c r="Q68" s="1024"/>
      <c r="R68" s="1023"/>
      <c r="S68" s="1023"/>
      <c r="T68" s="1023">
        <f t="shared" si="12"/>
        <v>0</v>
      </c>
      <c r="U68" s="1025"/>
      <c r="V68" s="1011"/>
      <c r="W68" s="1022">
        <f t="shared" si="14"/>
        <v>0</v>
      </c>
      <c r="X68" s="1022">
        <f t="shared" si="15"/>
        <v>0</v>
      </c>
      <c r="Y68" s="906"/>
    </row>
    <row r="69" spans="1:25" ht="18" customHeight="1">
      <c r="A69" s="1010"/>
      <c r="B69" s="1010" t="s">
        <v>1401</v>
      </c>
      <c r="C69" s="1010" t="s">
        <v>2191</v>
      </c>
      <c r="D69" s="1010" t="s">
        <v>1073</v>
      </c>
      <c r="E69" s="1010" t="s">
        <v>1023</v>
      </c>
      <c r="F69" s="1715" t="s">
        <v>939</v>
      </c>
      <c r="G69" s="1716"/>
      <c r="H69" s="1716"/>
      <c r="I69" s="1716"/>
      <c r="J69" s="1716"/>
      <c r="K69" s="1717"/>
      <c r="L69" s="1010">
        <f t="shared" si="8"/>
        <v>0</v>
      </c>
      <c r="M69" s="1022"/>
      <c r="N69" s="1023"/>
      <c r="O69" s="1023"/>
      <c r="P69" s="1023">
        <f t="shared" si="10"/>
        <v>0</v>
      </c>
      <c r="Q69" s="1024"/>
      <c r="R69" s="1023"/>
      <c r="S69" s="1023"/>
      <c r="T69" s="1023">
        <f t="shared" si="12"/>
        <v>0</v>
      </c>
      <c r="U69" s="1025"/>
      <c r="V69" s="1011"/>
      <c r="W69" s="1022">
        <f t="shared" si="14"/>
        <v>0</v>
      </c>
      <c r="X69" s="1022">
        <f t="shared" si="15"/>
        <v>0</v>
      </c>
      <c r="Y69" s="906"/>
    </row>
    <row r="70" spans="1:25" ht="18" customHeight="1">
      <c r="A70" s="1010"/>
      <c r="B70" s="1010" t="s">
        <v>1404</v>
      </c>
      <c r="C70" s="1027" t="s">
        <v>2192</v>
      </c>
      <c r="D70" s="1027" t="s">
        <v>924</v>
      </c>
      <c r="E70" s="1010" t="s">
        <v>1144</v>
      </c>
      <c r="F70" s="1715" t="s">
        <v>939</v>
      </c>
      <c r="G70" s="1716"/>
      <c r="H70" s="1716"/>
      <c r="I70" s="1716"/>
      <c r="J70" s="1716"/>
      <c r="K70" s="1717"/>
      <c r="L70" s="1010">
        <f t="shared" si="8"/>
        <v>0</v>
      </c>
      <c r="M70" s="1022"/>
      <c r="N70" s="1023"/>
      <c r="O70" s="1023"/>
      <c r="P70" s="1023">
        <f t="shared" si="10"/>
        <v>0</v>
      </c>
      <c r="Q70" s="1024"/>
      <c r="R70" s="1023"/>
      <c r="S70" s="1023"/>
      <c r="T70" s="1023">
        <f t="shared" si="12"/>
        <v>0</v>
      </c>
      <c r="U70" s="1025"/>
      <c r="V70" s="1011"/>
      <c r="W70" s="1022">
        <f t="shared" si="14"/>
        <v>0</v>
      </c>
      <c r="X70" s="1022">
        <f t="shared" si="15"/>
        <v>0</v>
      </c>
      <c r="Y70" s="906"/>
    </row>
    <row r="71" spans="2:23" ht="15.75" customHeight="1">
      <c r="B71" s="690"/>
      <c r="C71" s="706"/>
      <c r="D71" s="706"/>
      <c r="E71" s="707"/>
      <c r="F71" s="689"/>
      <c r="G71" s="689"/>
      <c r="H71" s="689"/>
      <c r="I71" s="689"/>
      <c r="J71" s="689"/>
      <c r="K71" s="689"/>
      <c r="L71" s="689"/>
      <c r="M71" s="689"/>
      <c r="N71" s="691"/>
      <c r="O71" s="691"/>
      <c r="P71" s="691"/>
      <c r="Q71" s="691"/>
      <c r="R71" s="691"/>
      <c r="S71" s="691"/>
      <c r="T71" s="691"/>
      <c r="U71" s="38"/>
      <c r="V71" s="38"/>
      <c r="W71" s="38"/>
    </row>
    <row r="72" spans="1:23" ht="20.25" customHeight="1">
      <c r="A72" s="14"/>
      <c r="B72" s="565"/>
      <c r="C72" s="660" t="s">
        <v>74</v>
      </c>
      <c r="D72" s="660" t="s">
        <v>2193</v>
      </c>
      <c r="E72" s="660"/>
      <c r="F72" s="1711" t="s">
        <v>2125</v>
      </c>
      <c r="G72" s="1711"/>
      <c r="H72" s="1711"/>
      <c r="I72" s="1711"/>
      <c r="J72" s="1711"/>
      <c r="K72" s="1711"/>
      <c r="L72" s="1711"/>
      <c r="M72" s="1711"/>
      <c r="N72" s="1712" t="s">
        <v>2126</v>
      </c>
      <c r="O72" s="1713"/>
      <c r="P72" s="1714"/>
      <c r="Q72" s="661"/>
      <c r="R72" s="1711" t="s">
        <v>2127</v>
      </c>
      <c r="S72" s="1711"/>
      <c r="T72" s="1711"/>
      <c r="U72" s="1711"/>
      <c r="V72" s="1711" t="s">
        <v>2194</v>
      </c>
      <c r="W72" s="1711"/>
    </row>
    <row r="73" spans="1:25" ht="69.75" customHeight="1">
      <c r="A73" s="14" t="s">
        <v>71</v>
      </c>
      <c r="B73" s="662" t="s">
        <v>843</v>
      </c>
      <c r="C73" s="662" t="s">
        <v>844</v>
      </c>
      <c r="D73" s="662" t="s">
        <v>845</v>
      </c>
      <c r="E73" s="662" t="s">
        <v>1774</v>
      </c>
      <c r="F73" s="663" t="s">
        <v>2128</v>
      </c>
      <c r="G73" s="663" t="s">
        <v>2129</v>
      </c>
      <c r="H73" s="663" t="s">
        <v>2130</v>
      </c>
      <c r="I73" s="663" t="s">
        <v>2131</v>
      </c>
      <c r="J73" s="663" t="s">
        <v>2132</v>
      </c>
      <c r="K73" s="663" t="s">
        <v>2133</v>
      </c>
      <c r="L73" s="663" t="s">
        <v>2134</v>
      </c>
      <c r="M73" s="664" t="s">
        <v>2135</v>
      </c>
      <c r="N73" s="663" t="s">
        <v>2136</v>
      </c>
      <c r="O73" s="663" t="s">
        <v>2137</v>
      </c>
      <c r="P73" s="663" t="s">
        <v>2138</v>
      </c>
      <c r="Q73" s="664" t="s">
        <v>68</v>
      </c>
      <c r="R73" s="663" t="s">
        <v>2136</v>
      </c>
      <c r="S73" s="663" t="s">
        <v>2137</v>
      </c>
      <c r="T73" s="663" t="s">
        <v>2138</v>
      </c>
      <c r="U73" s="664" t="s">
        <v>67</v>
      </c>
      <c r="V73" s="663" t="s">
        <v>2139</v>
      </c>
      <c r="W73" s="664" t="s">
        <v>2140</v>
      </c>
      <c r="X73" s="747" t="s">
        <v>69</v>
      </c>
      <c r="Y73" s="748" t="s">
        <v>70</v>
      </c>
    </row>
    <row r="74" spans="1:25" ht="23.25" customHeight="1">
      <c r="A74" s="45">
        <v>1</v>
      </c>
      <c r="B74" s="45" t="s">
        <v>2195</v>
      </c>
      <c r="C74" s="708" t="s">
        <v>2196</v>
      </c>
      <c r="D74" s="708" t="s">
        <v>922</v>
      </c>
      <c r="E74" s="709" t="s">
        <v>868</v>
      </c>
      <c r="F74" s="45"/>
      <c r="G74" s="45"/>
      <c r="H74" s="45">
        <v>5</v>
      </c>
      <c r="I74" s="45"/>
      <c r="J74" s="45"/>
      <c r="K74" s="45">
        <v>41.2</v>
      </c>
      <c r="L74" s="45">
        <f aca="true" t="shared" si="16" ref="L74:L101">SUM(F74:K74)</f>
        <v>46.2</v>
      </c>
      <c r="M74" s="667">
        <f aca="true" t="shared" si="17" ref="M74:M97">30*39.12/L74</f>
        <v>25.402597402597397</v>
      </c>
      <c r="N74" s="668">
        <v>17.54</v>
      </c>
      <c r="O74" s="668">
        <v>5</v>
      </c>
      <c r="P74" s="668">
        <f aca="true" t="shared" si="18" ref="P74:P101">SUM(N74:O74)</f>
        <v>22.54</v>
      </c>
      <c r="Q74" s="669">
        <f aca="true" t="shared" si="19" ref="Q74:Q96">25*20.74/P74</f>
        <v>23.003549245785273</v>
      </c>
      <c r="R74" s="668">
        <v>15.57</v>
      </c>
      <c r="S74" s="668">
        <v>0</v>
      </c>
      <c r="T74" s="668">
        <f aca="true" t="shared" si="20" ref="T74:T101">SUM(R74:S74)</f>
        <v>15.57</v>
      </c>
      <c r="U74" s="667">
        <f aca="true" t="shared" si="21" ref="U74:U96">25*15.57/T74</f>
        <v>25</v>
      </c>
      <c r="V74" s="45">
        <v>18.25</v>
      </c>
      <c r="W74" s="667">
        <f aca="true" t="shared" si="22" ref="W74:W101">20*V74/36</f>
        <v>10.13888888888889</v>
      </c>
      <c r="X74" s="667">
        <f aca="true" t="shared" si="23" ref="X74:X101">M74+Q74+U74+W74</f>
        <v>83.54503553727156</v>
      </c>
      <c r="Y74" s="46" t="s">
        <v>928</v>
      </c>
    </row>
    <row r="75" spans="1:25" ht="21" customHeight="1">
      <c r="A75" s="45">
        <v>2</v>
      </c>
      <c r="B75" s="45" t="s">
        <v>2197</v>
      </c>
      <c r="C75" s="708" t="s">
        <v>1852</v>
      </c>
      <c r="D75" s="708" t="s">
        <v>862</v>
      </c>
      <c r="E75" s="709" t="s">
        <v>868</v>
      </c>
      <c r="F75" s="708"/>
      <c r="G75" s="708"/>
      <c r="H75" s="708"/>
      <c r="I75" s="709"/>
      <c r="J75" s="45"/>
      <c r="K75" s="45">
        <v>41.58</v>
      </c>
      <c r="L75" s="45">
        <f t="shared" si="16"/>
        <v>41.58</v>
      </c>
      <c r="M75" s="667">
        <f t="shared" si="17"/>
        <v>28.225108225108222</v>
      </c>
      <c r="N75" s="668">
        <v>20.74</v>
      </c>
      <c r="O75" s="668">
        <v>0</v>
      </c>
      <c r="P75" s="668">
        <f t="shared" si="18"/>
        <v>20.74</v>
      </c>
      <c r="Q75" s="669">
        <f t="shared" si="19"/>
        <v>25.000000000000004</v>
      </c>
      <c r="R75" s="710">
        <v>19.28</v>
      </c>
      <c r="S75" s="668">
        <v>10</v>
      </c>
      <c r="T75" s="668">
        <f t="shared" si="20"/>
        <v>29.28</v>
      </c>
      <c r="U75" s="667">
        <f t="shared" si="21"/>
        <v>13.29405737704918</v>
      </c>
      <c r="V75" s="45">
        <v>20</v>
      </c>
      <c r="W75" s="667">
        <f t="shared" si="22"/>
        <v>11.11111111111111</v>
      </c>
      <c r="X75" s="667">
        <f t="shared" si="23"/>
        <v>77.63027671326853</v>
      </c>
      <c r="Y75" s="46" t="s">
        <v>870</v>
      </c>
    </row>
    <row r="76" spans="1:25" ht="18" customHeight="1">
      <c r="A76" s="45">
        <v>3</v>
      </c>
      <c r="B76" s="45" t="s">
        <v>2198</v>
      </c>
      <c r="C76" s="708" t="s">
        <v>2199</v>
      </c>
      <c r="D76" s="708" t="s">
        <v>1022</v>
      </c>
      <c r="E76" s="709" t="s">
        <v>868</v>
      </c>
      <c r="F76" s="45"/>
      <c r="G76" s="45"/>
      <c r="H76" s="45"/>
      <c r="I76" s="45"/>
      <c r="J76" s="45"/>
      <c r="K76" s="45">
        <v>39.12</v>
      </c>
      <c r="L76" s="45">
        <f t="shared" si="16"/>
        <v>39.12</v>
      </c>
      <c r="M76" s="667">
        <f t="shared" si="17"/>
        <v>30</v>
      </c>
      <c r="N76" s="668">
        <v>19.04</v>
      </c>
      <c r="O76" s="668">
        <v>5</v>
      </c>
      <c r="P76" s="668">
        <f t="shared" si="18"/>
        <v>24.04</v>
      </c>
      <c r="Q76" s="669">
        <f t="shared" si="19"/>
        <v>21.56821963394343</v>
      </c>
      <c r="R76" s="668">
        <v>16.15</v>
      </c>
      <c r="S76" s="668">
        <v>5</v>
      </c>
      <c r="T76" s="668">
        <f t="shared" si="20"/>
        <v>21.15</v>
      </c>
      <c r="U76" s="667">
        <f t="shared" si="21"/>
        <v>18.404255319148938</v>
      </c>
      <c r="V76" s="45">
        <v>11.75</v>
      </c>
      <c r="W76" s="667">
        <f t="shared" si="22"/>
        <v>6.527777777777778</v>
      </c>
      <c r="X76" s="667">
        <f t="shared" si="23"/>
        <v>76.50025273087013</v>
      </c>
      <c r="Y76" s="46" t="s">
        <v>870</v>
      </c>
    </row>
    <row r="77" spans="1:25" ht="18" customHeight="1">
      <c r="A77" s="45">
        <v>4</v>
      </c>
      <c r="B77" s="45" t="s">
        <v>1482</v>
      </c>
      <c r="C77" s="45" t="s">
        <v>2200</v>
      </c>
      <c r="D77" s="45" t="s">
        <v>1031</v>
      </c>
      <c r="E77" s="45" t="s">
        <v>934</v>
      </c>
      <c r="F77" s="45"/>
      <c r="G77" s="45"/>
      <c r="H77" s="45">
        <v>6</v>
      </c>
      <c r="I77" s="45"/>
      <c r="J77" s="45">
        <v>1</v>
      </c>
      <c r="K77" s="45">
        <v>41.34</v>
      </c>
      <c r="L77" s="45">
        <f t="shared" si="16"/>
        <v>48.34</v>
      </c>
      <c r="M77" s="667">
        <f t="shared" si="17"/>
        <v>24.27803061646669</v>
      </c>
      <c r="N77" s="668">
        <v>16.22</v>
      </c>
      <c r="O77" s="668">
        <v>5</v>
      </c>
      <c r="P77" s="668">
        <f t="shared" si="18"/>
        <v>21.22</v>
      </c>
      <c r="Q77" s="669">
        <f t="shared" si="19"/>
        <v>24.434495758718192</v>
      </c>
      <c r="R77" s="668">
        <v>18.3</v>
      </c>
      <c r="S77" s="668">
        <v>5</v>
      </c>
      <c r="T77" s="668">
        <f t="shared" si="20"/>
        <v>23.3</v>
      </c>
      <c r="U77" s="667">
        <f t="shared" si="21"/>
        <v>16.706008583690988</v>
      </c>
      <c r="V77" s="45">
        <v>14.5</v>
      </c>
      <c r="W77" s="667">
        <f t="shared" si="22"/>
        <v>8.055555555555555</v>
      </c>
      <c r="X77" s="667">
        <f t="shared" si="23"/>
        <v>73.47409051443142</v>
      </c>
      <c r="Y77" s="46" t="s">
        <v>870</v>
      </c>
    </row>
    <row r="78" spans="1:25" ht="18" customHeight="1">
      <c r="A78" s="45">
        <v>5</v>
      </c>
      <c r="B78" s="45" t="s">
        <v>2201</v>
      </c>
      <c r="C78" s="671" t="s">
        <v>1512</v>
      </c>
      <c r="D78" s="671" t="s">
        <v>2202</v>
      </c>
      <c r="E78" s="45" t="s">
        <v>858</v>
      </c>
      <c r="F78" s="671"/>
      <c r="G78" s="671"/>
      <c r="H78" s="671">
        <v>5</v>
      </c>
      <c r="I78" s="671"/>
      <c r="J78" s="45"/>
      <c r="K78" s="45">
        <v>42.83</v>
      </c>
      <c r="L78" s="45">
        <f t="shared" si="16"/>
        <v>47.83</v>
      </c>
      <c r="M78" s="667">
        <f t="shared" si="17"/>
        <v>24.53690152623876</v>
      </c>
      <c r="N78" s="668">
        <v>19.3</v>
      </c>
      <c r="O78" s="668">
        <v>5</v>
      </c>
      <c r="P78" s="668">
        <f t="shared" si="18"/>
        <v>24.3</v>
      </c>
      <c r="Q78" s="669">
        <f t="shared" si="19"/>
        <v>21.337448559670783</v>
      </c>
      <c r="R78" s="668">
        <v>19.07</v>
      </c>
      <c r="S78" s="668">
        <v>5</v>
      </c>
      <c r="T78" s="668">
        <f t="shared" si="20"/>
        <v>24.07</v>
      </c>
      <c r="U78" s="667">
        <f t="shared" si="21"/>
        <v>16.171582883257166</v>
      </c>
      <c r="V78" s="45">
        <v>19.5</v>
      </c>
      <c r="W78" s="667">
        <f t="shared" si="22"/>
        <v>10.833333333333334</v>
      </c>
      <c r="X78" s="667">
        <f t="shared" si="23"/>
        <v>72.87926630250004</v>
      </c>
      <c r="Y78" s="46" t="s">
        <v>870</v>
      </c>
    </row>
    <row r="79" spans="1:25" ht="18" customHeight="1">
      <c r="A79" s="45">
        <v>6</v>
      </c>
      <c r="B79" s="45" t="s">
        <v>2203</v>
      </c>
      <c r="C79" s="45" t="s">
        <v>1059</v>
      </c>
      <c r="D79" s="45" t="s">
        <v>862</v>
      </c>
      <c r="E79" s="45" t="s">
        <v>905</v>
      </c>
      <c r="F79" s="45"/>
      <c r="G79" s="45"/>
      <c r="H79" s="45">
        <v>10</v>
      </c>
      <c r="I79" s="45"/>
      <c r="J79" s="45"/>
      <c r="K79" s="45">
        <v>40.42</v>
      </c>
      <c r="L79" s="45">
        <f t="shared" si="16"/>
        <v>50.42</v>
      </c>
      <c r="M79" s="667">
        <f t="shared" si="17"/>
        <v>23.276477588258626</v>
      </c>
      <c r="N79" s="711">
        <v>22.11</v>
      </c>
      <c r="O79" s="711">
        <v>10</v>
      </c>
      <c r="P79" s="668">
        <f t="shared" si="18"/>
        <v>32.11</v>
      </c>
      <c r="Q79" s="669">
        <f t="shared" si="19"/>
        <v>16.147617564621612</v>
      </c>
      <c r="R79" s="712">
        <v>18.04</v>
      </c>
      <c r="S79" s="668">
        <v>0</v>
      </c>
      <c r="T79" s="668">
        <f t="shared" si="20"/>
        <v>18.04</v>
      </c>
      <c r="U79" s="667">
        <f t="shared" si="21"/>
        <v>21.577050997782706</v>
      </c>
      <c r="V79" s="45">
        <v>20</v>
      </c>
      <c r="W79" s="667">
        <f t="shared" si="22"/>
        <v>11.11111111111111</v>
      </c>
      <c r="X79" s="667">
        <f t="shared" si="23"/>
        <v>72.11225726177406</v>
      </c>
      <c r="Y79" s="46" t="s">
        <v>870</v>
      </c>
    </row>
    <row r="80" spans="1:25" ht="18" customHeight="1">
      <c r="A80" s="17">
        <v>7</v>
      </c>
      <c r="B80" s="47" t="s">
        <v>2204</v>
      </c>
      <c r="C80" s="682" t="s">
        <v>1510</v>
      </c>
      <c r="D80" s="682" t="s">
        <v>867</v>
      </c>
      <c r="E80" s="17" t="s">
        <v>858</v>
      </c>
      <c r="F80" s="682">
        <v>5</v>
      </c>
      <c r="G80" s="682"/>
      <c r="H80" s="673">
        <v>6</v>
      </c>
      <c r="I80" s="682"/>
      <c r="J80" s="17"/>
      <c r="K80" s="17">
        <v>47.4</v>
      </c>
      <c r="L80" s="17">
        <f t="shared" si="16"/>
        <v>58.4</v>
      </c>
      <c r="M80" s="675">
        <f t="shared" si="17"/>
        <v>20.0958904109589</v>
      </c>
      <c r="N80" s="681">
        <v>20.81</v>
      </c>
      <c r="O80" s="681">
        <v>5</v>
      </c>
      <c r="P80" s="676">
        <f t="shared" si="18"/>
        <v>25.81</v>
      </c>
      <c r="Q80" s="677">
        <f t="shared" si="19"/>
        <v>20.089112746997287</v>
      </c>
      <c r="R80" s="681">
        <v>17.12</v>
      </c>
      <c r="S80" s="676">
        <v>5</v>
      </c>
      <c r="T80" s="676">
        <f t="shared" si="20"/>
        <v>22.12</v>
      </c>
      <c r="U80" s="675">
        <f t="shared" si="21"/>
        <v>17.59719710669078</v>
      </c>
      <c r="V80" s="17">
        <v>20</v>
      </c>
      <c r="W80" s="675">
        <f t="shared" si="22"/>
        <v>11.11111111111111</v>
      </c>
      <c r="X80" s="702">
        <f t="shared" si="23"/>
        <v>68.89331137575807</v>
      </c>
      <c r="Y80" s="14"/>
    </row>
    <row r="81" spans="1:25" ht="18" customHeight="1">
      <c r="A81" s="17">
        <v>8</v>
      </c>
      <c r="B81" s="47" t="s">
        <v>2205</v>
      </c>
      <c r="C81" s="25" t="s">
        <v>1511</v>
      </c>
      <c r="D81" s="25" t="s">
        <v>1071</v>
      </c>
      <c r="E81" s="704" t="s">
        <v>868</v>
      </c>
      <c r="F81" s="25"/>
      <c r="G81" s="25"/>
      <c r="H81" s="713"/>
      <c r="I81" s="704"/>
      <c r="J81" s="567">
        <v>1</v>
      </c>
      <c r="K81" s="17">
        <v>55.1</v>
      </c>
      <c r="L81" s="17">
        <f t="shared" si="16"/>
        <v>56.1</v>
      </c>
      <c r="M81" s="675">
        <f t="shared" si="17"/>
        <v>20.919786096256683</v>
      </c>
      <c r="N81" s="676">
        <v>24.58</v>
      </c>
      <c r="O81" s="676">
        <v>5</v>
      </c>
      <c r="P81" s="676">
        <f t="shared" si="18"/>
        <v>29.58</v>
      </c>
      <c r="Q81" s="677">
        <f t="shared" si="19"/>
        <v>17.52873563218391</v>
      </c>
      <c r="R81" s="714">
        <v>21.02</v>
      </c>
      <c r="S81" s="676">
        <v>0</v>
      </c>
      <c r="T81" s="676">
        <f t="shared" si="20"/>
        <v>21.02</v>
      </c>
      <c r="U81" s="675">
        <f t="shared" si="21"/>
        <v>18.518078020932446</v>
      </c>
      <c r="V81" s="17">
        <v>21</v>
      </c>
      <c r="W81" s="675">
        <f t="shared" si="22"/>
        <v>11.666666666666666</v>
      </c>
      <c r="X81" s="702">
        <f t="shared" si="23"/>
        <v>68.63326641603972</v>
      </c>
      <c r="Y81" s="14"/>
    </row>
    <row r="82" spans="1:25" ht="18" customHeight="1">
      <c r="A82" s="17">
        <v>9</v>
      </c>
      <c r="B82" s="47" t="s">
        <v>2206</v>
      </c>
      <c r="C82" s="25" t="s">
        <v>2207</v>
      </c>
      <c r="D82" s="25" t="s">
        <v>989</v>
      </c>
      <c r="E82" s="704" t="s">
        <v>868</v>
      </c>
      <c r="F82" s="25"/>
      <c r="G82" s="25"/>
      <c r="H82" s="25"/>
      <c r="I82" s="715"/>
      <c r="J82" s="17"/>
      <c r="K82" s="17">
        <v>42.63</v>
      </c>
      <c r="L82" s="17">
        <f t="shared" si="16"/>
        <v>42.63</v>
      </c>
      <c r="M82" s="675">
        <f t="shared" si="17"/>
        <v>27.529908515130185</v>
      </c>
      <c r="N82" s="716">
        <v>21.35</v>
      </c>
      <c r="O82" s="716">
        <v>5</v>
      </c>
      <c r="P82" s="676">
        <f t="shared" si="18"/>
        <v>26.35</v>
      </c>
      <c r="Q82" s="677">
        <f t="shared" si="19"/>
        <v>19.677419354838708</v>
      </c>
      <c r="R82" s="717">
        <v>17.52</v>
      </c>
      <c r="S82" s="718">
        <v>10</v>
      </c>
      <c r="T82" s="676">
        <f t="shared" si="20"/>
        <v>27.52</v>
      </c>
      <c r="U82" s="675">
        <f t="shared" si="21"/>
        <v>14.144258720930234</v>
      </c>
      <c r="V82" s="17">
        <v>12</v>
      </c>
      <c r="W82" s="675">
        <f t="shared" si="22"/>
        <v>6.666666666666667</v>
      </c>
      <c r="X82" s="702">
        <f t="shared" si="23"/>
        <v>68.01825325756579</v>
      </c>
      <c r="Y82" s="14"/>
    </row>
    <row r="83" spans="1:26" ht="18" customHeight="1">
      <c r="A83" s="17">
        <v>10</v>
      </c>
      <c r="B83" s="47" t="s">
        <v>2208</v>
      </c>
      <c r="C83" s="673" t="s">
        <v>2209</v>
      </c>
      <c r="D83" s="673" t="s">
        <v>1201</v>
      </c>
      <c r="E83" s="703" t="s">
        <v>1013</v>
      </c>
      <c r="F83" s="703"/>
      <c r="G83" s="703"/>
      <c r="H83" s="703">
        <v>10</v>
      </c>
      <c r="I83" s="673"/>
      <c r="J83" s="17">
        <v>2</v>
      </c>
      <c r="K83" s="17">
        <v>45.66</v>
      </c>
      <c r="L83" s="17">
        <f t="shared" si="16"/>
        <v>57.66</v>
      </c>
      <c r="M83" s="675">
        <f t="shared" si="17"/>
        <v>20.35379812695109</v>
      </c>
      <c r="N83" s="676">
        <v>19.46</v>
      </c>
      <c r="O83" s="676">
        <v>10</v>
      </c>
      <c r="P83" s="676">
        <f t="shared" si="18"/>
        <v>29.46</v>
      </c>
      <c r="Q83" s="677">
        <f t="shared" si="19"/>
        <v>17.600135777325185</v>
      </c>
      <c r="R83" s="676">
        <v>16.86</v>
      </c>
      <c r="S83" s="676">
        <v>5</v>
      </c>
      <c r="T83" s="676">
        <f t="shared" si="20"/>
        <v>21.86</v>
      </c>
      <c r="U83" s="675">
        <f t="shared" si="21"/>
        <v>17.806495882891127</v>
      </c>
      <c r="V83" s="17">
        <v>15.5</v>
      </c>
      <c r="W83" s="675">
        <f t="shared" si="22"/>
        <v>8.61111111111111</v>
      </c>
      <c r="X83" s="702">
        <f t="shared" si="23"/>
        <v>64.37154089827851</v>
      </c>
      <c r="Y83" s="14"/>
      <c r="Z83">
        <v>0</v>
      </c>
    </row>
    <row r="84" spans="1:25" ht="18" customHeight="1">
      <c r="A84" s="17">
        <v>11</v>
      </c>
      <c r="B84" s="17" t="s">
        <v>2210</v>
      </c>
      <c r="C84" s="673" t="s">
        <v>2211</v>
      </c>
      <c r="D84" s="673" t="s">
        <v>1016</v>
      </c>
      <c r="E84" s="17" t="s">
        <v>873</v>
      </c>
      <c r="F84" s="17"/>
      <c r="G84" s="17"/>
      <c r="H84" s="17">
        <v>10</v>
      </c>
      <c r="I84" s="17"/>
      <c r="J84" s="17"/>
      <c r="K84" s="17">
        <v>42.79</v>
      </c>
      <c r="L84" s="17">
        <f t="shared" si="16"/>
        <v>52.79</v>
      </c>
      <c r="M84" s="675">
        <f t="shared" si="17"/>
        <v>22.231483235461262</v>
      </c>
      <c r="N84" s="676">
        <v>17.01</v>
      </c>
      <c r="O84" s="676">
        <v>10</v>
      </c>
      <c r="P84" s="676">
        <f t="shared" si="18"/>
        <v>27.01</v>
      </c>
      <c r="Q84" s="677">
        <f t="shared" si="19"/>
        <v>19.1965938541281</v>
      </c>
      <c r="R84" s="676">
        <v>18.09</v>
      </c>
      <c r="S84" s="676">
        <v>10</v>
      </c>
      <c r="T84" s="676">
        <f t="shared" si="20"/>
        <v>28.09</v>
      </c>
      <c r="U84" s="675">
        <f t="shared" si="21"/>
        <v>13.857244571021717</v>
      </c>
      <c r="V84" s="17">
        <v>13.5</v>
      </c>
      <c r="W84" s="675">
        <f t="shared" si="22"/>
        <v>7.5</v>
      </c>
      <c r="X84" s="702">
        <f t="shared" si="23"/>
        <v>62.78532166061108</v>
      </c>
      <c r="Y84" s="14"/>
    </row>
    <row r="85" spans="1:25" ht="18" customHeight="1">
      <c r="A85" s="17">
        <v>12</v>
      </c>
      <c r="B85" s="47" t="s">
        <v>2212</v>
      </c>
      <c r="C85" s="682" t="s">
        <v>2213</v>
      </c>
      <c r="D85" s="682" t="s">
        <v>1442</v>
      </c>
      <c r="E85" s="682" t="s">
        <v>2214</v>
      </c>
      <c r="F85" s="17"/>
      <c r="G85" s="17"/>
      <c r="H85" s="17">
        <v>5</v>
      </c>
      <c r="I85" s="684"/>
      <c r="J85" s="17">
        <v>1</v>
      </c>
      <c r="K85" s="17">
        <v>43.52</v>
      </c>
      <c r="L85" s="17">
        <f t="shared" si="16"/>
        <v>49.52</v>
      </c>
      <c r="M85" s="675">
        <f t="shared" si="17"/>
        <v>23.69951534733441</v>
      </c>
      <c r="N85" s="676">
        <v>21.5</v>
      </c>
      <c r="O85" s="676">
        <v>5</v>
      </c>
      <c r="P85" s="676">
        <f t="shared" si="18"/>
        <v>26.5</v>
      </c>
      <c r="Q85" s="677">
        <f t="shared" si="19"/>
        <v>19.566037735849058</v>
      </c>
      <c r="R85" s="676">
        <v>20.25</v>
      </c>
      <c r="S85" s="676">
        <v>10</v>
      </c>
      <c r="T85" s="676">
        <f t="shared" si="20"/>
        <v>30.25</v>
      </c>
      <c r="U85" s="675">
        <f t="shared" si="21"/>
        <v>12.867768595041323</v>
      </c>
      <c r="V85" s="17">
        <v>11.5</v>
      </c>
      <c r="W85" s="675">
        <f t="shared" si="22"/>
        <v>6.388888888888889</v>
      </c>
      <c r="X85" s="702">
        <f t="shared" si="23"/>
        <v>62.522210567113675</v>
      </c>
      <c r="Y85" s="14"/>
    </row>
    <row r="86" spans="1:25" ht="18" customHeight="1">
      <c r="A86" s="17">
        <v>13</v>
      </c>
      <c r="B86" s="47" t="s">
        <v>2215</v>
      </c>
      <c r="C86" s="682" t="s">
        <v>964</v>
      </c>
      <c r="D86" s="682" t="s">
        <v>965</v>
      </c>
      <c r="E86" s="682" t="s">
        <v>927</v>
      </c>
      <c r="F86" s="17"/>
      <c r="G86" s="17">
        <v>4</v>
      </c>
      <c r="H86" s="17"/>
      <c r="I86" s="684"/>
      <c r="J86" s="17">
        <v>1</v>
      </c>
      <c r="K86" s="17">
        <v>42.2</v>
      </c>
      <c r="L86" s="17">
        <f t="shared" si="16"/>
        <v>47.2</v>
      </c>
      <c r="M86" s="675">
        <f t="shared" si="17"/>
        <v>24.864406779661014</v>
      </c>
      <c r="N86" s="676">
        <v>20.67</v>
      </c>
      <c r="O86" s="676">
        <v>5</v>
      </c>
      <c r="P86" s="676">
        <f t="shared" si="18"/>
        <v>25.67</v>
      </c>
      <c r="Q86" s="677">
        <f t="shared" si="19"/>
        <v>20.19867549668874</v>
      </c>
      <c r="R86" s="676">
        <v>19.62</v>
      </c>
      <c r="S86" s="676">
        <v>15</v>
      </c>
      <c r="T86" s="676">
        <f t="shared" si="20"/>
        <v>34.620000000000005</v>
      </c>
      <c r="U86" s="675">
        <f t="shared" si="21"/>
        <v>11.243500866551125</v>
      </c>
      <c r="V86" s="17">
        <v>8.5</v>
      </c>
      <c r="W86" s="675">
        <f t="shared" si="22"/>
        <v>4.722222222222222</v>
      </c>
      <c r="X86" s="702">
        <f t="shared" si="23"/>
        <v>61.0288053651231</v>
      </c>
      <c r="Y86" s="14"/>
    </row>
    <row r="87" spans="1:25" ht="18" customHeight="1">
      <c r="A87" s="17">
        <v>14</v>
      </c>
      <c r="B87" s="47" t="s">
        <v>2216</v>
      </c>
      <c r="C87" s="17" t="s">
        <v>2217</v>
      </c>
      <c r="D87" s="17" t="s">
        <v>1080</v>
      </c>
      <c r="E87" s="17" t="s">
        <v>863</v>
      </c>
      <c r="F87" s="17"/>
      <c r="G87" s="17"/>
      <c r="H87" s="17">
        <v>5</v>
      </c>
      <c r="I87" s="684"/>
      <c r="J87" s="17"/>
      <c r="K87" s="17">
        <v>45.71</v>
      </c>
      <c r="L87" s="17">
        <f t="shared" si="16"/>
        <v>50.71</v>
      </c>
      <c r="M87" s="675">
        <f t="shared" si="17"/>
        <v>23.143364227962923</v>
      </c>
      <c r="N87" s="676">
        <v>20.19</v>
      </c>
      <c r="O87" s="676">
        <v>15</v>
      </c>
      <c r="P87" s="676">
        <f t="shared" si="18"/>
        <v>35.19</v>
      </c>
      <c r="Q87" s="677">
        <f t="shared" si="19"/>
        <v>14.734299516908214</v>
      </c>
      <c r="R87" s="676">
        <v>21.42</v>
      </c>
      <c r="S87" s="676">
        <v>5</v>
      </c>
      <c r="T87" s="676">
        <f t="shared" si="20"/>
        <v>26.42</v>
      </c>
      <c r="U87" s="675">
        <f t="shared" si="21"/>
        <v>14.733156699470097</v>
      </c>
      <c r="V87" s="17">
        <v>15</v>
      </c>
      <c r="W87" s="675">
        <f t="shared" si="22"/>
        <v>8.333333333333334</v>
      </c>
      <c r="X87" s="702">
        <f t="shared" si="23"/>
        <v>60.944153777674565</v>
      </c>
      <c r="Y87" s="14"/>
    </row>
    <row r="88" spans="1:25" ht="18" customHeight="1">
      <c r="A88" s="17">
        <v>15</v>
      </c>
      <c r="B88" s="47" t="s">
        <v>2218</v>
      </c>
      <c r="C88" s="17" t="s">
        <v>1103</v>
      </c>
      <c r="D88" s="17" t="s">
        <v>1071</v>
      </c>
      <c r="E88" s="17" t="s">
        <v>1104</v>
      </c>
      <c r="F88" s="17"/>
      <c r="G88" s="17"/>
      <c r="H88" s="17">
        <v>5</v>
      </c>
      <c r="I88" s="17"/>
      <c r="J88" s="17"/>
      <c r="K88" s="17">
        <v>46.92</v>
      </c>
      <c r="L88" s="17">
        <f t="shared" si="16"/>
        <v>51.92</v>
      </c>
      <c r="M88" s="675">
        <f t="shared" si="17"/>
        <v>22.604006163328194</v>
      </c>
      <c r="N88" s="676">
        <v>31.44</v>
      </c>
      <c r="O88" s="676">
        <v>15</v>
      </c>
      <c r="P88" s="676">
        <f t="shared" si="18"/>
        <v>46.44</v>
      </c>
      <c r="Q88" s="677">
        <f t="shared" si="19"/>
        <v>11.164944013781223</v>
      </c>
      <c r="R88" s="676">
        <v>19.2</v>
      </c>
      <c r="S88" s="676">
        <v>10</v>
      </c>
      <c r="T88" s="676">
        <f t="shared" si="20"/>
        <v>29.2</v>
      </c>
      <c r="U88" s="675">
        <f t="shared" si="21"/>
        <v>13.330479452054794</v>
      </c>
      <c r="V88" s="17">
        <v>19.75</v>
      </c>
      <c r="W88" s="675">
        <f t="shared" si="22"/>
        <v>10.972222222222221</v>
      </c>
      <c r="X88" s="702">
        <f t="shared" si="23"/>
        <v>58.071651851386434</v>
      </c>
      <c r="Y88" s="14"/>
    </row>
    <row r="89" spans="1:25" ht="18" customHeight="1">
      <c r="A89" s="17">
        <v>16</v>
      </c>
      <c r="B89" s="17" t="s">
        <v>1483</v>
      </c>
      <c r="C89" s="673" t="s">
        <v>2219</v>
      </c>
      <c r="D89" s="673" t="s">
        <v>1080</v>
      </c>
      <c r="E89" s="17" t="s">
        <v>992</v>
      </c>
      <c r="F89" s="17"/>
      <c r="G89" s="17">
        <v>10</v>
      </c>
      <c r="H89" s="17">
        <v>5</v>
      </c>
      <c r="I89" s="17">
        <v>1</v>
      </c>
      <c r="J89" s="17"/>
      <c r="K89" s="17">
        <v>44.8</v>
      </c>
      <c r="L89" s="17">
        <f t="shared" si="16"/>
        <v>60.8</v>
      </c>
      <c r="M89" s="675">
        <f t="shared" si="17"/>
        <v>19.302631578947366</v>
      </c>
      <c r="N89" s="676">
        <v>21.85</v>
      </c>
      <c r="O89" s="676">
        <v>5</v>
      </c>
      <c r="P89" s="676">
        <f t="shared" si="18"/>
        <v>26.85</v>
      </c>
      <c r="Q89" s="677">
        <f t="shared" si="19"/>
        <v>19.310986964618248</v>
      </c>
      <c r="R89" s="676">
        <v>22.01</v>
      </c>
      <c r="S89" s="676">
        <v>20</v>
      </c>
      <c r="T89" s="676">
        <f t="shared" si="20"/>
        <v>42.010000000000005</v>
      </c>
      <c r="U89" s="675">
        <f t="shared" si="21"/>
        <v>9.265651035467744</v>
      </c>
      <c r="V89" s="17">
        <v>16.75</v>
      </c>
      <c r="W89" s="675">
        <f t="shared" si="22"/>
        <v>9.305555555555555</v>
      </c>
      <c r="X89" s="702">
        <f t="shared" si="23"/>
        <v>57.18482513458892</v>
      </c>
      <c r="Y89" s="14"/>
    </row>
    <row r="90" spans="1:25" ht="18" customHeight="1">
      <c r="A90" s="17">
        <v>17</v>
      </c>
      <c r="B90" s="17" t="s">
        <v>1477</v>
      </c>
      <c r="C90" s="17" t="s">
        <v>2220</v>
      </c>
      <c r="D90" s="17" t="s">
        <v>881</v>
      </c>
      <c r="E90" s="17" t="s">
        <v>863</v>
      </c>
      <c r="F90" s="17"/>
      <c r="G90" s="17">
        <v>5</v>
      </c>
      <c r="H90" s="17">
        <v>5</v>
      </c>
      <c r="I90" s="17"/>
      <c r="J90" s="17"/>
      <c r="K90" s="17">
        <v>41.46</v>
      </c>
      <c r="L90" s="17">
        <f t="shared" si="16"/>
        <v>51.46</v>
      </c>
      <c r="M90" s="675">
        <f t="shared" si="17"/>
        <v>22.806062961523512</v>
      </c>
      <c r="N90" s="676">
        <v>23.38</v>
      </c>
      <c r="O90" s="676">
        <v>10</v>
      </c>
      <c r="P90" s="676">
        <f t="shared" si="18"/>
        <v>33.379999999999995</v>
      </c>
      <c r="Q90" s="677">
        <f t="shared" si="19"/>
        <v>15.533253445176754</v>
      </c>
      <c r="R90" s="686">
        <v>18.95</v>
      </c>
      <c r="S90" s="676">
        <v>10</v>
      </c>
      <c r="T90" s="676">
        <f t="shared" si="20"/>
        <v>28.95</v>
      </c>
      <c r="U90" s="675">
        <f t="shared" si="21"/>
        <v>13.44559585492228</v>
      </c>
      <c r="V90" s="17">
        <v>9.25</v>
      </c>
      <c r="W90" s="675">
        <f t="shared" si="22"/>
        <v>5.138888888888889</v>
      </c>
      <c r="X90" s="702">
        <f t="shared" si="23"/>
        <v>56.92380115051144</v>
      </c>
      <c r="Y90" s="14"/>
    </row>
    <row r="91" spans="1:25" ht="18" customHeight="1">
      <c r="A91" s="17">
        <v>18</v>
      </c>
      <c r="B91" s="17" t="s">
        <v>2221</v>
      </c>
      <c r="C91" s="719" t="s">
        <v>1509</v>
      </c>
      <c r="D91" s="719" t="s">
        <v>862</v>
      </c>
      <c r="E91" s="17" t="s">
        <v>919</v>
      </c>
      <c r="F91" s="17"/>
      <c r="G91" s="17"/>
      <c r="H91" s="17"/>
      <c r="I91" s="17"/>
      <c r="J91" s="17">
        <v>4</v>
      </c>
      <c r="K91" s="17">
        <v>53.2</v>
      </c>
      <c r="L91" s="17">
        <f t="shared" si="16"/>
        <v>57.2</v>
      </c>
      <c r="M91" s="675">
        <f t="shared" si="17"/>
        <v>20.517482517482517</v>
      </c>
      <c r="N91" s="676">
        <v>31.5</v>
      </c>
      <c r="O91" s="676">
        <v>5</v>
      </c>
      <c r="P91" s="676">
        <f t="shared" si="18"/>
        <v>36.5</v>
      </c>
      <c r="Q91" s="677">
        <f t="shared" si="19"/>
        <v>14.205479452054794</v>
      </c>
      <c r="R91" s="676">
        <v>21.25</v>
      </c>
      <c r="S91" s="676">
        <v>10</v>
      </c>
      <c r="T91" s="676">
        <f t="shared" si="20"/>
        <v>31.25</v>
      </c>
      <c r="U91" s="675">
        <f t="shared" si="21"/>
        <v>12.456</v>
      </c>
      <c r="V91" s="17">
        <v>14.5</v>
      </c>
      <c r="W91" s="675">
        <f t="shared" si="22"/>
        <v>8.055555555555555</v>
      </c>
      <c r="X91" s="702">
        <f t="shared" si="23"/>
        <v>55.23451752509287</v>
      </c>
      <c r="Y91" s="14"/>
    </row>
    <row r="92" spans="1:25" ht="18" customHeight="1">
      <c r="A92" s="17">
        <v>19</v>
      </c>
      <c r="B92" s="47" t="s">
        <v>1473</v>
      </c>
      <c r="C92" s="17" t="s">
        <v>930</v>
      </c>
      <c r="D92" s="17" t="s">
        <v>2222</v>
      </c>
      <c r="E92" s="17" t="s">
        <v>1104</v>
      </c>
      <c r="F92" s="17"/>
      <c r="G92" s="17"/>
      <c r="H92" s="17">
        <v>10</v>
      </c>
      <c r="I92" s="17">
        <v>1</v>
      </c>
      <c r="J92" s="17"/>
      <c r="K92" s="17">
        <v>47.12</v>
      </c>
      <c r="L92" s="17">
        <f t="shared" si="16"/>
        <v>58.12</v>
      </c>
      <c r="M92" s="675">
        <f t="shared" si="17"/>
        <v>20.192704748795595</v>
      </c>
      <c r="N92" s="676">
        <v>24.48</v>
      </c>
      <c r="O92" s="676">
        <v>20</v>
      </c>
      <c r="P92" s="676">
        <f t="shared" si="18"/>
        <v>44.480000000000004</v>
      </c>
      <c r="Q92" s="677">
        <f t="shared" si="19"/>
        <v>11.656924460431654</v>
      </c>
      <c r="R92" s="676">
        <v>22.28</v>
      </c>
      <c r="S92" s="676">
        <v>10</v>
      </c>
      <c r="T92" s="676">
        <f t="shared" si="20"/>
        <v>32.28</v>
      </c>
      <c r="U92" s="675">
        <f t="shared" si="21"/>
        <v>12.058550185873605</v>
      </c>
      <c r="V92" s="17">
        <v>15.75</v>
      </c>
      <c r="W92" s="675">
        <f t="shared" si="22"/>
        <v>8.75</v>
      </c>
      <c r="X92" s="702">
        <f t="shared" si="23"/>
        <v>52.65817939510085</v>
      </c>
      <c r="Y92" s="14"/>
    </row>
    <row r="93" spans="1:25" ht="18" customHeight="1">
      <c r="A93" s="17">
        <v>20</v>
      </c>
      <c r="B93" s="47" t="s">
        <v>1475</v>
      </c>
      <c r="C93" s="673" t="s">
        <v>1153</v>
      </c>
      <c r="D93" s="673" t="s">
        <v>862</v>
      </c>
      <c r="E93" s="17" t="s">
        <v>1042</v>
      </c>
      <c r="F93" s="673"/>
      <c r="G93" s="673"/>
      <c r="H93" s="673">
        <v>11</v>
      </c>
      <c r="I93" s="673"/>
      <c r="J93" s="17">
        <v>2</v>
      </c>
      <c r="K93" s="17">
        <v>48.42</v>
      </c>
      <c r="L93" s="17">
        <f t="shared" si="16"/>
        <v>61.42</v>
      </c>
      <c r="M93" s="675">
        <f t="shared" si="17"/>
        <v>19.107782481276455</v>
      </c>
      <c r="N93" s="676">
        <v>23.1</v>
      </c>
      <c r="O93" s="676">
        <v>10</v>
      </c>
      <c r="P93" s="676">
        <f t="shared" si="18"/>
        <v>33.1</v>
      </c>
      <c r="Q93" s="677">
        <f t="shared" si="19"/>
        <v>15.66465256797583</v>
      </c>
      <c r="R93" s="676">
        <v>20.14</v>
      </c>
      <c r="S93" s="676">
        <v>20</v>
      </c>
      <c r="T93" s="676">
        <f t="shared" si="20"/>
        <v>40.14</v>
      </c>
      <c r="U93" s="675">
        <f t="shared" si="21"/>
        <v>9.697309417040358</v>
      </c>
      <c r="V93" s="17">
        <v>14</v>
      </c>
      <c r="W93" s="675">
        <f t="shared" si="22"/>
        <v>7.777777777777778</v>
      </c>
      <c r="X93" s="702">
        <f t="shared" si="23"/>
        <v>52.247522244070424</v>
      </c>
      <c r="Y93" s="14"/>
    </row>
    <row r="94" spans="1:25" ht="18" customHeight="1">
      <c r="A94" s="17">
        <v>21</v>
      </c>
      <c r="B94" s="17" t="s">
        <v>1479</v>
      </c>
      <c r="C94" s="682" t="s">
        <v>2223</v>
      </c>
      <c r="D94" s="682" t="s">
        <v>1173</v>
      </c>
      <c r="E94" s="682" t="s">
        <v>927</v>
      </c>
      <c r="F94" s="17"/>
      <c r="G94" s="17"/>
      <c r="H94" s="17">
        <v>10</v>
      </c>
      <c r="I94" s="17"/>
      <c r="J94" s="17"/>
      <c r="K94" s="17">
        <v>45.03</v>
      </c>
      <c r="L94" s="17">
        <f t="shared" si="16"/>
        <v>55.03</v>
      </c>
      <c r="M94" s="675">
        <f t="shared" si="17"/>
        <v>21.326549155006358</v>
      </c>
      <c r="N94" s="676">
        <v>31.52</v>
      </c>
      <c r="O94" s="676">
        <v>25</v>
      </c>
      <c r="P94" s="676">
        <f t="shared" si="18"/>
        <v>56.519999999999996</v>
      </c>
      <c r="Q94" s="677">
        <f t="shared" si="19"/>
        <v>9.17374380750177</v>
      </c>
      <c r="R94" s="676">
        <v>18.94</v>
      </c>
      <c r="S94" s="676">
        <v>10</v>
      </c>
      <c r="T94" s="676">
        <f t="shared" si="20"/>
        <v>28.94</v>
      </c>
      <c r="U94" s="675">
        <f t="shared" si="21"/>
        <v>13.450241879751209</v>
      </c>
      <c r="V94" s="17">
        <v>12.5</v>
      </c>
      <c r="W94" s="675">
        <f t="shared" si="22"/>
        <v>6.944444444444445</v>
      </c>
      <c r="X94" s="702">
        <f t="shared" si="23"/>
        <v>50.89497928670378</v>
      </c>
      <c r="Y94" s="14"/>
    </row>
    <row r="95" spans="1:25" ht="18" customHeight="1">
      <c r="A95" s="17">
        <v>22</v>
      </c>
      <c r="B95" s="47" t="s">
        <v>2224</v>
      </c>
      <c r="C95" s="17" t="s">
        <v>2225</v>
      </c>
      <c r="D95" s="17" t="s">
        <v>862</v>
      </c>
      <c r="E95" s="17" t="s">
        <v>2226</v>
      </c>
      <c r="F95" s="17"/>
      <c r="G95" s="17"/>
      <c r="H95" s="17">
        <v>10</v>
      </c>
      <c r="I95" s="17"/>
      <c r="J95" s="17">
        <v>2</v>
      </c>
      <c r="K95" s="17">
        <v>53.3</v>
      </c>
      <c r="L95" s="17">
        <f t="shared" si="16"/>
        <v>65.3</v>
      </c>
      <c r="M95" s="675">
        <f t="shared" si="17"/>
        <v>17.972434915773352</v>
      </c>
      <c r="N95" s="676">
        <v>29.89</v>
      </c>
      <c r="O95" s="676">
        <v>10</v>
      </c>
      <c r="P95" s="676">
        <f t="shared" si="18"/>
        <v>39.89</v>
      </c>
      <c r="Q95" s="677">
        <f t="shared" si="19"/>
        <v>12.99824517422913</v>
      </c>
      <c r="R95" s="676">
        <v>19.34</v>
      </c>
      <c r="S95" s="676">
        <v>15</v>
      </c>
      <c r="T95" s="676">
        <f t="shared" si="20"/>
        <v>34.34</v>
      </c>
      <c r="U95" s="675">
        <f t="shared" si="21"/>
        <v>11.335177635410599</v>
      </c>
      <c r="V95" s="17">
        <v>14.75</v>
      </c>
      <c r="W95" s="675">
        <f t="shared" si="22"/>
        <v>8.194444444444445</v>
      </c>
      <c r="X95" s="702">
        <f t="shared" si="23"/>
        <v>50.50030216985752</v>
      </c>
      <c r="Y95" s="14"/>
    </row>
    <row r="96" spans="1:25" ht="18" customHeight="1">
      <c r="A96" s="17">
        <v>23</v>
      </c>
      <c r="B96" s="47" t="s">
        <v>2227</v>
      </c>
      <c r="C96" s="720" t="s">
        <v>2228</v>
      </c>
      <c r="D96" s="720" t="s">
        <v>881</v>
      </c>
      <c r="E96" s="17" t="s">
        <v>899</v>
      </c>
      <c r="F96" s="17"/>
      <c r="G96" s="17">
        <v>5</v>
      </c>
      <c r="H96" s="17">
        <v>5</v>
      </c>
      <c r="I96" s="680">
        <v>1</v>
      </c>
      <c r="J96" s="17"/>
      <c r="K96" s="17">
        <v>52.5</v>
      </c>
      <c r="L96" s="17">
        <f t="shared" si="16"/>
        <v>63.5</v>
      </c>
      <c r="M96" s="675">
        <f t="shared" si="17"/>
        <v>18.481889763779527</v>
      </c>
      <c r="N96" s="683">
        <v>28.81</v>
      </c>
      <c r="O96" s="683">
        <v>10</v>
      </c>
      <c r="P96" s="676">
        <f t="shared" si="18"/>
        <v>38.81</v>
      </c>
      <c r="Q96" s="677">
        <f t="shared" si="19"/>
        <v>13.35995877351198</v>
      </c>
      <c r="R96" s="683">
        <v>23.72</v>
      </c>
      <c r="S96" s="676">
        <v>20</v>
      </c>
      <c r="T96" s="676">
        <f t="shared" si="20"/>
        <v>43.72</v>
      </c>
      <c r="U96" s="675">
        <f t="shared" si="21"/>
        <v>8.903247941445564</v>
      </c>
      <c r="V96" s="17">
        <v>17</v>
      </c>
      <c r="W96" s="675">
        <f t="shared" si="22"/>
        <v>9.444444444444445</v>
      </c>
      <c r="X96" s="702">
        <f t="shared" si="23"/>
        <v>50.18954092318151</v>
      </c>
      <c r="Y96" s="14"/>
    </row>
    <row r="97" spans="1:25" ht="18" customHeight="1">
      <c r="A97" s="17">
        <v>24</v>
      </c>
      <c r="B97" s="47" t="s">
        <v>0</v>
      </c>
      <c r="C97" s="17" t="s">
        <v>1332</v>
      </c>
      <c r="D97" s="17" t="s">
        <v>926</v>
      </c>
      <c r="E97" s="17" t="s">
        <v>1023</v>
      </c>
      <c r="F97" s="17"/>
      <c r="G97" s="17"/>
      <c r="H97" s="17">
        <v>5</v>
      </c>
      <c r="I97" s="17"/>
      <c r="J97" s="17">
        <v>1</v>
      </c>
      <c r="K97" s="17">
        <v>44.83</v>
      </c>
      <c r="L97" s="17">
        <f t="shared" si="16"/>
        <v>50.83</v>
      </c>
      <c r="M97" s="675">
        <f t="shared" si="17"/>
        <v>23.088727129647843</v>
      </c>
      <c r="N97" s="676"/>
      <c r="O97" s="676"/>
      <c r="P97" s="676">
        <f t="shared" si="18"/>
        <v>0</v>
      </c>
      <c r="Q97" s="677"/>
      <c r="R97" s="676"/>
      <c r="S97" s="676"/>
      <c r="T97" s="676">
        <f t="shared" si="20"/>
        <v>0</v>
      </c>
      <c r="U97" s="675"/>
      <c r="V97" s="17">
        <v>12.5</v>
      </c>
      <c r="W97" s="675">
        <f t="shared" si="22"/>
        <v>6.944444444444445</v>
      </c>
      <c r="X97" s="702">
        <f t="shared" si="23"/>
        <v>30.033171574092286</v>
      </c>
      <c r="Y97" s="14"/>
    </row>
    <row r="98" spans="1:25" ht="18" customHeight="1">
      <c r="A98" s="1021"/>
      <c r="B98" s="1010" t="s">
        <v>1</v>
      </c>
      <c r="C98" s="1010" t="s">
        <v>1088</v>
      </c>
      <c r="D98" s="1010" t="s">
        <v>1071</v>
      </c>
      <c r="E98" s="1010" t="s">
        <v>891</v>
      </c>
      <c r="F98" s="1708" t="s">
        <v>939</v>
      </c>
      <c r="G98" s="1709"/>
      <c r="H98" s="1709"/>
      <c r="I98" s="1709"/>
      <c r="J98" s="1709"/>
      <c r="K98" s="1710"/>
      <c r="L98" s="1010">
        <f t="shared" si="16"/>
        <v>0</v>
      </c>
      <c r="M98" s="1022"/>
      <c r="N98" s="1032"/>
      <c r="O98" s="1032"/>
      <c r="P98" s="1023">
        <f t="shared" si="18"/>
        <v>0</v>
      </c>
      <c r="Q98" s="1024"/>
      <c r="R98" s="1033"/>
      <c r="S98" s="1023"/>
      <c r="T98" s="1023">
        <f t="shared" si="20"/>
        <v>0</v>
      </c>
      <c r="U98" s="1022"/>
      <c r="V98" s="1010"/>
      <c r="W98" s="1022">
        <f t="shared" si="22"/>
        <v>0</v>
      </c>
      <c r="X98" s="1022">
        <f t="shared" si="23"/>
        <v>0</v>
      </c>
      <c r="Y98" s="906"/>
    </row>
    <row r="99" spans="1:25" ht="18" customHeight="1">
      <c r="A99" s="1021"/>
      <c r="B99" s="1010" t="s">
        <v>1481</v>
      </c>
      <c r="C99" s="1010" t="s">
        <v>1083</v>
      </c>
      <c r="D99" s="1010" t="s">
        <v>894</v>
      </c>
      <c r="E99" s="1010" t="s">
        <v>2</v>
      </c>
      <c r="F99" s="1708" t="s">
        <v>939</v>
      </c>
      <c r="G99" s="1709"/>
      <c r="H99" s="1709"/>
      <c r="I99" s="1709"/>
      <c r="J99" s="1709"/>
      <c r="K99" s="1710"/>
      <c r="L99" s="1010">
        <f t="shared" si="16"/>
        <v>0</v>
      </c>
      <c r="M99" s="1022"/>
      <c r="N99" s="1023"/>
      <c r="O99" s="1023"/>
      <c r="P99" s="1023">
        <f t="shared" si="18"/>
        <v>0</v>
      </c>
      <c r="Q99" s="1024"/>
      <c r="R99" s="1023"/>
      <c r="S99" s="1023"/>
      <c r="T99" s="1023">
        <f t="shared" si="20"/>
        <v>0</v>
      </c>
      <c r="U99" s="1022"/>
      <c r="V99" s="1010"/>
      <c r="W99" s="1022">
        <f t="shared" si="22"/>
        <v>0</v>
      </c>
      <c r="X99" s="1022">
        <f t="shared" si="23"/>
        <v>0</v>
      </c>
      <c r="Y99" s="906"/>
    </row>
    <row r="100" spans="1:25" ht="18" customHeight="1">
      <c r="A100" s="1021"/>
      <c r="B100" s="1010" t="s">
        <v>3</v>
      </c>
      <c r="C100" s="1010" t="s">
        <v>4</v>
      </c>
      <c r="D100" s="1010" t="s">
        <v>5</v>
      </c>
      <c r="E100" s="1010" t="s">
        <v>1292</v>
      </c>
      <c r="F100" s="1708" t="s">
        <v>939</v>
      </c>
      <c r="G100" s="1709"/>
      <c r="H100" s="1709"/>
      <c r="I100" s="1709"/>
      <c r="J100" s="1709"/>
      <c r="K100" s="1710"/>
      <c r="L100" s="1010">
        <f t="shared" si="16"/>
        <v>0</v>
      </c>
      <c r="M100" s="1022"/>
      <c r="N100" s="1029"/>
      <c r="O100" s="1029"/>
      <c r="P100" s="1023">
        <f t="shared" si="18"/>
        <v>0</v>
      </c>
      <c r="Q100" s="1024"/>
      <c r="R100" s="1029"/>
      <c r="S100" s="1023"/>
      <c r="T100" s="1023">
        <f t="shared" si="20"/>
        <v>0</v>
      </c>
      <c r="U100" s="1022"/>
      <c r="V100" s="1010"/>
      <c r="W100" s="1022">
        <f t="shared" si="22"/>
        <v>0</v>
      </c>
      <c r="X100" s="1022">
        <f t="shared" si="23"/>
        <v>0</v>
      </c>
      <c r="Y100" s="906"/>
    </row>
    <row r="101" spans="1:25" ht="15">
      <c r="A101" s="1021"/>
      <c r="B101" s="1010" t="s">
        <v>6</v>
      </c>
      <c r="C101" s="1027" t="s">
        <v>1920</v>
      </c>
      <c r="D101" s="1027" t="s">
        <v>894</v>
      </c>
      <c r="E101" s="1010" t="s">
        <v>912</v>
      </c>
      <c r="F101" s="1708" t="s">
        <v>939</v>
      </c>
      <c r="G101" s="1709"/>
      <c r="H101" s="1709"/>
      <c r="I101" s="1709"/>
      <c r="J101" s="1709"/>
      <c r="K101" s="1710"/>
      <c r="L101" s="1010">
        <f t="shared" si="16"/>
        <v>0</v>
      </c>
      <c r="M101" s="1022"/>
      <c r="N101" s="1023"/>
      <c r="O101" s="1023"/>
      <c r="P101" s="1023">
        <f t="shared" si="18"/>
        <v>0</v>
      </c>
      <c r="Q101" s="1024"/>
      <c r="R101" s="1023"/>
      <c r="S101" s="1023"/>
      <c r="T101" s="1023">
        <f t="shared" si="20"/>
        <v>0</v>
      </c>
      <c r="U101" s="1022"/>
      <c r="V101" s="1010"/>
      <c r="W101" s="1022">
        <f t="shared" si="22"/>
        <v>0</v>
      </c>
      <c r="X101" s="1022">
        <f t="shared" si="23"/>
        <v>0</v>
      </c>
      <c r="Y101" s="906"/>
    </row>
    <row r="102" spans="2:23" ht="15.75" customHeight="1">
      <c r="B102" s="690"/>
      <c r="C102" s="689"/>
      <c r="D102" s="689"/>
      <c r="E102" s="689"/>
      <c r="F102" s="689"/>
      <c r="G102" s="689"/>
      <c r="H102" s="689"/>
      <c r="I102" s="689"/>
      <c r="J102" s="689"/>
      <c r="K102" s="689"/>
      <c r="L102" s="689"/>
      <c r="M102" s="722"/>
      <c r="N102" s="38"/>
      <c r="O102" s="38"/>
      <c r="P102" s="38"/>
      <c r="Q102" s="38"/>
      <c r="R102" s="38"/>
      <c r="S102" s="38"/>
      <c r="T102" s="38"/>
      <c r="U102" s="38"/>
      <c r="V102" s="38"/>
      <c r="W102" s="38"/>
    </row>
    <row r="103" spans="1:23" ht="23.25" customHeight="1">
      <c r="A103" s="14"/>
      <c r="B103" s="565"/>
      <c r="C103" s="660" t="s">
        <v>75</v>
      </c>
      <c r="D103" s="660" t="s">
        <v>2193</v>
      </c>
      <c r="E103" s="660"/>
      <c r="F103" s="1711" t="s">
        <v>2125</v>
      </c>
      <c r="G103" s="1711"/>
      <c r="H103" s="1711"/>
      <c r="I103" s="1711"/>
      <c r="J103" s="1711"/>
      <c r="K103" s="1711"/>
      <c r="L103" s="1711"/>
      <c r="M103" s="1711"/>
      <c r="N103" s="1712" t="s">
        <v>2126</v>
      </c>
      <c r="O103" s="1713"/>
      <c r="P103" s="1714"/>
      <c r="Q103" s="661"/>
      <c r="R103" s="1711" t="s">
        <v>2127</v>
      </c>
      <c r="S103" s="1711"/>
      <c r="T103" s="1711"/>
      <c r="U103" s="1711"/>
      <c r="V103" s="1711" t="s">
        <v>2194</v>
      </c>
      <c r="W103" s="1711"/>
    </row>
    <row r="104" spans="1:25" ht="62.25" customHeight="1">
      <c r="A104" s="14" t="s">
        <v>71</v>
      </c>
      <c r="B104" s="662" t="s">
        <v>843</v>
      </c>
      <c r="C104" s="662" t="s">
        <v>844</v>
      </c>
      <c r="D104" s="662" t="s">
        <v>845</v>
      </c>
      <c r="E104" s="662" t="s">
        <v>1774</v>
      </c>
      <c r="F104" s="663" t="s">
        <v>2128</v>
      </c>
      <c r="G104" s="663" t="s">
        <v>2129</v>
      </c>
      <c r="H104" s="663" t="s">
        <v>2130</v>
      </c>
      <c r="I104" s="663" t="s">
        <v>2131</v>
      </c>
      <c r="J104" s="663" t="s">
        <v>2132</v>
      </c>
      <c r="K104" s="663" t="s">
        <v>2133</v>
      </c>
      <c r="L104" s="663" t="s">
        <v>2134</v>
      </c>
      <c r="M104" s="664" t="s">
        <v>2135</v>
      </c>
      <c r="N104" s="663" t="s">
        <v>2136</v>
      </c>
      <c r="O104" s="663" t="s">
        <v>2137</v>
      </c>
      <c r="P104" s="663" t="s">
        <v>2138</v>
      </c>
      <c r="Q104" s="664" t="s">
        <v>68</v>
      </c>
      <c r="R104" s="663" t="s">
        <v>2136</v>
      </c>
      <c r="S104" s="663" t="s">
        <v>2137</v>
      </c>
      <c r="T104" s="663" t="s">
        <v>2138</v>
      </c>
      <c r="U104" s="664" t="s">
        <v>67</v>
      </c>
      <c r="V104" s="663" t="s">
        <v>2139</v>
      </c>
      <c r="W104" s="664" t="s">
        <v>2140</v>
      </c>
      <c r="X104" s="747" t="s">
        <v>69</v>
      </c>
      <c r="Y104" s="748" t="s">
        <v>70</v>
      </c>
    </row>
    <row r="105" spans="1:25" ht="15.75" customHeight="1">
      <c r="A105" s="45">
        <v>1</v>
      </c>
      <c r="B105" s="45" t="s">
        <v>7</v>
      </c>
      <c r="C105" s="708" t="s">
        <v>8</v>
      </c>
      <c r="D105" s="708" t="s">
        <v>1308</v>
      </c>
      <c r="E105" s="709" t="s">
        <v>868</v>
      </c>
      <c r="F105" s="727">
        <v>5</v>
      </c>
      <c r="G105" s="727"/>
      <c r="H105" s="727"/>
      <c r="I105" s="727"/>
      <c r="J105" s="727"/>
      <c r="K105" s="727">
        <v>42</v>
      </c>
      <c r="L105" s="727">
        <f aca="true" t="shared" si="24" ref="L105:L126">SUM(F105:K105)</f>
        <v>47</v>
      </c>
      <c r="M105" s="728">
        <f aca="true" t="shared" si="25" ref="M105:M126">30*47/L105</f>
        <v>30</v>
      </c>
      <c r="N105" s="696">
        <v>22.05</v>
      </c>
      <c r="O105" s="668">
        <v>5</v>
      </c>
      <c r="P105" s="668">
        <f aca="true" t="shared" si="26" ref="P105:P126">SUM(N105:O105)</f>
        <v>27.05</v>
      </c>
      <c r="Q105" s="669">
        <f aca="true" t="shared" si="27" ref="Q105:Q126">25*16.94/P105</f>
        <v>15.656192236598892</v>
      </c>
      <c r="R105" s="668">
        <v>14.53</v>
      </c>
      <c r="S105" s="668">
        <v>0</v>
      </c>
      <c r="T105" s="668">
        <f aca="true" t="shared" si="28" ref="T105:T125">SUM(R105:S105)</f>
        <v>14.53</v>
      </c>
      <c r="U105" s="669">
        <f aca="true" t="shared" si="29" ref="U105:U125">25*14.53/T105</f>
        <v>25</v>
      </c>
      <c r="V105" s="45">
        <v>18</v>
      </c>
      <c r="W105" s="667">
        <f aca="true" t="shared" si="30" ref="W105:W126">20*V105/36</f>
        <v>10</v>
      </c>
      <c r="X105" s="667">
        <f aca="true" t="shared" si="31" ref="X105:X126">M105+Q105+U105+W105</f>
        <v>80.65619223659888</v>
      </c>
      <c r="Y105" s="14" t="s">
        <v>928</v>
      </c>
    </row>
    <row r="106" spans="1:25" ht="15.75" customHeight="1">
      <c r="A106" s="45">
        <v>2</v>
      </c>
      <c r="B106" s="45" t="s">
        <v>9</v>
      </c>
      <c r="C106" s="45" t="s">
        <v>10</v>
      </c>
      <c r="D106" s="45" t="s">
        <v>11</v>
      </c>
      <c r="E106" s="45" t="s">
        <v>873</v>
      </c>
      <c r="F106" s="727"/>
      <c r="G106" s="727"/>
      <c r="H106" s="727">
        <v>10</v>
      </c>
      <c r="I106" s="727"/>
      <c r="J106" s="727">
        <v>2</v>
      </c>
      <c r="K106" s="727">
        <v>48.16</v>
      </c>
      <c r="L106" s="727">
        <f t="shared" si="24"/>
        <v>60.16</v>
      </c>
      <c r="M106" s="728">
        <f t="shared" si="25"/>
        <v>23.4375</v>
      </c>
      <c r="N106" s="696">
        <v>16.94</v>
      </c>
      <c r="O106" s="668">
        <v>0</v>
      </c>
      <c r="P106" s="668">
        <f t="shared" si="26"/>
        <v>16.94</v>
      </c>
      <c r="Q106" s="669">
        <f t="shared" si="27"/>
        <v>25</v>
      </c>
      <c r="R106" s="668">
        <v>16.35</v>
      </c>
      <c r="S106" s="668">
        <v>10</v>
      </c>
      <c r="T106" s="668">
        <f t="shared" si="28"/>
        <v>26.35</v>
      </c>
      <c r="U106" s="669">
        <f t="shared" si="29"/>
        <v>13.785578747628083</v>
      </c>
      <c r="V106" s="45">
        <v>23.5</v>
      </c>
      <c r="W106" s="667">
        <f t="shared" si="30"/>
        <v>13.055555555555555</v>
      </c>
      <c r="X106" s="667">
        <f t="shared" si="31"/>
        <v>75.27863430318364</v>
      </c>
      <c r="Y106" s="14" t="s">
        <v>870</v>
      </c>
    </row>
    <row r="107" spans="1:25" ht="15.75" customHeight="1">
      <c r="A107" s="45">
        <v>3</v>
      </c>
      <c r="B107" s="45" t="s">
        <v>1500</v>
      </c>
      <c r="C107" s="671" t="s">
        <v>967</v>
      </c>
      <c r="D107" s="671" t="s">
        <v>924</v>
      </c>
      <c r="E107" s="729" t="s">
        <v>927</v>
      </c>
      <c r="F107" s="727">
        <v>5</v>
      </c>
      <c r="G107" s="727"/>
      <c r="H107" s="727">
        <v>5</v>
      </c>
      <c r="I107" s="727"/>
      <c r="J107" s="727"/>
      <c r="K107" s="727">
        <v>46.57</v>
      </c>
      <c r="L107" s="727">
        <f t="shared" si="24"/>
        <v>56.57</v>
      </c>
      <c r="M107" s="728">
        <f t="shared" si="25"/>
        <v>24.924871840197984</v>
      </c>
      <c r="N107" s="696">
        <v>22.02</v>
      </c>
      <c r="O107" s="668">
        <v>5</v>
      </c>
      <c r="P107" s="668">
        <f t="shared" si="26"/>
        <v>27.02</v>
      </c>
      <c r="Q107" s="669">
        <f t="shared" si="27"/>
        <v>15.673575129533681</v>
      </c>
      <c r="R107" s="668">
        <v>15.49</v>
      </c>
      <c r="S107" s="668">
        <v>0</v>
      </c>
      <c r="T107" s="668">
        <f t="shared" si="28"/>
        <v>15.49</v>
      </c>
      <c r="U107" s="669">
        <f t="shared" si="29"/>
        <v>23.450613298902518</v>
      </c>
      <c r="V107" s="45">
        <v>14.5</v>
      </c>
      <c r="W107" s="667">
        <f t="shared" si="30"/>
        <v>8.055555555555555</v>
      </c>
      <c r="X107" s="667">
        <f t="shared" si="31"/>
        <v>72.10461582418974</v>
      </c>
      <c r="Y107" s="14" t="s">
        <v>870</v>
      </c>
    </row>
    <row r="108" spans="1:25" ht="15.75" customHeight="1">
      <c r="A108" s="45">
        <v>4</v>
      </c>
      <c r="B108" s="45" t="s">
        <v>1498</v>
      </c>
      <c r="C108" s="45" t="s">
        <v>2096</v>
      </c>
      <c r="D108" s="730" t="s">
        <v>1912</v>
      </c>
      <c r="E108" s="45" t="s">
        <v>905</v>
      </c>
      <c r="F108" s="731">
        <v>5</v>
      </c>
      <c r="G108" s="727"/>
      <c r="H108" s="727"/>
      <c r="I108" s="727"/>
      <c r="J108" s="727">
        <v>1</v>
      </c>
      <c r="K108" s="727">
        <v>57</v>
      </c>
      <c r="L108" s="727">
        <f t="shared" si="24"/>
        <v>63</v>
      </c>
      <c r="M108" s="728">
        <f t="shared" si="25"/>
        <v>22.38095238095238</v>
      </c>
      <c r="N108" s="696">
        <v>18.02</v>
      </c>
      <c r="O108" s="668">
        <v>5</v>
      </c>
      <c r="P108" s="668">
        <f t="shared" si="26"/>
        <v>23.02</v>
      </c>
      <c r="Q108" s="669">
        <f t="shared" si="27"/>
        <v>18.39704604691573</v>
      </c>
      <c r="R108" s="668">
        <v>17.21</v>
      </c>
      <c r="S108" s="668">
        <v>0</v>
      </c>
      <c r="T108" s="668">
        <f t="shared" si="28"/>
        <v>17.21</v>
      </c>
      <c r="U108" s="669">
        <f t="shared" si="29"/>
        <v>21.10691458454387</v>
      </c>
      <c r="V108" s="45">
        <v>16</v>
      </c>
      <c r="W108" s="667">
        <f t="shared" si="30"/>
        <v>8.88888888888889</v>
      </c>
      <c r="X108" s="667">
        <f t="shared" si="31"/>
        <v>70.77380190130087</v>
      </c>
      <c r="Y108" s="14" t="s">
        <v>870</v>
      </c>
    </row>
    <row r="109" spans="1:25" ht="15.75" customHeight="1">
      <c r="A109" s="45">
        <v>5</v>
      </c>
      <c r="B109" s="45" t="s">
        <v>12</v>
      </c>
      <c r="C109" s="671" t="s">
        <v>13</v>
      </c>
      <c r="D109" s="671" t="s">
        <v>933</v>
      </c>
      <c r="E109" s="671" t="s">
        <v>927</v>
      </c>
      <c r="F109" s="732"/>
      <c r="G109" s="732"/>
      <c r="H109" s="732">
        <v>6</v>
      </c>
      <c r="I109" s="732">
        <v>1</v>
      </c>
      <c r="J109" s="727"/>
      <c r="K109" s="727">
        <v>49.63</v>
      </c>
      <c r="L109" s="727">
        <f t="shared" si="24"/>
        <v>56.63</v>
      </c>
      <c r="M109" s="728">
        <f t="shared" si="25"/>
        <v>24.898463711813527</v>
      </c>
      <c r="N109" s="696">
        <v>24.64</v>
      </c>
      <c r="O109" s="668">
        <v>5</v>
      </c>
      <c r="P109" s="668">
        <f t="shared" si="26"/>
        <v>29.64</v>
      </c>
      <c r="Q109" s="669">
        <f t="shared" si="27"/>
        <v>14.28812415654521</v>
      </c>
      <c r="R109" s="668">
        <v>17.88</v>
      </c>
      <c r="S109" s="668">
        <v>0</v>
      </c>
      <c r="T109" s="668">
        <f t="shared" si="28"/>
        <v>17.88</v>
      </c>
      <c r="U109" s="669">
        <f t="shared" si="29"/>
        <v>20.31599552572707</v>
      </c>
      <c r="V109" s="45">
        <v>19.5</v>
      </c>
      <c r="W109" s="667">
        <f t="shared" si="30"/>
        <v>10.833333333333334</v>
      </c>
      <c r="X109" s="667">
        <f t="shared" si="31"/>
        <v>70.33591672741913</v>
      </c>
      <c r="Y109" s="14" t="s">
        <v>870</v>
      </c>
    </row>
    <row r="110" spans="1:25" ht="15.75" customHeight="1">
      <c r="A110" s="17">
        <v>6</v>
      </c>
      <c r="B110" s="47" t="s">
        <v>14</v>
      </c>
      <c r="C110" s="25" t="s">
        <v>15</v>
      </c>
      <c r="D110" s="25" t="s">
        <v>16</v>
      </c>
      <c r="E110" s="715" t="s">
        <v>868</v>
      </c>
      <c r="F110" s="725"/>
      <c r="G110" s="725"/>
      <c r="H110" s="725">
        <v>5</v>
      </c>
      <c r="I110" s="725"/>
      <c r="J110" s="725"/>
      <c r="K110" s="725">
        <v>45.3</v>
      </c>
      <c r="L110" s="725">
        <f t="shared" si="24"/>
        <v>50.3</v>
      </c>
      <c r="M110" s="733">
        <f t="shared" si="25"/>
        <v>28.031809145129227</v>
      </c>
      <c r="N110" s="734">
        <v>18.6</v>
      </c>
      <c r="O110" s="681">
        <v>10</v>
      </c>
      <c r="P110" s="676">
        <f t="shared" si="26"/>
        <v>28.6</v>
      </c>
      <c r="Q110" s="677">
        <f t="shared" si="27"/>
        <v>14.807692307692308</v>
      </c>
      <c r="R110" s="681">
        <v>18.56</v>
      </c>
      <c r="S110" s="676">
        <v>5</v>
      </c>
      <c r="T110" s="676">
        <f t="shared" si="28"/>
        <v>23.56</v>
      </c>
      <c r="U110" s="677">
        <f t="shared" si="29"/>
        <v>15.418081494057725</v>
      </c>
      <c r="V110" s="17">
        <v>21</v>
      </c>
      <c r="W110" s="675">
        <f t="shared" si="30"/>
        <v>11.666666666666666</v>
      </c>
      <c r="X110" s="702">
        <f t="shared" si="31"/>
        <v>69.92424961354592</v>
      </c>
      <c r="Y110" s="14"/>
    </row>
    <row r="111" spans="1:25" ht="15.75" customHeight="1">
      <c r="A111" s="17">
        <v>7</v>
      </c>
      <c r="B111" s="17" t="s">
        <v>1503</v>
      </c>
      <c r="C111" s="673" t="s">
        <v>17</v>
      </c>
      <c r="D111" s="673" t="s">
        <v>1912</v>
      </c>
      <c r="E111" s="17" t="s">
        <v>912</v>
      </c>
      <c r="F111" s="725"/>
      <c r="G111" s="725"/>
      <c r="H111" s="725">
        <v>5</v>
      </c>
      <c r="I111" s="725">
        <v>1</v>
      </c>
      <c r="J111" s="725">
        <v>1</v>
      </c>
      <c r="K111" s="725">
        <v>52.81</v>
      </c>
      <c r="L111" s="725">
        <f t="shared" si="24"/>
        <v>59.81</v>
      </c>
      <c r="M111" s="733">
        <f t="shared" si="25"/>
        <v>23.57465306804882</v>
      </c>
      <c r="N111" s="718">
        <v>15.34</v>
      </c>
      <c r="O111" s="676">
        <v>10</v>
      </c>
      <c r="P111" s="676">
        <f t="shared" si="26"/>
        <v>25.34</v>
      </c>
      <c r="Q111" s="677">
        <f t="shared" si="27"/>
        <v>16.712707182320443</v>
      </c>
      <c r="R111" s="676">
        <v>15.68</v>
      </c>
      <c r="S111" s="676">
        <v>5</v>
      </c>
      <c r="T111" s="676">
        <f t="shared" si="28"/>
        <v>20.68</v>
      </c>
      <c r="U111" s="677">
        <f t="shared" si="29"/>
        <v>17.565280464216634</v>
      </c>
      <c r="V111" s="17">
        <v>17.5</v>
      </c>
      <c r="W111" s="675">
        <f t="shared" si="30"/>
        <v>9.722222222222221</v>
      </c>
      <c r="X111" s="702">
        <f t="shared" si="31"/>
        <v>67.57486293680812</v>
      </c>
      <c r="Y111" s="14"/>
    </row>
    <row r="112" spans="1:25" ht="15.75" customHeight="1">
      <c r="A112" s="17">
        <v>8</v>
      </c>
      <c r="B112" s="47" t="s">
        <v>18</v>
      </c>
      <c r="C112" s="673" t="s">
        <v>19</v>
      </c>
      <c r="D112" s="673" t="s">
        <v>20</v>
      </c>
      <c r="E112" s="17" t="s">
        <v>912</v>
      </c>
      <c r="F112" s="735"/>
      <c r="G112" s="725"/>
      <c r="H112" s="725">
        <v>5</v>
      </c>
      <c r="I112" s="735"/>
      <c r="J112" s="725">
        <v>1</v>
      </c>
      <c r="K112" s="725">
        <v>48.2</v>
      </c>
      <c r="L112" s="725">
        <f t="shared" si="24"/>
        <v>54.2</v>
      </c>
      <c r="M112" s="733">
        <f t="shared" si="25"/>
        <v>26.014760147601475</v>
      </c>
      <c r="N112" s="718">
        <v>16.32</v>
      </c>
      <c r="O112" s="676">
        <v>10</v>
      </c>
      <c r="P112" s="676">
        <f t="shared" si="26"/>
        <v>26.32</v>
      </c>
      <c r="Q112" s="677">
        <f t="shared" si="27"/>
        <v>16.090425531914896</v>
      </c>
      <c r="R112" s="685">
        <v>16.7</v>
      </c>
      <c r="S112" s="676">
        <v>5</v>
      </c>
      <c r="T112" s="676">
        <f t="shared" si="28"/>
        <v>21.7</v>
      </c>
      <c r="U112" s="677">
        <f t="shared" si="29"/>
        <v>16.73963133640553</v>
      </c>
      <c r="V112" s="17">
        <v>14.75</v>
      </c>
      <c r="W112" s="675">
        <f t="shared" si="30"/>
        <v>8.194444444444445</v>
      </c>
      <c r="X112" s="702">
        <f t="shared" si="31"/>
        <v>67.03926146036635</v>
      </c>
      <c r="Y112" s="14"/>
    </row>
    <row r="113" spans="1:25" ht="15.75" customHeight="1">
      <c r="A113" s="17">
        <v>9</v>
      </c>
      <c r="B113" s="47" t="s">
        <v>21</v>
      </c>
      <c r="C113" s="17" t="s">
        <v>22</v>
      </c>
      <c r="D113" s="17" t="s">
        <v>885</v>
      </c>
      <c r="E113" s="17" t="s">
        <v>23</v>
      </c>
      <c r="F113" s="725"/>
      <c r="G113" s="725"/>
      <c r="H113" s="725">
        <v>5</v>
      </c>
      <c r="I113" s="725"/>
      <c r="J113" s="725"/>
      <c r="K113" s="725">
        <v>53</v>
      </c>
      <c r="L113" s="725">
        <f t="shared" si="24"/>
        <v>58</v>
      </c>
      <c r="M113" s="733">
        <f t="shared" si="25"/>
        <v>24.310344827586206</v>
      </c>
      <c r="N113" s="718">
        <v>20</v>
      </c>
      <c r="O113" s="676">
        <v>5</v>
      </c>
      <c r="P113" s="676">
        <f t="shared" si="26"/>
        <v>25</v>
      </c>
      <c r="Q113" s="677">
        <f t="shared" si="27"/>
        <v>16.94</v>
      </c>
      <c r="R113" s="676">
        <v>15.11</v>
      </c>
      <c r="S113" s="676">
        <v>10</v>
      </c>
      <c r="T113" s="676">
        <f t="shared" si="28"/>
        <v>25.11</v>
      </c>
      <c r="U113" s="677">
        <f t="shared" si="29"/>
        <v>14.466348068498606</v>
      </c>
      <c r="V113" s="17">
        <v>19.5</v>
      </c>
      <c r="W113" s="675">
        <f t="shared" si="30"/>
        <v>10.833333333333334</v>
      </c>
      <c r="X113" s="702">
        <f t="shared" si="31"/>
        <v>66.55002622941814</v>
      </c>
      <c r="Y113" s="14"/>
    </row>
    <row r="114" spans="1:25" ht="15.75" customHeight="1">
      <c r="A114" s="17">
        <v>10</v>
      </c>
      <c r="B114" s="47" t="s">
        <v>24</v>
      </c>
      <c r="C114" s="682" t="s">
        <v>25</v>
      </c>
      <c r="D114" s="682" t="s">
        <v>1048</v>
      </c>
      <c r="E114" s="17" t="s">
        <v>858</v>
      </c>
      <c r="F114" s="735"/>
      <c r="G114" s="735"/>
      <c r="H114" s="735">
        <v>10</v>
      </c>
      <c r="I114" s="735"/>
      <c r="J114" s="725"/>
      <c r="K114" s="725">
        <v>51.2</v>
      </c>
      <c r="L114" s="725">
        <f t="shared" si="24"/>
        <v>61.2</v>
      </c>
      <c r="M114" s="733">
        <f t="shared" si="25"/>
        <v>23.03921568627451</v>
      </c>
      <c r="N114" s="718">
        <v>19.4</v>
      </c>
      <c r="O114" s="676">
        <v>5</v>
      </c>
      <c r="P114" s="676">
        <f t="shared" si="26"/>
        <v>24.4</v>
      </c>
      <c r="Q114" s="677">
        <f t="shared" si="27"/>
        <v>17.356557377049185</v>
      </c>
      <c r="R114" s="676">
        <v>16.96</v>
      </c>
      <c r="S114" s="676">
        <v>10</v>
      </c>
      <c r="T114" s="676">
        <f t="shared" si="28"/>
        <v>26.96</v>
      </c>
      <c r="U114" s="677">
        <f t="shared" si="29"/>
        <v>13.473664688427299</v>
      </c>
      <c r="V114" s="17">
        <v>22.25</v>
      </c>
      <c r="W114" s="675">
        <f t="shared" si="30"/>
        <v>12.36111111111111</v>
      </c>
      <c r="X114" s="702">
        <f t="shared" si="31"/>
        <v>66.23054886286211</v>
      </c>
      <c r="Y114" s="14"/>
    </row>
    <row r="115" spans="1:25" ht="15.75" customHeight="1">
      <c r="A115" s="17">
        <v>11</v>
      </c>
      <c r="B115" s="47" t="s">
        <v>26</v>
      </c>
      <c r="C115" s="67" t="s">
        <v>1911</v>
      </c>
      <c r="D115" s="67" t="s">
        <v>1912</v>
      </c>
      <c r="E115" s="17" t="s">
        <v>899</v>
      </c>
      <c r="F115" s="725"/>
      <c r="G115" s="725"/>
      <c r="H115" s="725"/>
      <c r="I115" s="725">
        <v>1</v>
      </c>
      <c r="J115" s="725"/>
      <c r="K115" s="725">
        <v>53.4</v>
      </c>
      <c r="L115" s="725">
        <f t="shared" si="24"/>
        <v>54.4</v>
      </c>
      <c r="M115" s="733">
        <f t="shared" si="25"/>
        <v>25.919117647058822</v>
      </c>
      <c r="N115" s="718">
        <v>18.11</v>
      </c>
      <c r="O115" s="676">
        <v>10</v>
      </c>
      <c r="P115" s="676">
        <f t="shared" si="26"/>
        <v>28.11</v>
      </c>
      <c r="Q115" s="677">
        <f t="shared" si="27"/>
        <v>15.065812877979369</v>
      </c>
      <c r="R115" s="676">
        <v>18.57</v>
      </c>
      <c r="S115" s="676">
        <v>5</v>
      </c>
      <c r="T115" s="676">
        <f t="shared" si="28"/>
        <v>23.57</v>
      </c>
      <c r="U115" s="677">
        <f t="shared" si="29"/>
        <v>15.41154009333899</v>
      </c>
      <c r="V115" s="17">
        <v>16.25</v>
      </c>
      <c r="W115" s="675">
        <f t="shared" si="30"/>
        <v>9.027777777777779</v>
      </c>
      <c r="X115" s="702">
        <f t="shared" si="31"/>
        <v>65.42424839615497</v>
      </c>
      <c r="Y115" s="14"/>
    </row>
    <row r="116" spans="1:25" ht="15.75" customHeight="1">
      <c r="A116" s="17">
        <v>12</v>
      </c>
      <c r="B116" s="17" t="s">
        <v>27</v>
      </c>
      <c r="C116" s="17" t="s">
        <v>28</v>
      </c>
      <c r="D116" s="17" t="s">
        <v>969</v>
      </c>
      <c r="E116" s="17" t="s">
        <v>905</v>
      </c>
      <c r="F116" s="725"/>
      <c r="G116" s="725"/>
      <c r="H116" s="725">
        <v>10</v>
      </c>
      <c r="I116" s="725">
        <v>1</v>
      </c>
      <c r="J116" s="725"/>
      <c r="K116" s="725">
        <v>47.42</v>
      </c>
      <c r="L116" s="725">
        <f t="shared" si="24"/>
        <v>58.42</v>
      </c>
      <c r="M116" s="733">
        <f t="shared" si="25"/>
        <v>24.135570010270456</v>
      </c>
      <c r="N116" s="718">
        <v>19.03</v>
      </c>
      <c r="O116" s="676">
        <v>10</v>
      </c>
      <c r="P116" s="676">
        <f t="shared" si="26"/>
        <v>29.03</v>
      </c>
      <c r="Q116" s="677">
        <f t="shared" si="27"/>
        <v>14.588356872201173</v>
      </c>
      <c r="R116" s="676">
        <v>19.31</v>
      </c>
      <c r="S116" s="676">
        <v>5</v>
      </c>
      <c r="T116" s="676">
        <f t="shared" si="28"/>
        <v>24.31</v>
      </c>
      <c r="U116" s="677">
        <f t="shared" si="29"/>
        <v>14.942410530645825</v>
      </c>
      <c r="V116" s="17">
        <v>20.5</v>
      </c>
      <c r="W116" s="675">
        <f t="shared" si="30"/>
        <v>11.38888888888889</v>
      </c>
      <c r="X116" s="702">
        <f t="shared" si="31"/>
        <v>65.05522630200635</v>
      </c>
      <c r="Y116" s="14"/>
    </row>
    <row r="117" spans="1:25" ht="15.75" customHeight="1">
      <c r="A117" s="17">
        <v>13</v>
      </c>
      <c r="B117" s="47" t="s">
        <v>29</v>
      </c>
      <c r="C117" s="684" t="s">
        <v>1652</v>
      </c>
      <c r="D117" s="684" t="s">
        <v>857</v>
      </c>
      <c r="E117" s="17" t="s">
        <v>30</v>
      </c>
      <c r="F117" s="725"/>
      <c r="G117" s="725"/>
      <c r="H117" s="725">
        <v>5</v>
      </c>
      <c r="I117" s="725">
        <v>2</v>
      </c>
      <c r="J117" s="725">
        <v>4</v>
      </c>
      <c r="K117" s="725">
        <v>54.75</v>
      </c>
      <c r="L117" s="725">
        <f t="shared" si="24"/>
        <v>65.75</v>
      </c>
      <c r="M117" s="733">
        <f t="shared" si="25"/>
        <v>21.44486692015209</v>
      </c>
      <c r="N117" s="718">
        <v>18.47</v>
      </c>
      <c r="O117" s="676">
        <v>5</v>
      </c>
      <c r="P117" s="676">
        <f t="shared" si="26"/>
        <v>23.47</v>
      </c>
      <c r="Q117" s="677">
        <f t="shared" si="27"/>
        <v>18.04431188751598</v>
      </c>
      <c r="R117" s="676">
        <v>16.92</v>
      </c>
      <c r="S117" s="676">
        <v>10</v>
      </c>
      <c r="T117" s="676">
        <f t="shared" si="28"/>
        <v>26.92</v>
      </c>
      <c r="U117" s="677">
        <f t="shared" si="29"/>
        <v>13.493684992570579</v>
      </c>
      <c r="V117" s="17">
        <v>20</v>
      </c>
      <c r="W117" s="675">
        <f t="shared" si="30"/>
        <v>11.11111111111111</v>
      </c>
      <c r="X117" s="702">
        <f t="shared" si="31"/>
        <v>64.09397491134976</v>
      </c>
      <c r="Y117" s="14"/>
    </row>
    <row r="118" spans="1:25" ht="15.75" customHeight="1">
      <c r="A118" s="17">
        <v>14</v>
      </c>
      <c r="B118" s="17" t="s">
        <v>31</v>
      </c>
      <c r="C118" s="682" t="s">
        <v>1965</v>
      </c>
      <c r="D118" s="682" t="s">
        <v>1966</v>
      </c>
      <c r="E118" s="17" t="s">
        <v>858</v>
      </c>
      <c r="F118" s="725"/>
      <c r="G118" s="725"/>
      <c r="H118" s="725">
        <v>5</v>
      </c>
      <c r="I118" s="725"/>
      <c r="J118" s="725"/>
      <c r="K118" s="725">
        <v>49.5</v>
      </c>
      <c r="L118" s="725">
        <f t="shared" si="24"/>
        <v>54.5</v>
      </c>
      <c r="M118" s="733">
        <f t="shared" si="25"/>
        <v>25.871559633027523</v>
      </c>
      <c r="N118" s="718">
        <v>22.81</v>
      </c>
      <c r="O118" s="676">
        <v>10</v>
      </c>
      <c r="P118" s="676">
        <f t="shared" si="26"/>
        <v>32.81</v>
      </c>
      <c r="Q118" s="677">
        <f t="shared" si="27"/>
        <v>12.907650106674796</v>
      </c>
      <c r="R118" s="676">
        <v>17.96</v>
      </c>
      <c r="S118" s="676">
        <v>5</v>
      </c>
      <c r="T118" s="676">
        <f t="shared" si="28"/>
        <v>22.96</v>
      </c>
      <c r="U118" s="677">
        <f t="shared" si="29"/>
        <v>15.820993031358885</v>
      </c>
      <c r="V118" s="17">
        <v>17</v>
      </c>
      <c r="W118" s="675">
        <f t="shared" si="30"/>
        <v>9.444444444444445</v>
      </c>
      <c r="X118" s="702">
        <f t="shared" si="31"/>
        <v>64.04464721550565</v>
      </c>
      <c r="Y118" s="14"/>
    </row>
    <row r="119" spans="1:25" ht="15.75" customHeight="1">
      <c r="A119" s="17">
        <v>15</v>
      </c>
      <c r="B119" s="17" t="s">
        <v>32</v>
      </c>
      <c r="C119" s="684" t="s">
        <v>33</v>
      </c>
      <c r="D119" s="684" t="s">
        <v>924</v>
      </c>
      <c r="E119" s="676" t="s">
        <v>882</v>
      </c>
      <c r="F119" s="725"/>
      <c r="G119" s="725"/>
      <c r="H119" s="725">
        <v>5</v>
      </c>
      <c r="I119" s="725"/>
      <c r="J119" s="725"/>
      <c r="K119" s="725">
        <v>49.82</v>
      </c>
      <c r="L119" s="725">
        <f t="shared" si="24"/>
        <v>54.82</v>
      </c>
      <c r="M119" s="733">
        <f t="shared" si="25"/>
        <v>25.72053994892375</v>
      </c>
      <c r="N119" s="718">
        <v>21.82</v>
      </c>
      <c r="O119" s="676">
        <v>5</v>
      </c>
      <c r="P119" s="676">
        <f t="shared" si="26"/>
        <v>26.82</v>
      </c>
      <c r="Q119" s="677">
        <f t="shared" si="27"/>
        <v>15.790454884414618</v>
      </c>
      <c r="R119" s="676">
        <v>18.13</v>
      </c>
      <c r="S119" s="676">
        <v>5</v>
      </c>
      <c r="T119" s="676">
        <f t="shared" si="28"/>
        <v>23.13</v>
      </c>
      <c r="U119" s="677">
        <f t="shared" si="29"/>
        <v>15.704712494595764</v>
      </c>
      <c r="V119" s="17">
        <v>11.25</v>
      </c>
      <c r="W119" s="675">
        <f t="shared" si="30"/>
        <v>6.25</v>
      </c>
      <c r="X119" s="702">
        <f t="shared" si="31"/>
        <v>63.46570732793414</v>
      </c>
      <c r="Y119" s="14"/>
    </row>
    <row r="120" spans="1:25" ht="15.75" customHeight="1">
      <c r="A120" s="17">
        <v>16</v>
      </c>
      <c r="B120" s="47" t="s">
        <v>34</v>
      </c>
      <c r="C120" s="17" t="s">
        <v>35</v>
      </c>
      <c r="D120" s="17" t="s">
        <v>885</v>
      </c>
      <c r="E120" s="17" t="s">
        <v>1104</v>
      </c>
      <c r="F120" s="736">
        <v>5</v>
      </c>
      <c r="G120" s="736"/>
      <c r="H120" s="736"/>
      <c r="I120" s="736">
        <v>1</v>
      </c>
      <c r="J120" s="725">
        <v>3</v>
      </c>
      <c r="K120" s="725">
        <v>53.4</v>
      </c>
      <c r="L120" s="725">
        <f t="shared" si="24"/>
        <v>62.4</v>
      </c>
      <c r="M120" s="733">
        <f t="shared" si="25"/>
        <v>22.596153846153847</v>
      </c>
      <c r="N120" s="734">
        <v>21.95</v>
      </c>
      <c r="O120" s="676">
        <v>5</v>
      </c>
      <c r="P120" s="676">
        <f t="shared" si="26"/>
        <v>26.95</v>
      </c>
      <c r="Q120" s="677">
        <f t="shared" si="27"/>
        <v>15.714285714285717</v>
      </c>
      <c r="R120" s="681">
        <v>16.9</v>
      </c>
      <c r="S120" s="676">
        <v>5</v>
      </c>
      <c r="T120" s="676">
        <f t="shared" si="28"/>
        <v>21.9</v>
      </c>
      <c r="U120" s="677">
        <f t="shared" si="29"/>
        <v>16.586757990867582</v>
      </c>
      <c r="V120" s="17">
        <v>14</v>
      </c>
      <c r="W120" s="675">
        <f t="shared" si="30"/>
        <v>7.777777777777778</v>
      </c>
      <c r="X120" s="702">
        <f t="shared" si="31"/>
        <v>62.67497532908492</v>
      </c>
      <c r="Y120" s="14"/>
    </row>
    <row r="121" spans="1:25" ht="15.75" customHeight="1">
      <c r="A121" s="17">
        <v>17</v>
      </c>
      <c r="B121" s="17" t="s">
        <v>36</v>
      </c>
      <c r="C121" s="673" t="s">
        <v>37</v>
      </c>
      <c r="D121" s="673" t="s">
        <v>38</v>
      </c>
      <c r="E121" s="17" t="s">
        <v>912</v>
      </c>
      <c r="F121" s="725"/>
      <c r="G121" s="725"/>
      <c r="H121" s="725">
        <v>2</v>
      </c>
      <c r="I121" s="725">
        <v>1</v>
      </c>
      <c r="J121" s="725">
        <v>1</v>
      </c>
      <c r="K121" s="725">
        <v>52.7</v>
      </c>
      <c r="L121" s="725">
        <f t="shared" si="24"/>
        <v>56.7</v>
      </c>
      <c r="M121" s="733">
        <f t="shared" si="25"/>
        <v>24.867724867724867</v>
      </c>
      <c r="N121" s="718">
        <v>20.89</v>
      </c>
      <c r="O121" s="676">
        <v>20</v>
      </c>
      <c r="P121" s="676">
        <f t="shared" si="26"/>
        <v>40.89</v>
      </c>
      <c r="Q121" s="677">
        <f t="shared" si="27"/>
        <v>10.357055514795794</v>
      </c>
      <c r="R121" s="676">
        <v>19.14</v>
      </c>
      <c r="S121" s="676">
        <v>0</v>
      </c>
      <c r="T121" s="676">
        <f t="shared" si="28"/>
        <v>19.14</v>
      </c>
      <c r="U121" s="677">
        <f t="shared" si="29"/>
        <v>18.978578892371996</v>
      </c>
      <c r="V121" s="17">
        <v>15</v>
      </c>
      <c r="W121" s="675">
        <f t="shared" si="30"/>
        <v>8.333333333333334</v>
      </c>
      <c r="X121" s="702">
        <f t="shared" si="31"/>
        <v>62.536692608226</v>
      </c>
      <c r="Y121" s="14"/>
    </row>
    <row r="122" spans="1:25" ht="15.75" customHeight="1">
      <c r="A122" s="17">
        <v>18</v>
      </c>
      <c r="B122" s="17" t="s">
        <v>39</v>
      </c>
      <c r="C122" s="673" t="s">
        <v>2174</v>
      </c>
      <c r="D122" s="673" t="s">
        <v>1048</v>
      </c>
      <c r="E122" s="703" t="s">
        <v>1013</v>
      </c>
      <c r="F122" s="725">
        <v>5</v>
      </c>
      <c r="G122" s="725"/>
      <c r="H122" s="725"/>
      <c r="I122" s="725"/>
      <c r="J122" s="725">
        <v>2</v>
      </c>
      <c r="K122" s="725">
        <v>50</v>
      </c>
      <c r="L122" s="725">
        <f t="shared" si="24"/>
        <v>57</v>
      </c>
      <c r="M122" s="733">
        <f t="shared" si="25"/>
        <v>24.736842105263158</v>
      </c>
      <c r="N122" s="718">
        <v>19.21</v>
      </c>
      <c r="O122" s="676">
        <v>10</v>
      </c>
      <c r="P122" s="676">
        <f t="shared" si="26"/>
        <v>29.21</v>
      </c>
      <c r="Q122" s="677">
        <f t="shared" si="27"/>
        <v>14.498459431701473</v>
      </c>
      <c r="R122" s="676">
        <v>19.83</v>
      </c>
      <c r="S122" s="676">
        <v>5</v>
      </c>
      <c r="T122" s="676">
        <f t="shared" si="28"/>
        <v>24.83</v>
      </c>
      <c r="U122" s="677">
        <f t="shared" si="29"/>
        <v>14.629480467176803</v>
      </c>
      <c r="V122" s="17">
        <v>14.25</v>
      </c>
      <c r="W122" s="675">
        <f t="shared" si="30"/>
        <v>7.916666666666667</v>
      </c>
      <c r="X122" s="702">
        <f t="shared" si="31"/>
        <v>61.781448670808096</v>
      </c>
      <c r="Y122" s="14"/>
    </row>
    <row r="123" spans="1:25" ht="15.75" customHeight="1">
      <c r="A123" s="17">
        <v>19</v>
      </c>
      <c r="B123" s="17" t="s">
        <v>1496</v>
      </c>
      <c r="C123" s="673" t="s">
        <v>40</v>
      </c>
      <c r="D123" s="673" t="s">
        <v>1073</v>
      </c>
      <c r="E123" s="680" t="s">
        <v>41</v>
      </c>
      <c r="F123" s="725">
        <v>5</v>
      </c>
      <c r="G123" s="725"/>
      <c r="H123" s="725">
        <v>8</v>
      </c>
      <c r="I123" s="725"/>
      <c r="J123" s="725">
        <v>1</v>
      </c>
      <c r="K123" s="725">
        <v>47.28</v>
      </c>
      <c r="L123" s="725">
        <f t="shared" si="24"/>
        <v>61.28</v>
      </c>
      <c r="M123" s="733">
        <f t="shared" si="25"/>
        <v>23.009138381201044</v>
      </c>
      <c r="N123" s="718">
        <v>17.37</v>
      </c>
      <c r="O123" s="676">
        <v>20</v>
      </c>
      <c r="P123" s="676">
        <f t="shared" si="26"/>
        <v>37.370000000000005</v>
      </c>
      <c r="Q123" s="677">
        <f t="shared" si="27"/>
        <v>11.332619748461333</v>
      </c>
      <c r="R123" s="676">
        <v>14.6</v>
      </c>
      <c r="S123" s="676">
        <v>5</v>
      </c>
      <c r="T123" s="676">
        <f t="shared" si="28"/>
        <v>19.6</v>
      </c>
      <c r="U123" s="677">
        <f t="shared" si="29"/>
        <v>18.533163265306122</v>
      </c>
      <c r="V123" s="17">
        <v>14.5</v>
      </c>
      <c r="W123" s="675">
        <f t="shared" si="30"/>
        <v>8.055555555555555</v>
      </c>
      <c r="X123" s="702">
        <f t="shared" si="31"/>
        <v>60.93047695052406</v>
      </c>
      <c r="Y123" s="14"/>
    </row>
    <row r="124" spans="1:25" ht="15.75" customHeight="1">
      <c r="A124" s="17">
        <v>20</v>
      </c>
      <c r="B124" s="47" t="s">
        <v>42</v>
      </c>
      <c r="C124" s="673" t="s">
        <v>43</v>
      </c>
      <c r="D124" s="673" t="s">
        <v>44</v>
      </c>
      <c r="E124" s="17" t="s">
        <v>992</v>
      </c>
      <c r="F124" s="725">
        <v>5</v>
      </c>
      <c r="G124" s="725">
        <v>5</v>
      </c>
      <c r="H124" s="725"/>
      <c r="I124" s="737"/>
      <c r="J124" s="725">
        <v>1</v>
      </c>
      <c r="K124" s="725">
        <v>51.6</v>
      </c>
      <c r="L124" s="725">
        <f t="shared" si="24"/>
        <v>62.6</v>
      </c>
      <c r="M124" s="733">
        <f t="shared" si="25"/>
        <v>22.523961661341854</v>
      </c>
      <c r="N124" s="738">
        <v>23.16</v>
      </c>
      <c r="O124" s="683">
        <v>10</v>
      </c>
      <c r="P124" s="676">
        <f t="shared" si="26"/>
        <v>33.16</v>
      </c>
      <c r="Q124" s="677">
        <f t="shared" si="27"/>
        <v>12.771411338962608</v>
      </c>
      <c r="R124" s="683">
        <v>17.23</v>
      </c>
      <c r="S124" s="676">
        <v>10</v>
      </c>
      <c r="T124" s="676">
        <f t="shared" si="28"/>
        <v>27.23</v>
      </c>
      <c r="U124" s="677">
        <f t="shared" si="29"/>
        <v>13.340066103562247</v>
      </c>
      <c r="V124" s="17">
        <v>14.5</v>
      </c>
      <c r="W124" s="675">
        <f t="shared" si="30"/>
        <v>8.055555555555555</v>
      </c>
      <c r="X124" s="702">
        <f t="shared" si="31"/>
        <v>56.69099465942227</v>
      </c>
      <c r="Y124" s="14"/>
    </row>
    <row r="125" spans="1:25" ht="15.75" customHeight="1">
      <c r="A125" s="17">
        <v>21</v>
      </c>
      <c r="B125" s="17" t="s">
        <v>45</v>
      </c>
      <c r="C125" s="739" t="s">
        <v>46</v>
      </c>
      <c r="D125" s="739" t="s">
        <v>1157</v>
      </c>
      <c r="E125" s="17" t="s">
        <v>1144</v>
      </c>
      <c r="F125" s="725"/>
      <c r="G125" s="725"/>
      <c r="H125" s="725">
        <v>5</v>
      </c>
      <c r="I125" s="725"/>
      <c r="J125" s="725">
        <v>1</v>
      </c>
      <c r="K125" s="725">
        <v>56.1</v>
      </c>
      <c r="L125" s="725">
        <f t="shared" si="24"/>
        <v>62.1</v>
      </c>
      <c r="M125" s="733">
        <f t="shared" si="25"/>
        <v>22.705314009661834</v>
      </c>
      <c r="N125" s="718">
        <v>22.68</v>
      </c>
      <c r="O125" s="676">
        <v>15</v>
      </c>
      <c r="P125" s="676">
        <f t="shared" si="26"/>
        <v>37.68</v>
      </c>
      <c r="Q125" s="677">
        <f t="shared" si="27"/>
        <v>11.239384288747347</v>
      </c>
      <c r="R125" s="676">
        <v>18.23</v>
      </c>
      <c r="S125" s="676">
        <v>5</v>
      </c>
      <c r="T125" s="676">
        <f t="shared" si="28"/>
        <v>23.23</v>
      </c>
      <c r="U125" s="677">
        <f t="shared" si="29"/>
        <v>15.637107188979767</v>
      </c>
      <c r="V125" s="17">
        <v>12.25</v>
      </c>
      <c r="W125" s="675">
        <f t="shared" si="30"/>
        <v>6.805555555555555</v>
      </c>
      <c r="X125" s="702">
        <f t="shared" si="31"/>
        <v>56.387361042944505</v>
      </c>
      <c r="Y125" s="14"/>
    </row>
    <row r="126" spans="1:25" ht="15.75" customHeight="1">
      <c r="A126" s="17">
        <v>22</v>
      </c>
      <c r="B126" s="47" t="s">
        <v>1492</v>
      </c>
      <c r="C126" s="673" t="s">
        <v>47</v>
      </c>
      <c r="D126" s="673" t="s">
        <v>1028</v>
      </c>
      <c r="E126" s="680" t="s">
        <v>48</v>
      </c>
      <c r="F126" s="725">
        <v>5</v>
      </c>
      <c r="G126" s="725"/>
      <c r="H126" s="725">
        <v>5</v>
      </c>
      <c r="I126" s="725"/>
      <c r="J126" s="725"/>
      <c r="K126" s="725">
        <v>53.1</v>
      </c>
      <c r="L126" s="725">
        <f t="shared" si="24"/>
        <v>63.1</v>
      </c>
      <c r="M126" s="733">
        <f t="shared" si="25"/>
        <v>22.345483359746435</v>
      </c>
      <c r="N126" s="718">
        <v>29.7</v>
      </c>
      <c r="O126" s="676">
        <v>20</v>
      </c>
      <c r="P126" s="676">
        <f t="shared" si="26"/>
        <v>49.7</v>
      </c>
      <c r="Q126" s="677">
        <f t="shared" si="27"/>
        <v>8.521126760563382</v>
      </c>
      <c r="R126" s="685"/>
      <c r="S126" s="740"/>
      <c r="T126" s="740"/>
      <c r="U126" s="688"/>
      <c r="V126" s="17">
        <v>16.25</v>
      </c>
      <c r="W126" s="675">
        <f t="shared" si="30"/>
        <v>9.027777777777779</v>
      </c>
      <c r="X126" s="702">
        <f t="shared" si="31"/>
        <v>39.894387898087594</v>
      </c>
      <c r="Y126" s="14"/>
    </row>
    <row r="127" spans="1:25" ht="15.75" customHeight="1">
      <c r="A127" s="1021"/>
      <c r="B127" s="1010" t="s">
        <v>49</v>
      </c>
      <c r="C127" s="1010" t="s">
        <v>50</v>
      </c>
      <c r="D127" s="1010" t="s">
        <v>1048</v>
      </c>
      <c r="E127" s="1010" t="s">
        <v>863</v>
      </c>
      <c r="F127" s="1718" t="s">
        <v>939</v>
      </c>
      <c r="G127" s="1719"/>
      <c r="H127" s="1719"/>
      <c r="I127" s="1719"/>
      <c r="J127" s="1719"/>
      <c r="K127" s="1720"/>
      <c r="L127" s="1034"/>
      <c r="M127" s="1035"/>
      <c r="N127" s="1036"/>
      <c r="O127" s="1023"/>
      <c r="P127" s="1023"/>
      <c r="Q127" s="1024"/>
      <c r="R127" s="1029"/>
      <c r="S127" s="1023"/>
      <c r="T127" s="1023"/>
      <c r="U127" s="1023"/>
      <c r="V127" s="1010"/>
      <c r="W127" s="1022"/>
      <c r="X127" s="1022"/>
      <c r="Y127" s="906"/>
    </row>
    <row r="128" spans="1:25" ht="15.75" customHeight="1">
      <c r="A128" s="1021"/>
      <c r="B128" s="1010" t="s">
        <v>51</v>
      </c>
      <c r="C128" s="1027" t="s">
        <v>52</v>
      </c>
      <c r="D128" s="1027" t="s">
        <v>933</v>
      </c>
      <c r="E128" s="1010" t="s">
        <v>1042</v>
      </c>
      <c r="F128" s="1718" t="s">
        <v>939</v>
      </c>
      <c r="G128" s="1719"/>
      <c r="H128" s="1719"/>
      <c r="I128" s="1719"/>
      <c r="J128" s="1719"/>
      <c r="K128" s="1720"/>
      <c r="L128" s="1034"/>
      <c r="M128" s="1035"/>
      <c r="N128" s="1036"/>
      <c r="O128" s="1029"/>
      <c r="P128" s="1023"/>
      <c r="Q128" s="1024"/>
      <c r="R128" s="1029"/>
      <c r="S128" s="1023"/>
      <c r="T128" s="1023"/>
      <c r="U128" s="1024"/>
      <c r="V128" s="1010"/>
      <c r="W128" s="1022"/>
      <c r="X128" s="1022"/>
      <c r="Y128" s="906"/>
    </row>
    <row r="129" spans="1:25" ht="15.75" customHeight="1">
      <c r="A129" s="1021"/>
      <c r="B129" s="1010" t="s">
        <v>53</v>
      </c>
      <c r="C129" s="1010" t="s">
        <v>54</v>
      </c>
      <c r="D129" s="1010" t="s">
        <v>1912</v>
      </c>
      <c r="E129" s="1010" t="s">
        <v>1038</v>
      </c>
      <c r="F129" s="1718" t="s">
        <v>939</v>
      </c>
      <c r="G129" s="1719"/>
      <c r="H129" s="1719"/>
      <c r="I129" s="1719"/>
      <c r="J129" s="1719"/>
      <c r="K129" s="1720"/>
      <c r="L129" s="1034"/>
      <c r="M129" s="1035"/>
      <c r="N129" s="1037"/>
      <c r="O129" s="1023"/>
      <c r="P129" s="1023"/>
      <c r="Q129" s="1024"/>
      <c r="R129" s="1029"/>
      <c r="S129" s="1023"/>
      <c r="T129" s="1023"/>
      <c r="U129" s="1024"/>
      <c r="V129" s="1010"/>
      <c r="W129" s="1022"/>
      <c r="X129" s="1022"/>
      <c r="Y129" s="906"/>
    </row>
    <row r="130" spans="1:25" ht="15.75" customHeight="1">
      <c r="A130" s="1021"/>
      <c r="B130" s="1010" t="s">
        <v>55</v>
      </c>
      <c r="C130" s="1010" t="s">
        <v>56</v>
      </c>
      <c r="D130" s="1010" t="s">
        <v>1028</v>
      </c>
      <c r="E130" s="1010" t="s">
        <v>1023</v>
      </c>
      <c r="F130" s="1718" t="s">
        <v>939</v>
      </c>
      <c r="G130" s="1719"/>
      <c r="H130" s="1719"/>
      <c r="I130" s="1719"/>
      <c r="J130" s="1719"/>
      <c r="K130" s="1720"/>
      <c r="L130" s="1034"/>
      <c r="M130" s="1035"/>
      <c r="N130" s="1037"/>
      <c r="O130" s="1023"/>
      <c r="P130" s="1023"/>
      <c r="Q130" s="1024"/>
      <c r="R130" s="1023"/>
      <c r="S130" s="1023"/>
      <c r="T130" s="1023"/>
      <c r="U130" s="1024"/>
      <c r="V130" s="1010"/>
      <c r="W130" s="1022"/>
      <c r="X130" s="1022"/>
      <c r="Y130" s="906"/>
    </row>
    <row r="131" spans="1:25" ht="15.75" customHeight="1">
      <c r="A131" s="1021"/>
      <c r="B131" s="1010" t="s">
        <v>57</v>
      </c>
      <c r="C131" s="1010" t="s">
        <v>58</v>
      </c>
      <c r="D131" s="1010" t="s">
        <v>1011</v>
      </c>
      <c r="E131" s="1010" t="s">
        <v>1292</v>
      </c>
      <c r="F131" s="1718" t="s">
        <v>939</v>
      </c>
      <c r="G131" s="1719"/>
      <c r="H131" s="1719"/>
      <c r="I131" s="1719"/>
      <c r="J131" s="1719"/>
      <c r="K131" s="1720"/>
      <c r="L131" s="1034"/>
      <c r="M131" s="1035"/>
      <c r="N131" s="1037"/>
      <c r="O131" s="1023"/>
      <c r="P131" s="1023"/>
      <c r="Q131" s="1024"/>
      <c r="R131" s="1023"/>
      <c r="S131" s="1023"/>
      <c r="T131" s="1023"/>
      <c r="U131" s="1024"/>
      <c r="V131" s="1010"/>
      <c r="W131" s="1022"/>
      <c r="X131" s="1022"/>
      <c r="Y131" s="906"/>
    </row>
    <row r="132" spans="1:25" ht="14.25">
      <c r="A132" s="1021"/>
      <c r="B132" s="1010" t="s">
        <v>1494</v>
      </c>
      <c r="C132" s="1038" t="s">
        <v>59</v>
      </c>
      <c r="D132" s="1038" t="s">
        <v>1073</v>
      </c>
      <c r="E132" s="1010" t="s">
        <v>919</v>
      </c>
      <c r="F132" s="1718" t="s">
        <v>939</v>
      </c>
      <c r="G132" s="1719"/>
      <c r="H132" s="1719"/>
      <c r="I132" s="1719"/>
      <c r="J132" s="1719"/>
      <c r="K132" s="1720"/>
      <c r="L132" s="1034"/>
      <c r="M132" s="1035"/>
      <c r="N132" s="1037"/>
      <c r="O132" s="1023"/>
      <c r="P132" s="1023"/>
      <c r="Q132" s="1024"/>
      <c r="R132" s="1023"/>
      <c r="S132" s="1023"/>
      <c r="T132" s="1023"/>
      <c r="U132" s="1024"/>
      <c r="V132" s="1010"/>
      <c r="W132" s="1022"/>
      <c r="X132" s="1022"/>
      <c r="Y132" s="906"/>
    </row>
    <row r="133" spans="1:25" ht="18" customHeight="1">
      <c r="A133" s="1021"/>
      <c r="B133" s="1010" t="s">
        <v>60</v>
      </c>
      <c r="C133" s="1010" t="s">
        <v>1320</v>
      </c>
      <c r="D133" s="1010" t="s">
        <v>1321</v>
      </c>
      <c r="E133" s="1010" t="s">
        <v>891</v>
      </c>
      <c r="F133" s="1718" t="s">
        <v>939</v>
      </c>
      <c r="G133" s="1719"/>
      <c r="H133" s="1719"/>
      <c r="I133" s="1719"/>
      <c r="J133" s="1719"/>
      <c r="K133" s="1720"/>
      <c r="L133" s="1034"/>
      <c r="M133" s="1035"/>
      <c r="N133" s="1037"/>
      <c r="O133" s="1023"/>
      <c r="P133" s="1023"/>
      <c r="Q133" s="1024"/>
      <c r="R133" s="1023"/>
      <c r="S133" s="1023"/>
      <c r="T133" s="1023"/>
      <c r="U133" s="1024"/>
      <c r="V133" s="1010"/>
      <c r="W133" s="1022"/>
      <c r="X133" s="1022"/>
      <c r="Y133" s="906"/>
    </row>
    <row r="134" spans="1:25" ht="14.25">
      <c r="A134" s="1021"/>
      <c r="B134" s="1010" t="s">
        <v>1490</v>
      </c>
      <c r="C134" s="1010" t="s">
        <v>61</v>
      </c>
      <c r="D134" s="1010" t="s">
        <v>62</v>
      </c>
      <c r="E134" s="1010" t="s">
        <v>941</v>
      </c>
      <c r="F134" s="1718" t="s">
        <v>939</v>
      </c>
      <c r="G134" s="1719"/>
      <c r="H134" s="1719"/>
      <c r="I134" s="1719"/>
      <c r="J134" s="1719"/>
      <c r="K134" s="1720"/>
      <c r="L134" s="1034"/>
      <c r="M134" s="1035"/>
      <c r="N134" s="1037"/>
      <c r="O134" s="1023"/>
      <c r="P134" s="1023"/>
      <c r="Q134" s="1024"/>
      <c r="R134" s="1023"/>
      <c r="S134" s="1023"/>
      <c r="T134" s="1023"/>
      <c r="U134" s="1024"/>
      <c r="V134" s="1010"/>
      <c r="W134" s="1022"/>
      <c r="X134" s="1022"/>
      <c r="Y134" s="906"/>
    </row>
    <row r="135" spans="1:25" ht="14.25">
      <c r="A135" s="1021"/>
      <c r="B135" s="1010" t="s">
        <v>1501</v>
      </c>
      <c r="C135" s="1010" t="s">
        <v>63</v>
      </c>
      <c r="D135" s="1010" t="s">
        <v>64</v>
      </c>
      <c r="E135" s="1010" t="s">
        <v>1038</v>
      </c>
      <c r="F135" s="1718" t="s">
        <v>939</v>
      </c>
      <c r="G135" s="1719"/>
      <c r="H135" s="1719"/>
      <c r="I135" s="1719"/>
      <c r="J135" s="1719"/>
      <c r="K135" s="1720"/>
      <c r="L135" s="1034"/>
      <c r="M135" s="1035"/>
      <c r="N135" s="1037"/>
      <c r="O135" s="1023"/>
      <c r="P135" s="1023"/>
      <c r="Q135" s="1024"/>
      <c r="R135" s="1023"/>
      <c r="S135" s="1023"/>
      <c r="T135" s="1023"/>
      <c r="U135" s="1024"/>
      <c r="V135" s="1010"/>
      <c r="W135" s="1022"/>
      <c r="X135" s="1022"/>
      <c r="Y135" s="906"/>
    </row>
    <row r="136" spans="1:25" ht="15">
      <c r="A136" s="1021"/>
      <c r="B136" s="1010" t="s">
        <v>65</v>
      </c>
      <c r="C136" s="1027" t="s">
        <v>66</v>
      </c>
      <c r="D136" s="1027" t="s">
        <v>924</v>
      </c>
      <c r="E136" s="1039" t="s">
        <v>916</v>
      </c>
      <c r="F136" s="1718" t="s">
        <v>939</v>
      </c>
      <c r="G136" s="1719"/>
      <c r="H136" s="1719"/>
      <c r="I136" s="1719"/>
      <c r="J136" s="1719"/>
      <c r="K136" s="1720"/>
      <c r="L136" s="1034"/>
      <c r="M136" s="1035"/>
      <c r="N136" s="1037"/>
      <c r="O136" s="1023"/>
      <c r="P136" s="1023"/>
      <c r="Q136" s="1024"/>
      <c r="R136" s="1023"/>
      <c r="S136" s="1023"/>
      <c r="T136" s="1023"/>
      <c r="U136" s="1024"/>
      <c r="V136" s="1010"/>
      <c r="W136" s="1022"/>
      <c r="X136" s="1022"/>
      <c r="Y136" s="906"/>
    </row>
    <row r="137" spans="2:23" ht="14.25">
      <c r="B137" s="690"/>
      <c r="C137" s="723"/>
      <c r="D137" s="723"/>
      <c r="E137" s="724"/>
      <c r="F137" s="726"/>
      <c r="G137" s="726"/>
      <c r="H137" s="726"/>
      <c r="I137" s="726"/>
      <c r="J137" s="726"/>
      <c r="K137" s="726"/>
      <c r="L137" s="726"/>
      <c r="M137" s="726"/>
      <c r="N137" s="726"/>
      <c r="O137" s="38"/>
      <c r="P137" s="38"/>
      <c r="Q137" s="38"/>
      <c r="R137" s="38"/>
      <c r="S137" s="38"/>
      <c r="T137" s="38"/>
      <c r="U137" s="38"/>
      <c r="V137" s="38"/>
      <c r="W137" s="38"/>
    </row>
    <row r="138" spans="2:23" ht="14.25">
      <c r="B138" s="690"/>
      <c r="C138" s="689"/>
      <c r="D138" s="689"/>
      <c r="E138" s="689"/>
      <c r="F138" s="726"/>
      <c r="G138" s="726"/>
      <c r="H138" s="726"/>
      <c r="I138" s="726"/>
      <c r="J138" s="726"/>
      <c r="K138" s="726"/>
      <c r="L138" s="726"/>
      <c r="M138" s="726"/>
      <c r="N138" s="726"/>
      <c r="O138" s="38"/>
      <c r="P138" s="38"/>
      <c r="Q138" s="38"/>
      <c r="R138" s="38"/>
      <c r="S138" s="38"/>
      <c r="T138" s="38"/>
      <c r="U138" s="38"/>
      <c r="V138" s="38"/>
      <c r="W138" s="38"/>
    </row>
    <row r="139" spans="2:23" ht="14.25">
      <c r="B139" s="690"/>
      <c r="C139" s="689"/>
      <c r="D139" s="689"/>
      <c r="E139" s="689"/>
      <c r="F139" s="726"/>
      <c r="G139" s="726"/>
      <c r="H139" s="726"/>
      <c r="I139" s="726"/>
      <c r="J139" s="726"/>
      <c r="K139" s="726"/>
      <c r="L139" s="726"/>
      <c r="M139" s="726"/>
      <c r="N139" s="726"/>
      <c r="O139" s="38"/>
      <c r="P139" s="38"/>
      <c r="Q139" s="38"/>
      <c r="R139" s="38"/>
      <c r="S139" s="38"/>
      <c r="T139" s="38"/>
      <c r="U139" s="38"/>
      <c r="V139" s="38"/>
      <c r="W139" s="38"/>
    </row>
    <row r="140" spans="2:23" ht="14.25">
      <c r="B140" s="690"/>
      <c r="C140" s="741"/>
      <c r="D140" s="741"/>
      <c r="E140" s="689"/>
      <c r="F140" s="726"/>
      <c r="G140" s="726"/>
      <c r="H140" s="726"/>
      <c r="I140" s="726"/>
      <c r="J140" s="726"/>
      <c r="K140" s="726"/>
      <c r="L140" s="726"/>
      <c r="M140" s="726"/>
      <c r="N140" s="726"/>
      <c r="O140" s="38"/>
      <c r="P140" s="38"/>
      <c r="Q140" s="38"/>
      <c r="R140" s="38"/>
      <c r="S140" s="38"/>
      <c r="T140" s="38"/>
      <c r="U140" s="38"/>
      <c r="V140" s="38"/>
      <c r="W140" s="38"/>
    </row>
    <row r="141" spans="2:23" ht="14.25">
      <c r="B141" s="690"/>
      <c r="C141" s="689"/>
      <c r="D141" s="689"/>
      <c r="E141" s="689"/>
      <c r="F141" s="726"/>
      <c r="G141" s="726"/>
      <c r="H141" s="726"/>
      <c r="I141" s="726"/>
      <c r="J141" s="726"/>
      <c r="K141" s="726"/>
      <c r="L141" s="726"/>
      <c r="M141" s="726"/>
      <c r="N141" s="726"/>
      <c r="O141" s="38"/>
      <c r="P141" s="38"/>
      <c r="Q141" s="38"/>
      <c r="R141" s="38"/>
      <c r="S141" s="38"/>
      <c r="T141" s="38"/>
      <c r="U141" s="38"/>
      <c r="V141" s="38"/>
      <c r="W141" s="38"/>
    </row>
    <row r="142" spans="2:23" ht="14.25">
      <c r="B142" s="690"/>
      <c r="C142" s="689"/>
      <c r="D142" s="689"/>
      <c r="E142" s="689"/>
      <c r="F142" s="726"/>
      <c r="G142" s="726"/>
      <c r="H142" s="726"/>
      <c r="I142" s="726"/>
      <c r="J142" s="726"/>
      <c r="K142" s="726"/>
      <c r="L142" s="726"/>
      <c r="M142" s="726"/>
      <c r="N142" s="726"/>
      <c r="O142" s="38"/>
      <c r="P142" s="38"/>
      <c r="Q142" s="38"/>
      <c r="R142" s="38"/>
      <c r="S142" s="38"/>
      <c r="T142" s="38"/>
      <c r="U142" s="38"/>
      <c r="V142" s="38"/>
      <c r="W142" s="38"/>
    </row>
    <row r="143" spans="2:23" ht="14.25">
      <c r="B143" s="689"/>
      <c r="C143" s="742"/>
      <c r="D143" s="742"/>
      <c r="E143" s="689"/>
      <c r="F143" s="726"/>
      <c r="G143" s="726"/>
      <c r="H143" s="726"/>
      <c r="I143" s="726"/>
      <c r="J143" s="726"/>
      <c r="K143" s="726"/>
      <c r="L143" s="726"/>
      <c r="M143" s="726"/>
      <c r="N143" s="726"/>
      <c r="O143" s="38"/>
      <c r="P143" s="38"/>
      <c r="Q143" s="38"/>
      <c r="R143" s="38"/>
      <c r="S143" s="38"/>
      <c r="T143" s="38"/>
      <c r="U143" s="38"/>
      <c r="V143" s="38"/>
      <c r="W143" s="38"/>
    </row>
    <row r="144" spans="2:23" ht="15">
      <c r="B144" s="689"/>
      <c r="C144" s="706"/>
      <c r="D144" s="706"/>
      <c r="E144" s="705"/>
      <c r="F144" s="726"/>
      <c r="G144" s="726"/>
      <c r="H144" s="726"/>
      <c r="I144" s="726"/>
      <c r="J144" s="726"/>
      <c r="K144" s="726"/>
      <c r="L144" s="726"/>
      <c r="M144" s="726"/>
      <c r="N144" s="726"/>
      <c r="O144" s="38"/>
      <c r="P144" s="38"/>
      <c r="Q144" s="38"/>
      <c r="R144" s="38"/>
      <c r="S144" s="38"/>
      <c r="T144" s="38"/>
      <c r="U144" s="38"/>
      <c r="V144" s="38"/>
      <c r="W144" s="38"/>
    </row>
    <row r="145" spans="2:23" ht="15">
      <c r="B145" s="689"/>
      <c r="C145" s="721"/>
      <c r="D145" s="721"/>
      <c r="E145" s="689"/>
      <c r="F145" s="726"/>
      <c r="G145" s="726"/>
      <c r="H145" s="726"/>
      <c r="I145" s="726"/>
      <c r="J145" s="726"/>
      <c r="K145" s="726"/>
      <c r="L145" s="726"/>
      <c r="M145" s="726"/>
      <c r="N145" s="726"/>
      <c r="O145" s="38"/>
      <c r="P145" s="38"/>
      <c r="Q145" s="38"/>
      <c r="R145" s="38"/>
      <c r="S145" s="38"/>
      <c r="T145" s="38"/>
      <c r="U145" s="38"/>
      <c r="V145" s="38"/>
      <c r="W145" s="38"/>
    </row>
    <row r="146" spans="2:23" ht="14.25">
      <c r="B146" s="689"/>
      <c r="C146" s="689"/>
      <c r="D146" s="689"/>
      <c r="E146" s="689"/>
      <c r="F146" s="726"/>
      <c r="G146" s="726"/>
      <c r="H146" s="726"/>
      <c r="I146" s="726"/>
      <c r="J146" s="726"/>
      <c r="K146" s="726"/>
      <c r="L146" s="726"/>
      <c r="M146" s="726"/>
      <c r="N146" s="726"/>
      <c r="O146" s="38"/>
      <c r="P146" s="38"/>
      <c r="Q146" s="38"/>
      <c r="R146" s="38"/>
      <c r="S146" s="38"/>
      <c r="T146" s="38"/>
      <c r="U146" s="38"/>
      <c r="V146" s="38"/>
      <c r="W146" s="38"/>
    </row>
    <row r="147" spans="2:23" ht="15">
      <c r="B147" s="689"/>
      <c r="C147" s="706"/>
      <c r="D147" s="706"/>
      <c r="E147" s="689"/>
      <c r="F147" s="726"/>
      <c r="G147" s="726"/>
      <c r="H147" s="726"/>
      <c r="I147" s="726"/>
      <c r="J147" s="726"/>
      <c r="K147" s="726"/>
      <c r="L147" s="726"/>
      <c r="M147" s="726"/>
      <c r="N147" s="726"/>
      <c r="O147" s="38"/>
      <c r="P147" s="38"/>
      <c r="Q147" s="38"/>
      <c r="R147" s="38"/>
      <c r="S147" s="38"/>
      <c r="T147" s="38"/>
      <c r="U147" s="38"/>
      <c r="V147" s="38"/>
      <c r="W147" s="38"/>
    </row>
    <row r="148" spans="2:23" ht="14.25">
      <c r="B148" s="689"/>
      <c r="C148" s="689"/>
      <c r="D148" s="689"/>
      <c r="E148" s="689"/>
      <c r="F148" s="726"/>
      <c r="G148" s="726"/>
      <c r="H148" s="726"/>
      <c r="I148" s="726"/>
      <c r="J148" s="726"/>
      <c r="K148" s="726"/>
      <c r="L148" s="726"/>
      <c r="M148" s="726"/>
      <c r="N148" s="726"/>
      <c r="O148" s="38"/>
      <c r="P148" s="38"/>
      <c r="Q148" s="38"/>
      <c r="R148" s="38"/>
      <c r="S148" s="38"/>
      <c r="T148" s="38"/>
      <c r="U148" s="38"/>
      <c r="V148" s="38"/>
      <c r="W148" s="38"/>
    </row>
    <row r="149" spans="2:23" ht="15">
      <c r="B149" s="689"/>
      <c r="C149" s="706"/>
      <c r="D149" s="706"/>
      <c r="E149" s="707"/>
      <c r="F149" s="726"/>
      <c r="G149" s="726"/>
      <c r="H149" s="726"/>
      <c r="I149" s="726"/>
      <c r="J149" s="726"/>
      <c r="K149" s="726"/>
      <c r="L149" s="726"/>
      <c r="M149" s="726"/>
      <c r="N149" s="726"/>
      <c r="O149" s="38"/>
      <c r="P149" s="38"/>
      <c r="Q149" s="38"/>
      <c r="R149" s="38"/>
      <c r="S149" s="38"/>
      <c r="T149" s="38"/>
      <c r="U149" s="38"/>
      <c r="V149" s="38"/>
      <c r="W149" s="38"/>
    </row>
    <row r="150" spans="2:23" ht="15">
      <c r="B150" s="689"/>
      <c r="C150" s="706"/>
      <c r="D150" s="706"/>
      <c r="E150" s="689"/>
      <c r="F150" s="726"/>
      <c r="G150" s="726"/>
      <c r="H150" s="726"/>
      <c r="I150" s="726"/>
      <c r="J150" s="726"/>
      <c r="K150" s="726"/>
      <c r="L150" s="726"/>
      <c r="M150" s="726"/>
      <c r="N150" s="726"/>
      <c r="O150" s="38"/>
      <c r="P150" s="38"/>
      <c r="Q150" s="38"/>
      <c r="R150" s="38"/>
      <c r="S150" s="38"/>
      <c r="T150" s="38"/>
      <c r="U150" s="38"/>
      <c r="V150" s="38"/>
      <c r="W150" s="38"/>
    </row>
    <row r="151" spans="2:23" ht="14.25">
      <c r="B151" s="689"/>
      <c r="C151" s="689"/>
      <c r="D151" s="689"/>
      <c r="E151" s="689"/>
      <c r="F151" s="726"/>
      <c r="G151" s="726"/>
      <c r="H151" s="726"/>
      <c r="I151" s="726"/>
      <c r="J151" s="726"/>
      <c r="K151" s="726"/>
      <c r="L151" s="726"/>
      <c r="M151" s="726"/>
      <c r="N151" s="726"/>
      <c r="O151" s="38"/>
      <c r="P151" s="38"/>
      <c r="Q151" s="38"/>
      <c r="R151" s="38"/>
      <c r="S151" s="38"/>
      <c r="T151" s="38"/>
      <c r="U151" s="38"/>
      <c r="V151" s="38"/>
      <c r="W151" s="38"/>
    </row>
    <row r="152" spans="2:23" ht="14.25">
      <c r="B152" s="689"/>
      <c r="C152" s="689"/>
      <c r="D152" s="689"/>
      <c r="E152" s="689"/>
      <c r="F152" s="726"/>
      <c r="G152" s="726"/>
      <c r="H152" s="726"/>
      <c r="I152" s="726"/>
      <c r="J152" s="726"/>
      <c r="K152" s="726"/>
      <c r="L152" s="726"/>
      <c r="M152" s="726"/>
      <c r="N152" s="726"/>
      <c r="O152" s="38"/>
      <c r="P152" s="38"/>
      <c r="Q152" s="38"/>
      <c r="R152" s="38"/>
      <c r="S152" s="38"/>
      <c r="T152" s="38"/>
      <c r="U152" s="38"/>
      <c r="V152" s="38"/>
      <c r="W152" s="38"/>
    </row>
    <row r="153" spans="2:23" ht="15">
      <c r="B153" s="689"/>
      <c r="C153" s="721"/>
      <c r="D153" s="721"/>
      <c r="E153" s="721"/>
      <c r="F153" s="726"/>
      <c r="G153" s="726"/>
      <c r="H153" s="726"/>
      <c r="I153" s="726"/>
      <c r="J153" s="726"/>
      <c r="K153" s="726"/>
      <c r="L153" s="726"/>
      <c r="M153" s="726"/>
      <c r="N153" s="726"/>
      <c r="O153" s="38"/>
      <c r="P153" s="38"/>
      <c r="Q153" s="38"/>
      <c r="R153" s="38"/>
      <c r="S153" s="38"/>
      <c r="T153" s="38"/>
      <c r="U153" s="38"/>
      <c r="V153" s="38"/>
      <c r="W153" s="38"/>
    </row>
    <row r="154" spans="2:23" ht="14.25">
      <c r="B154" s="689"/>
      <c r="C154" s="689"/>
      <c r="D154" s="689"/>
      <c r="E154" s="689"/>
      <c r="F154" s="726"/>
      <c r="G154" s="726"/>
      <c r="H154" s="726"/>
      <c r="I154" s="726"/>
      <c r="J154" s="726"/>
      <c r="K154" s="726"/>
      <c r="L154" s="726"/>
      <c r="M154" s="726"/>
      <c r="N154" s="726"/>
      <c r="O154" s="38"/>
      <c r="P154" s="38"/>
      <c r="Q154" s="38"/>
      <c r="R154" s="38"/>
      <c r="S154" s="38"/>
      <c r="T154" s="38"/>
      <c r="U154" s="38"/>
      <c r="V154" s="38"/>
      <c r="W154" s="38"/>
    </row>
    <row r="155" spans="2:23" ht="14.25">
      <c r="B155" s="689"/>
      <c r="C155" s="723"/>
      <c r="D155" s="723"/>
      <c r="E155" s="724"/>
      <c r="F155" s="726"/>
      <c r="G155" s="726"/>
      <c r="H155" s="726"/>
      <c r="I155" s="726"/>
      <c r="J155" s="726"/>
      <c r="K155" s="726"/>
      <c r="L155" s="726"/>
      <c r="M155" s="726"/>
      <c r="N155" s="726"/>
      <c r="O155" s="38"/>
      <c r="P155" s="38"/>
      <c r="Q155" s="38"/>
      <c r="R155" s="38"/>
      <c r="S155" s="38"/>
      <c r="T155" s="38"/>
      <c r="U155" s="38"/>
      <c r="V155" s="38"/>
      <c r="W155" s="38"/>
    </row>
    <row r="156" spans="2:23" ht="15">
      <c r="B156" s="689"/>
      <c r="C156" s="743"/>
      <c r="D156" s="743"/>
      <c r="E156" s="689"/>
      <c r="F156" s="726"/>
      <c r="G156" s="726"/>
      <c r="H156" s="726"/>
      <c r="I156" s="726"/>
      <c r="J156" s="726"/>
      <c r="K156" s="726"/>
      <c r="L156" s="726"/>
      <c r="M156" s="726"/>
      <c r="N156" s="726"/>
      <c r="O156" s="38"/>
      <c r="P156" s="38"/>
      <c r="Q156" s="38"/>
      <c r="R156" s="38"/>
      <c r="S156" s="38"/>
      <c r="T156" s="38"/>
      <c r="U156" s="38"/>
      <c r="V156" s="38"/>
      <c r="W156" s="38"/>
    </row>
    <row r="157" spans="2:23" ht="15">
      <c r="B157" s="689"/>
      <c r="C157" s="744"/>
      <c r="D157" s="744"/>
      <c r="E157" s="691"/>
      <c r="F157" s="726"/>
      <c r="G157" s="726"/>
      <c r="H157" s="726"/>
      <c r="I157" s="726"/>
      <c r="J157" s="726"/>
      <c r="K157" s="726"/>
      <c r="L157" s="726"/>
      <c r="M157" s="726"/>
      <c r="N157" s="726"/>
      <c r="O157" s="38"/>
      <c r="P157" s="38"/>
      <c r="Q157" s="38"/>
      <c r="R157" s="38"/>
      <c r="S157" s="38"/>
      <c r="T157" s="38"/>
      <c r="U157" s="38"/>
      <c r="V157" s="38"/>
      <c r="W157" s="38"/>
    </row>
    <row r="158" spans="2:23" ht="15">
      <c r="B158" s="689"/>
      <c r="C158" s="706"/>
      <c r="D158" s="706"/>
      <c r="E158" s="745"/>
      <c r="F158" s="726"/>
      <c r="G158" s="726"/>
      <c r="H158" s="726"/>
      <c r="I158" s="726"/>
      <c r="J158" s="726"/>
      <c r="K158" s="726"/>
      <c r="L158" s="726"/>
      <c r="M158" s="726"/>
      <c r="N158" s="726"/>
      <c r="O158" s="38"/>
      <c r="P158" s="38"/>
      <c r="Q158" s="38"/>
      <c r="R158" s="38"/>
      <c r="S158" s="38"/>
      <c r="T158" s="38"/>
      <c r="U158" s="38"/>
      <c r="V158" s="38"/>
      <c r="W158" s="38"/>
    </row>
    <row r="159" spans="2:23" ht="15">
      <c r="B159" s="690"/>
      <c r="C159" s="744"/>
      <c r="D159" s="744"/>
      <c r="E159" s="689"/>
      <c r="F159" s="726"/>
      <c r="G159" s="726"/>
      <c r="H159" s="726"/>
      <c r="I159" s="726"/>
      <c r="J159" s="726"/>
      <c r="K159" s="726"/>
      <c r="L159" s="726"/>
      <c r="M159" s="726"/>
      <c r="N159" s="726"/>
      <c r="O159" s="38"/>
      <c r="P159" s="38"/>
      <c r="Q159" s="38"/>
      <c r="R159" s="38"/>
      <c r="S159" s="38"/>
      <c r="T159" s="38"/>
      <c r="U159" s="38"/>
      <c r="V159" s="38"/>
      <c r="W159" s="38"/>
    </row>
    <row r="160" spans="2:23" ht="14.25">
      <c r="B160" s="746"/>
      <c r="C160" s="746"/>
      <c r="D160" s="746"/>
      <c r="E160" s="746"/>
      <c r="F160" s="746"/>
      <c r="G160" s="746"/>
      <c r="H160" s="746"/>
      <c r="I160" s="746"/>
      <c r="J160" s="746"/>
      <c r="K160" s="746"/>
      <c r="L160" s="746"/>
      <c r="M160" s="746"/>
      <c r="N160" s="746"/>
      <c r="O160" s="38"/>
      <c r="P160" s="38"/>
      <c r="Q160" s="38"/>
      <c r="R160" s="38"/>
      <c r="S160" s="38"/>
      <c r="T160" s="38"/>
      <c r="U160" s="38"/>
      <c r="V160" s="38"/>
      <c r="W160" s="38"/>
    </row>
    <row r="161" spans="2:23" ht="14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</row>
    <row r="162" spans="2:23" ht="14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</row>
    <row r="163" spans="2:23" ht="14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</row>
    <row r="164" spans="2:23" ht="14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</row>
    <row r="165" spans="2:23" ht="14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</row>
    <row r="166" spans="2:23" ht="14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</row>
  </sheetData>
  <sheetProtection/>
  <mergeCells count="40">
    <mergeCell ref="F135:K135"/>
    <mergeCell ref="F136:K136"/>
    <mergeCell ref="A2:R2"/>
    <mergeCell ref="F127:K127"/>
    <mergeCell ref="F128:K128"/>
    <mergeCell ref="F129:K129"/>
    <mergeCell ref="F130:K130"/>
    <mergeCell ref="F131:K131"/>
    <mergeCell ref="F132:K132"/>
    <mergeCell ref="F99:K99"/>
    <mergeCell ref="R44:U44"/>
    <mergeCell ref="N103:P103"/>
    <mergeCell ref="F133:K133"/>
    <mergeCell ref="F134:K134"/>
    <mergeCell ref="F100:K100"/>
    <mergeCell ref="F101:K101"/>
    <mergeCell ref="F103:M103"/>
    <mergeCell ref="R103:U103"/>
    <mergeCell ref="F69:K69"/>
    <mergeCell ref="F70:K70"/>
    <mergeCell ref="F44:M44"/>
    <mergeCell ref="N44:P44"/>
    <mergeCell ref="V103:W103"/>
    <mergeCell ref="V44:W44"/>
    <mergeCell ref="F72:M72"/>
    <mergeCell ref="N72:P72"/>
    <mergeCell ref="R72:U72"/>
    <mergeCell ref="V72:W72"/>
    <mergeCell ref="F98:K98"/>
    <mergeCell ref="F66:K66"/>
    <mergeCell ref="F67:K67"/>
    <mergeCell ref="F68:K68"/>
    <mergeCell ref="V20:W20"/>
    <mergeCell ref="R20:U20"/>
    <mergeCell ref="N20:P20"/>
    <mergeCell ref="F39:K39"/>
    <mergeCell ref="F40:K40"/>
    <mergeCell ref="F41:K41"/>
    <mergeCell ref="F42:K42"/>
    <mergeCell ref="F20:M2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58"/>
  <sheetViews>
    <sheetView zoomScalePageLayoutView="0" workbookViewId="0" topLeftCell="A22">
      <selection activeCell="V33" sqref="V33"/>
    </sheetView>
  </sheetViews>
  <sheetFormatPr defaultColWidth="9.140625" defaultRowHeight="15"/>
  <cols>
    <col min="1" max="1" width="4.57421875" style="0" customWidth="1"/>
    <col min="2" max="2" width="5.421875" style="0" customWidth="1"/>
    <col min="3" max="3" width="9.7109375" style="0" customWidth="1"/>
    <col min="4" max="4" width="9.421875" style="0" customWidth="1"/>
    <col min="5" max="5" width="14.7109375" style="0" customWidth="1"/>
    <col min="6" max="6" width="7.421875" style="0" customWidth="1"/>
    <col min="7" max="7" width="9.421875" style="0" customWidth="1"/>
    <col min="8" max="8" width="7.28125" style="0" customWidth="1"/>
    <col min="9" max="9" width="7.00390625" style="0" customWidth="1"/>
    <col min="10" max="10" width="6.8515625" style="0" customWidth="1"/>
    <col min="11" max="12" width="6.57421875" style="0" customWidth="1"/>
    <col min="13" max="13" width="6.7109375" style="0" customWidth="1"/>
    <col min="14" max="14" width="6.57421875" style="0" customWidth="1"/>
    <col min="16" max="16" width="15.140625" style="0" customWidth="1"/>
    <col min="17" max="17" width="10.00390625" style="0" customWidth="1"/>
    <col min="18" max="18" width="9.140625" style="0" customWidth="1"/>
  </cols>
  <sheetData>
    <row r="1" spans="1:16" ht="18">
      <c r="A1" s="568"/>
      <c r="B1" s="569"/>
      <c r="C1" s="569"/>
      <c r="D1" s="569"/>
      <c r="E1" s="570" t="s">
        <v>2120</v>
      </c>
      <c r="F1" s="569"/>
      <c r="G1" s="569"/>
      <c r="H1" s="569"/>
      <c r="I1" s="569"/>
      <c r="J1" s="569"/>
      <c r="K1" s="569"/>
      <c r="L1" s="569"/>
      <c r="M1" s="569"/>
      <c r="N1" s="569"/>
      <c r="O1" s="568"/>
      <c r="P1" s="568"/>
    </row>
    <row r="2" spans="1:18" ht="15">
      <c r="A2" s="1721" t="s">
        <v>1119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721"/>
      <c r="N2" s="1721"/>
      <c r="O2" s="1721"/>
      <c r="P2" s="1721"/>
      <c r="Q2" s="1721"/>
      <c r="R2" s="1721"/>
    </row>
    <row r="3" spans="1:16" ht="18">
      <c r="A3" s="569"/>
      <c r="B3" s="569"/>
      <c r="C3" s="569"/>
      <c r="D3" s="569"/>
      <c r="E3" s="570" t="s">
        <v>2000</v>
      </c>
      <c r="F3" s="569"/>
      <c r="G3" s="568"/>
      <c r="H3" s="568"/>
      <c r="I3" s="568"/>
      <c r="J3" s="568"/>
      <c r="K3" s="568"/>
      <c r="L3" s="568"/>
      <c r="M3" s="568"/>
      <c r="N3" s="569"/>
      <c r="O3" s="568"/>
      <c r="P3" s="568"/>
    </row>
    <row r="4" spans="1:16" ht="14.25">
      <c r="A4" s="571" t="s">
        <v>2121</v>
      </c>
      <c r="B4" s="568"/>
      <c r="C4" s="568"/>
      <c r="D4" s="568" t="s">
        <v>2001</v>
      </c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</row>
    <row r="5" spans="1:16" ht="14.25">
      <c r="A5" s="568"/>
      <c r="B5" s="568"/>
      <c r="C5" s="568"/>
      <c r="D5" s="568" t="s">
        <v>2002</v>
      </c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</row>
    <row r="6" spans="1:16" ht="14.25">
      <c r="A6" s="568"/>
      <c r="B6" s="568"/>
      <c r="C6" s="568"/>
      <c r="D6" s="568" t="s">
        <v>2122</v>
      </c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</row>
    <row r="7" spans="1:16" ht="14.25">
      <c r="A7" s="568"/>
      <c r="B7" s="568"/>
      <c r="C7" s="568"/>
      <c r="D7" s="568" t="s">
        <v>2003</v>
      </c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8"/>
    </row>
    <row r="8" spans="1:16" ht="14.25">
      <c r="A8" s="568"/>
      <c r="B8" s="568"/>
      <c r="C8" s="568"/>
      <c r="D8" s="568" t="s">
        <v>2004</v>
      </c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</row>
    <row r="9" spans="1:16" ht="14.25">
      <c r="A9" s="568"/>
      <c r="B9" s="568"/>
      <c r="C9" s="568"/>
      <c r="D9" s="568" t="s">
        <v>2005</v>
      </c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</row>
    <row r="10" spans="1:16" ht="14.25">
      <c r="A10" s="571" t="s">
        <v>979</v>
      </c>
      <c r="B10" s="568"/>
      <c r="C10" s="568" t="s">
        <v>840</v>
      </c>
      <c r="D10" s="568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8"/>
    </row>
    <row r="11" spans="1:16" ht="14.25">
      <c r="A11" s="568"/>
      <c r="B11" s="568"/>
      <c r="C11" s="568" t="s">
        <v>980</v>
      </c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</row>
    <row r="12" spans="1:16" ht="14.25">
      <c r="A12" s="568"/>
      <c r="B12" s="568"/>
      <c r="C12" s="568" t="s">
        <v>2006</v>
      </c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</row>
    <row r="13" spans="1:16" ht="14.25">
      <c r="A13" s="571" t="s">
        <v>2007</v>
      </c>
      <c r="B13" s="571"/>
      <c r="C13" s="571"/>
      <c r="D13" s="571"/>
      <c r="E13" s="571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</row>
    <row r="14" spans="1:16" ht="14.25">
      <c r="A14" s="571" t="s">
        <v>1126</v>
      </c>
      <c r="B14" s="571"/>
      <c r="C14" s="571"/>
      <c r="D14" s="571"/>
      <c r="E14" s="571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</row>
    <row r="15" ht="14.25">
      <c r="C15" s="227" t="s">
        <v>1127</v>
      </c>
    </row>
    <row r="16" spans="1:18" ht="41.25">
      <c r="A16" s="572" t="s">
        <v>842</v>
      </c>
      <c r="B16" s="572" t="s">
        <v>843</v>
      </c>
      <c r="C16" s="572" t="s">
        <v>844</v>
      </c>
      <c r="D16" s="572" t="s">
        <v>845</v>
      </c>
      <c r="E16" s="572" t="s">
        <v>847</v>
      </c>
      <c r="F16" s="573" t="s">
        <v>848</v>
      </c>
      <c r="G16" s="573" t="s">
        <v>849</v>
      </c>
      <c r="H16" s="574" t="s">
        <v>2008</v>
      </c>
      <c r="I16" s="574" t="s">
        <v>2009</v>
      </c>
      <c r="J16" s="574" t="s">
        <v>2010</v>
      </c>
      <c r="K16" s="574" t="s">
        <v>2011</v>
      </c>
      <c r="L16" s="574" t="s">
        <v>2012</v>
      </c>
      <c r="M16" s="574" t="s">
        <v>2013</v>
      </c>
      <c r="N16" s="572" t="s">
        <v>850</v>
      </c>
      <c r="O16" s="572" t="s">
        <v>959</v>
      </c>
      <c r="P16" s="572" t="s">
        <v>852</v>
      </c>
      <c r="Q16" s="575" t="s">
        <v>853</v>
      </c>
      <c r="R16" s="575" t="s">
        <v>854</v>
      </c>
    </row>
    <row r="17" spans="1:18" ht="14.25">
      <c r="A17" s="28"/>
      <c r="B17" s="28"/>
      <c r="C17" s="28"/>
      <c r="D17" s="28"/>
      <c r="E17" s="28"/>
      <c r="F17" s="28"/>
      <c r="G17" s="28"/>
      <c r="H17" s="576"/>
      <c r="I17" s="576"/>
      <c r="J17" s="576"/>
      <c r="K17" s="576"/>
      <c r="L17" s="576"/>
      <c r="M17" s="576"/>
      <c r="N17" s="28">
        <v>61</v>
      </c>
      <c r="O17" s="28"/>
      <c r="P17" s="577"/>
      <c r="Q17" s="14"/>
      <c r="R17" s="14"/>
    </row>
    <row r="18" spans="1:18" ht="14.25">
      <c r="A18" s="637">
        <v>1</v>
      </c>
      <c r="B18" s="637">
        <v>617</v>
      </c>
      <c r="C18" s="637" t="s">
        <v>2014</v>
      </c>
      <c r="D18" s="637" t="s">
        <v>1442</v>
      </c>
      <c r="E18" s="638" t="s">
        <v>1064</v>
      </c>
      <c r="F18" s="637">
        <v>23</v>
      </c>
      <c r="G18" s="637" t="s">
        <v>859</v>
      </c>
      <c r="H18" s="637">
        <v>3</v>
      </c>
      <c r="I18" s="637">
        <v>4.5</v>
      </c>
      <c r="J18" s="637">
        <v>4</v>
      </c>
      <c r="K18" s="637">
        <v>2</v>
      </c>
      <c r="L18" s="637">
        <v>2</v>
      </c>
      <c r="M18" s="637">
        <v>6</v>
      </c>
      <c r="N18" s="639">
        <f aca="true" t="shared" si="0" ref="N18:N40">SUM(H18:M18)</f>
        <v>21.5</v>
      </c>
      <c r="O18" s="637" t="s">
        <v>859</v>
      </c>
      <c r="P18" s="640" t="s">
        <v>1162</v>
      </c>
      <c r="Q18" s="641"/>
      <c r="R18" s="641"/>
    </row>
    <row r="19" spans="1:18" ht="14.25">
      <c r="A19" s="637">
        <v>2</v>
      </c>
      <c r="B19" s="637">
        <v>616</v>
      </c>
      <c r="C19" s="637" t="s">
        <v>2015</v>
      </c>
      <c r="D19" s="637" t="s">
        <v>1986</v>
      </c>
      <c r="E19" s="638" t="s">
        <v>1064</v>
      </c>
      <c r="F19" s="637">
        <v>26</v>
      </c>
      <c r="G19" s="637" t="s">
        <v>859</v>
      </c>
      <c r="H19" s="637">
        <v>2</v>
      </c>
      <c r="I19" s="637">
        <v>3.5</v>
      </c>
      <c r="J19" s="637">
        <v>2</v>
      </c>
      <c r="K19" s="637">
        <v>0</v>
      </c>
      <c r="L19" s="637">
        <v>3</v>
      </c>
      <c r="M19" s="637">
        <v>7</v>
      </c>
      <c r="N19" s="639">
        <f t="shared" si="0"/>
        <v>17.5</v>
      </c>
      <c r="O19" s="637" t="s">
        <v>999</v>
      </c>
      <c r="P19" s="640" t="s">
        <v>1162</v>
      </c>
      <c r="Q19" s="641"/>
      <c r="R19" s="641"/>
    </row>
    <row r="20" spans="1:18" ht="18.75">
      <c r="A20" s="637">
        <v>3</v>
      </c>
      <c r="B20" s="642">
        <v>605</v>
      </c>
      <c r="C20" s="637" t="s">
        <v>2016</v>
      </c>
      <c r="D20" s="637" t="s">
        <v>876</v>
      </c>
      <c r="E20" s="643" t="s">
        <v>905</v>
      </c>
      <c r="F20" s="637">
        <v>38</v>
      </c>
      <c r="G20" s="637" t="s">
        <v>859</v>
      </c>
      <c r="H20" s="637">
        <v>1.5</v>
      </c>
      <c r="I20" s="637">
        <v>4</v>
      </c>
      <c r="J20" s="637">
        <v>4.5</v>
      </c>
      <c r="K20" s="637">
        <v>0</v>
      </c>
      <c r="L20" s="637">
        <v>0.5</v>
      </c>
      <c r="M20" s="637">
        <v>6</v>
      </c>
      <c r="N20" s="639">
        <f t="shared" si="0"/>
        <v>16.5</v>
      </c>
      <c r="O20" s="637" t="s">
        <v>999</v>
      </c>
      <c r="P20" s="640" t="s">
        <v>1133</v>
      </c>
      <c r="Q20" s="641"/>
      <c r="R20" s="641"/>
    </row>
    <row r="21" spans="1:18" ht="18.75">
      <c r="A21" s="637">
        <v>3</v>
      </c>
      <c r="B21" s="642">
        <v>612</v>
      </c>
      <c r="C21" s="637" t="s">
        <v>2017</v>
      </c>
      <c r="D21" s="637" t="s">
        <v>2018</v>
      </c>
      <c r="E21" s="638" t="s">
        <v>909</v>
      </c>
      <c r="F21" s="637">
        <v>30</v>
      </c>
      <c r="G21" s="637" t="s">
        <v>859</v>
      </c>
      <c r="H21" s="637">
        <v>2</v>
      </c>
      <c r="I21" s="637">
        <v>0.5</v>
      </c>
      <c r="J21" s="637">
        <v>5</v>
      </c>
      <c r="K21" s="637">
        <v>0</v>
      </c>
      <c r="L21" s="637">
        <v>2</v>
      </c>
      <c r="M21" s="637">
        <v>7</v>
      </c>
      <c r="N21" s="639">
        <f t="shared" si="0"/>
        <v>16.5</v>
      </c>
      <c r="O21" s="637" t="s">
        <v>999</v>
      </c>
      <c r="P21" s="644" t="s">
        <v>2019</v>
      </c>
      <c r="Q21" s="641"/>
      <c r="R21" s="641"/>
    </row>
    <row r="22" spans="1:18" ht="18.75">
      <c r="A22" s="637">
        <v>5</v>
      </c>
      <c r="B22" s="642">
        <v>613</v>
      </c>
      <c r="C22" s="637" t="s">
        <v>2020</v>
      </c>
      <c r="D22" s="637" t="s">
        <v>924</v>
      </c>
      <c r="E22" s="638" t="s">
        <v>891</v>
      </c>
      <c r="F22" s="637">
        <v>29</v>
      </c>
      <c r="G22" s="637" t="s">
        <v>859</v>
      </c>
      <c r="H22" s="637">
        <v>6</v>
      </c>
      <c r="I22" s="637">
        <v>0</v>
      </c>
      <c r="J22" s="637">
        <v>3.5</v>
      </c>
      <c r="K22" s="637">
        <v>0</v>
      </c>
      <c r="L22" s="637">
        <v>0.5</v>
      </c>
      <c r="M22" s="637">
        <v>5</v>
      </c>
      <c r="N22" s="639">
        <f t="shared" si="0"/>
        <v>15</v>
      </c>
      <c r="O22" s="637" t="s">
        <v>999</v>
      </c>
      <c r="P22" s="640" t="s">
        <v>1049</v>
      </c>
      <c r="Q22" s="641"/>
      <c r="R22" s="641"/>
    </row>
    <row r="23" spans="1:18" ht="18.75">
      <c r="A23" s="578">
        <v>6</v>
      </c>
      <c r="B23" s="583">
        <v>602</v>
      </c>
      <c r="C23" s="578" t="s">
        <v>1206</v>
      </c>
      <c r="D23" s="578" t="s">
        <v>862</v>
      </c>
      <c r="E23" s="579" t="s">
        <v>1023</v>
      </c>
      <c r="F23" s="586">
        <v>39</v>
      </c>
      <c r="G23" s="586" t="s">
        <v>859</v>
      </c>
      <c r="H23" s="580">
        <v>2</v>
      </c>
      <c r="I23" s="580">
        <v>3</v>
      </c>
      <c r="J23" s="580">
        <v>4</v>
      </c>
      <c r="K23" s="580">
        <v>0</v>
      </c>
      <c r="L23" s="580">
        <v>3</v>
      </c>
      <c r="M23" s="580">
        <v>2.5</v>
      </c>
      <c r="N23" s="28">
        <f t="shared" si="0"/>
        <v>14.5</v>
      </c>
      <c r="O23" s="578"/>
      <c r="P23" s="581" t="s">
        <v>2021</v>
      </c>
      <c r="Q23" s="582"/>
      <c r="R23" s="582"/>
    </row>
    <row r="24" spans="1:18" ht="18.75">
      <c r="A24" s="578">
        <v>6</v>
      </c>
      <c r="B24" s="583">
        <v>611</v>
      </c>
      <c r="C24" s="578" t="s">
        <v>2022</v>
      </c>
      <c r="D24" s="578" t="s">
        <v>1224</v>
      </c>
      <c r="E24" s="579" t="s">
        <v>1019</v>
      </c>
      <c r="F24" s="578">
        <v>31</v>
      </c>
      <c r="G24" s="578" t="s">
        <v>859</v>
      </c>
      <c r="H24" s="580">
        <v>1</v>
      </c>
      <c r="I24" s="580">
        <v>4.5</v>
      </c>
      <c r="J24" s="580">
        <v>3.5</v>
      </c>
      <c r="K24" s="580">
        <v>0</v>
      </c>
      <c r="L24" s="580">
        <v>1</v>
      </c>
      <c r="M24" s="580">
        <v>4.5</v>
      </c>
      <c r="N24" s="28">
        <f t="shared" si="0"/>
        <v>14.5</v>
      </c>
      <c r="O24" s="578"/>
      <c r="P24" s="581" t="s">
        <v>2023</v>
      </c>
      <c r="Q24" s="582"/>
      <c r="R24" s="582"/>
    </row>
    <row r="25" spans="1:18" ht="18.75">
      <c r="A25" s="578">
        <v>8</v>
      </c>
      <c r="B25" s="583">
        <v>609</v>
      </c>
      <c r="C25" s="587" t="s">
        <v>923</v>
      </c>
      <c r="D25" s="587" t="s">
        <v>924</v>
      </c>
      <c r="E25" s="579" t="s">
        <v>858</v>
      </c>
      <c r="F25" s="588">
        <v>32</v>
      </c>
      <c r="G25" s="221" t="s">
        <v>859</v>
      </c>
      <c r="H25" s="580">
        <v>1</v>
      </c>
      <c r="I25" s="580">
        <v>3</v>
      </c>
      <c r="J25" s="580">
        <v>4</v>
      </c>
      <c r="K25" s="580">
        <v>0</v>
      </c>
      <c r="L25" s="580">
        <v>2</v>
      </c>
      <c r="M25" s="580">
        <v>4</v>
      </c>
      <c r="N25" s="28">
        <f t="shared" si="0"/>
        <v>14</v>
      </c>
      <c r="O25" s="578"/>
      <c r="P25" s="221" t="s">
        <v>2024</v>
      </c>
      <c r="Q25" s="582"/>
      <c r="R25" s="582"/>
    </row>
    <row r="26" spans="1:18" ht="18.75">
      <c r="A26" s="578">
        <v>8</v>
      </c>
      <c r="B26" s="583">
        <v>614</v>
      </c>
      <c r="C26" s="589" t="s">
        <v>2025</v>
      </c>
      <c r="D26" s="590" t="s">
        <v>1257</v>
      </c>
      <c r="E26" s="579" t="s">
        <v>873</v>
      </c>
      <c r="F26" s="578">
        <v>28</v>
      </c>
      <c r="G26" s="578" t="s">
        <v>859</v>
      </c>
      <c r="H26" s="580">
        <v>5</v>
      </c>
      <c r="I26" s="580">
        <v>3</v>
      </c>
      <c r="J26" s="580">
        <v>2</v>
      </c>
      <c r="K26" s="580">
        <v>0</v>
      </c>
      <c r="L26" s="580">
        <v>1</v>
      </c>
      <c r="M26" s="580">
        <v>3</v>
      </c>
      <c r="N26" s="28">
        <f t="shared" si="0"/>
        <v>14</v>
      </c>
      <c r="O26" s="578"/>
      <c r="P26" s="591" t="s">
        <v>2026</v>
      </c>
      <c r="Q26" s="582"/>
      <c r="R26" s="582"/>
    </row>
    <row r="27" spans="1:18" ht="18.75">
      <c r="A27" s="578">
        <v>10</v>
      </c>
      <c r="B27" s="578">
        <v>618</v>
      </c>
      <c r="C27" s="578" t="s">
        <v>1846</v>
      </c>
      <c r="D27" s="578" t="s">
        <v>1071</v>
      </c>
      <c r="E27" s="579" t="s">
        <v>916</v>
      </c>
      <c r="F27" s="578">
        <v>21</v>
      </c>
      <c r="G27" s="578"/>
      <c r="H27" s="580">
        <v>4</v>
      </c>
      <c r="I27" s="580">
        <v>3.5</v>
      </c>
      <c r="J27" s="580">
        <v>3</v>
      </c>
      <c r="K27" s="580">
        <v>0</v>
      </c>
      <c r="L27" s="580">
        <v>0</v>
      </c>
      <c r="M27" s="580">
        <v>2.5</v>
      </c>
      <c r="N27" s="28">
        <f t="shared" si="0"/>
        <v>13</v>
      </c>
      <c r="O27" s="578"/>
      <c r="P27" s="592" t="s">
        <v>1186</v>
      </c>
      <c r="Q27" s="582"/>
      <c r="R27" s="582"/>
    </row>
    <row r="28" spans="1:18" ht="18.75">
      <c r="A28" s="578">
        <v>11</v>
      </c>
      <c r="B28" s="583">
        <v>604</v>
      </c>
      <c r="C28" s="593" t="s">
        <v>2027</v>
      </c>
      <c r="D28" s="593" t="s">
        <v>2028</v>
      </c>
      <c r="E28" s="579" t="s">
        <v>899</v>
      </c>
      <c r="F28" s="578">
        <v>39</v>
      </c>
      <c r="G28" s="578" t="s">
        <v>859</v>
      </c>
      <c r="H28" s="580">
        <v>2</v>
      </c>
      <c r="I28" s="580">
        <v>0</v>
      </c>
      <c r="J28" s="580">
        <v>3</v>
      </c>
      <c r="K28" s="580">
        <v>0</v>
      </c>
      <c r="L28" s="580">
        <v>2.5</v>
      </c>
      <c r="M28" s="580">
        <v>5</v>
      </c>
      <c r="N28" s="28">
        <f t="shared" si="0"/>
        <v>12.5</v>
      </c>
      <c r="O28" s="578"/>
      <c r="P28" s="592" t="s">
        <v>2029</v>
      </c>
      <c r="Q28" s="582"/>
      <c r="R28" s="582"/>
    </row>
    <row r="29" spans="1:18" ht="18.75">
      <c r="A29" s="578">
        <v>11</v>
      </c>
      <c r="B29" s="578">
        <v>620</v>
      </c>
      <c r="C29" s="578" t="s">
        <v>2030</v>
      </c>
      <c r="D29" s="578" t="s">
        <v>1986</v>
      </c>
      <c r="E29" s="579" t="s">
        <v>919</v>
      </c>
      <c r="F29" s="578">
        <v>19</v>
      </c>
      <c r="G29" s="578" t="s">
        <v>859</v>
      </c>
      <c r="H29" s="580">
        <v>1</v>
      </c>
      <c r="I29" s="580">
        <v>0.5</v>
      </c>
      <c r="J29" s="580">
        <v>4</v>
      </c>
      <c r="K29" s="580">
        <v>0</v>
      </c>
      <c r="L29" s="580">
        <v>3</v>
      </c>
      <c r="M29" s="580">
        <v>4</v>
      </c>
      <c r="N29" s="28">
        <f t="shared" si="0"/>
        <v>12.5</v>
      </c>
      <c r="O29" s="578"/>
      <c r="P29" s="592" t="s">
        <v>1164</v>
      </c>
      <c r="Q29" s="582"/>
      <c r="R29" s="582"/>
    </row>
    <row r="30" spans="1:18" ht="18.75">
      <c r="A30" s="578">
        <v>13</v>
      </c>
      <c r="B30" s="583">
        <v>603</v>
      </c>
      <c r="C30" s="578" t="s">
        <v>1816</v>
      </c>
      <c r="D30" s="578" t="s">
        <v>876</v>
      </c>
      <c r="E30" s="579" t="s">
        <v>1023</v>
      </c>
      <c r="F30" s="578">
        <v>39</v>
      </c>
      <c r="G30" s="578" t="s">
        <v>859</v>
      </c>
      <c r="H30" s="580">
        <v>1.5</v>
      </c>
      <c r="I30" s="580">
        <v>2.5</v>
      </c>
      <c r="J30" s="580">
        <v>3</v>
      </c>
      <c r="K30" s="580">
        <v>0</v>
      </c>
      <c r="L30" s="580">
        <v>1</v>
      </c>
      <c r="M30" s="580">
        <v>4</v>
      </c>
      <c r="N30" s="28">
        <f t="shared" si="0"/>
        <v>12</v>
      </c>
      <c r="O30" s="578"/>
      <c r="P30" s="592" t="s">
        <v>2021</v>
      </c>
      <c r="Q30" s="582"/>
      <c r="R30" s="582"/>
    </row>
    <row r="31" spans="1:18" ht="18.75">
      <c r="A31" s="578">
        <v>14</v>
      </c>
      <c r="B31" s="583">
        <v>607</v>
      </c>
      <c r="C31" s="594" t="s">
        <v>2031</v>
      </c>
      <c r="D31" s="594" t="s">
        <v>1912</v>
      </c>
      <c r="E31" s="579" t="s">
        <v>899</v>
      </c>
      <c r="F31" s="578">
        <v>35</v>
      </c>
      <c r="G31" s="578" t="s">
        <v>864</v>
      </c>
      <c r="H31" s="580">
        <v>1.5</v>
      </c>
      <c r="I31" s="580">
        <v>0</v>
      </c>
      <c r="J31" s="580">
        <v>1.5</v>
      </c>
      <c r="K31" s="580">
        <v>0</v>
      </c>
      <c r="L31" s="580">
        <v>3</v>
      </c>
      <c r="M31" s="580">
        <v>5.5</v>
      </c>
      <c r="N31" s="28">
        <f t="shared" si="0"/>
        <v>11.5</v>
      </c>
      <c r="O31" s="578"/>
      <c r="P31" s="592" t="s">
        <v>2029</v>
      </c>
      <c r="Q31" s="582"/>
      <c r="R31" s="582"/>
    </row>
    <row r="32" spans="1:18" ht="18.75">
      <c r="A32" s="578">
        <v>15</v>
      </c>
      <c r="B32" s="583">
        <v>606</v>
      </c>
      <c r="C32" s="584" t="s">
        <v>2032</v>
      </c>
      <c r="D32" s="584" t="s">
        <v>924</v>
      </c>
      <c r="E32" s="585" t="s">
        <v>905</v>
      </c>
      <c r="F32" s="584">
        <v>37</v>
      </c>
      <c r="G32" s="584" t="s">
        <v>864</v>
      </c>
      <c r="H32" s="580">
        <v>2.5</v>
      </c>
      <c r="I32" s="580">
        <v>3.5</v>
      </c>
      <c r="J32" s="580">
        <v>1.5</v>
      </c>
      <c r="K32" s="580">
        <v>0</v>
      </c>
      <c r="L32" s="580">
        <v>0</v>
      </c>
      <c r="M32" s="580">
        <v>3.5</v>
      </c>
      <c r="N32" s="28">
        <f t="shared" si="0"/>
        <v>11</v>
      </c>
      <c r="O32" s="578"/>
      <c r="P32" s="595" t="s">
        <v>1133</v>
      </c>
      <c r="Q32" s="582"/>
      <c r="R32" s="582"/>
    </row>
    <row r="33" spans="1:18" ht="14.25">
      <c r="A33" s="578">
        <v>16</v>
      </c>
      <c r="B33" s="578">
        <v>621</v>
      </c>
      <c r="C33" s="587" t="s">
        <v>1139</v>
      </c>
      <c r="D33" s="587" t="s">
        <v>1140</v>
      </c>
      <c r="E33" s="579" t="s">
        <v>934</v>
      </c>
      <c r="F33" s="578">
        <v>18</v>
      </c>
      <c r="G33" s="578" t="s">
        <v>864</v>
      </c>
      <c r="H33" s="580">
        <v>2.5</v>
      </c>
      <c r="I33" s="580">
        <v>0.5</v>
      </c>
      <c r="J33" s="580">
        <v>2.5</v>
      </c>
      <c r="K33" s="580">
        <v>0</v>
      </c>
      <c r="L33" s="580">
        <v>2</v>
      </c>
      <c r="M33" s="580">
        <v>2.5</v>
      </c>
      <c r="N33" s="28">
        <f t="shared" si="0"/>
        <v>10</v>
      </c>
      <c r="O33" s="578"/>
      <c r="P33" s="592" t="s">
        <v>1141</v>
      </c>
      <c r="Q33" s="582"/>
      <c r="R33" s="582"/>
    </row>
    <row r="34" spans="1:18" ht="18.75">
      <c r="A34" s="578">
        <v>17</v>
      </c>
      <c r="B34" s="583">
        <v>610</v>
      </c>
      <c r="C34" s="578" t="s">
        <v>2033</v>
      </c>
      <c r="D34" s="578" t="s">
        <v>2034</v>
      </c>
      <c r="E34" s="579" t="s">
        <v>927</v>
      </c>
      <c r="F34" s="578">
        <v>31</v>
      </c>
      <c r="G34" s="578" t="s">
        <v>864</v>
      </c>
      <c r="H34" s="580">
        <v>0</v>
      </c>
      <c r="I34" s="580">
        <v>2.5</v>
      </c>
      <c r="J34" s="580">
        <v>1</v>
      </c>
      <c r="K34" s="580">
        <v>0</v>
      </c>
      <c r="L34" s="580">
        <v>0.5</v>
      </c>
      <c r="M34" s="580">
        <v>5.5</v>
      </c>
      <c r="N34" s="28">
        <f t="shared" si="0"/>
        <v>9.5</v>
      </c>
      <c r="O34" s="578"/>
      <c r="P34" s="592" t="s">
        <v>2035</v>
      </c>
      <c r="Q34" s="582"/>
      <c r="R34" s="582"/>
    </row>
    <row r="35" spans="1:18" ht="18.75">
      <c r="A35" s="578">
        <v>18</v>
      </c>
      <c r="B35" s="583">
        <v>601</v>
      </c>
      <c r="C35" s="578" t="s">
        <v>2036</v>
      </c>
      <c r="D35" s="578" t="s">
        <v>1011</v>
      </c>
      <c r="E35" s="579" t="s">
        <v>1013</v>
      </c>
      <c r="F35" s="578">
        <v>40</v>
      </c>
      <c r="G35" s="578" t="s">
        <v>859</v>
      </c>
      <c r="H35" s="580">
        <v>3</v>
      </c>
      <c r="I35" s="580">
        <v>0.5</v>
      </c>
      <c r="J35" s="580">
        <v>2</v>
      </c>
      <c r="K35" s="580">
        <v>0</v>
      </c>
      <c r="L35" s="580">
        <v>0</v>
      </c>
      <c r="M35" s="580">
        <v>2</v>
      </c>
      <c r="N35" s="28">
        <f t="shared" si="0"/>
        <v>7.5</v>
      </c>
      <c r="O35" s="578"/>
      <c r="P35" s="578" t="s">
        <v>2037</v>
      </c>
      <c r="Q35" s="582"/>
      <c r="R35" s="582"/>
    </row>
    <row r="36" spans="1:18" ht="18.75">
      <c r="A36" s="578">
        <v>19</v>
      </c>
      <c r="B36" s="578">
        <v>619</v>
      </c>
      <c r="C36" s="578" t="s">
        <v>2038</v>
      </c>
      <c r="D36" s="578" t="s">
        <v>1201</v>
      </c>
      <c r="E36" s="579" t="s">
        <v>916</v>
      </c>
      <c r="F36" s="578">
        <v>20</v>
      </c>
      <c r="G36" s="578"/>
      <c r="H36" s="580">
        <v>3.5</v>
      </c>
      <c r="I36" s="580">
        <v>0.5</v>
      </c>
      <c r="J36" s="580">
        <v>0</v>
      </c>
      <c r="K36" s="580">
        <v>0</v>
      </c>
      <c r="L36" s="580">
        <v>0</v>
      </c>
      <c r="M36" s="580">
        <v>2.5</v>
      </c>
      <c r="N36" s="28">
        <f t="shared" si="0"/>
        <v>6.5</v>
      </c>
      <c r="O36" s="578"/>
      <c r="P36" s="592" t="s">
        <v>1186</v>
      </c>
      <c r="Q36" s="582"/>
      <c r="R36" s="582"/>
    </row>
    <row r="37" spans="1:18" ht="18.75">
      <c r="A37" s="578">
        <v>20</v>
      </c>
      <c r="B37" s="578">
        <v>622</v>
      </c>
      <c r="C37" s="578" t="s">
        <v>2039</v>
      </c>
      <c r="D37" s="578" t="s">
        <v>926</v>
      </c>
      <c r="E37" s="579" t="s">
        <v>1266</v>
      </c>
      <c r="F37" s="578">
        <v>17</v>
      </c>
      <c r="G37" s="578" t="s">
        <v>859</v>
      </c>
      <c r="H37" s="580">
        <v>0</v>
      </c>
      <c r="I37" s="580">
        <v>0</v>
      </c>
      <c r="J37" s="580">
        <v>1</v>
      </c>
      <c r="K37" s="580">
        <v>0</v>
      </c>
      <c r="L37" s="580">
        <v>1</v>
      </c>
      <c r="M37" s="580">
        <v>2.5</v>
      </c>
      <c r="N37" s="28">
        <f t="shared" si="0"/>
        <v>4.5</v>
      </c>
      <c r="O37" s="578"/>
      <c r="P37" s="592" t="s">
        <v>2040</v>
      </c>
      <c r="Q37" s="582"/>
      <c r="R37" s="582"/>
    </row>
    <row r="38" spans="1:18" ht="18.75">
      <c r="A38" s="1040"/>
      <c r="B38" s="1041">
        <v>608</v>
      </c>
      <c r="C38" s="1040" t="s">
        <v>2041</v>
      </c>
      <c r="D38" s="1040" t="s">
        <v>1011</v>
      </c>
      <c r="E38" s="1042" t="s">
        <v>927</v>
      </c>
      <c r="F38" s="1040">
        <v>34</v>
      </c>
      <c r="G38" s="1040" t="s">
        <v>859</v>
      </c>
      <c r="H38" s="1725" t="s">
        <v>939</v>
      </c>
      <c r="I38" s="1731"/>
      <c r="J38" s="1731"/>
      <c r="K38" s="1731"/>
      <c r="L38" s="1731"/>
      <c r="M38" s="1732"/>
      <c r="N38" s="1043">
        <f t="shared" si="0"/>
        <v>0</v>
      </c>
      <c r="O38" s="1040"/>
      <c r="P38" s="1044" t="s">
        <v>2035</v>
      </c>
      <c r="Q38" s="1045"/>
      <c r="R38" s="1045"/>
    </row>
    <row r="39" spans="1:18" ht="18.75">
      <c r="A39" s="1040"/>
      <c r="B39" s="1041">
        <v>615</v>
      </c>
      <c r="C39" s="1040" t="s">
        <v>2042</v>
      </c>
      <c r="D39" s="1040" t="s">
        <v>1157</v>
      </c>
      <c r="E39" s="1042" t="s">
        <v>927</v>
      </c>
      <c r="F39" s="1040">
        <v>26</v>
      </c>
      <c r="G39" s="1040" t="s">
        <v>864</v>
      </c>
      <c r="H39" s="1725" t="s">
        <v>939</v>
      </c>
      <c r="I39" s="1731"/>
      <c r="J39" s="1731"/>
      <c r="K39" s="1731"/>
      <c r="L39" s="1731"/>
      <c r="M39" s="1732"/>
      <c r="N39" s="1043">
        <f t="shared" si="0"/>
        <v>0</v>
      </c>
      <c r="O39" s="1040"/>
      <c r="P39" s="1044" t="s">
        <v>2035</v>
      </c>
      <c r="Q39" s="1045"/>
      <c r="R39" s="1045"/>
    </row>
    <row r="40" spans="1:18" ht="18.75">
      <c r="A40" s="1040"/>
      <c r="B40" s="1040">
        <v>623</v>
      </c>
      <c r="C40" s="1040" t="s">
        <v>2043</v>
      </c>
      <c r="D40" s="1040" t="s">
        <v>1403</v>
      </c>
      <c r="E40" s="1042" t="s">
        <v>1251</v>
      </c>
      <c r="F40" s="1040">
        <v>13</v>
      </c>
      <c r="G40" s="1040" t="s">
        <v>864</v>
      </c>
      <c r="H40" s="1725" t="s">
        <v>939</v>
      </c>
      <c r="I40" s="1731"/>
      <c r="J40" s="1731"/>
      <c r="K40" s="1731"/>
      <c r="L40" s="1731"/>
      <c r="M40" s="1732"/>
      <c r="N40" s="1043">
        <f t="shared" si="0"/>
        <v>0</v>
      </c>
      <c r="O40" s="1040"/>
      <c r="P40" s="1044" t="s">
        <v>1304</v>
      </c>
      <c r="Q40" s="1045"/>
      <c r="R40" s="1045"/>
    </row>
    <row r="41" spans="1:16" ht="14.25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</row>
    <row r="42" spans="1:16" ht="14.25">
      <c r="A42" s="596"/>
      <c r="B42" s="596"/>
      <c r="C42" s="597" t="s">
        <v>1168</v>
      </c>
      <c r="D42" s="596"/>
      <c r="E42" s="596"/>
      <c r="F42" s="596"/>
      <c r="G42" s="596"/>
      <c r="H42" s="596"/>
      <c r="I42" s="596"/>
      <c r="J42" s="596"/>
      <c r="K42" s="596"/>
      <c r="L42" s="596"/>
      <c r="M42" s="596"/>
      <c r="N42" s="596"/>
      <c r="O42" s="596"/>
      <c r="P42" s="596"/>
    </row>
    <row r="43" spans="1:16" ht="14.25">
      <c r="A43" s="596"/>
      <c r="B43" s="596"/>
      <c r="C43" s="596"/>
      <c r="D43" s="596"/>
      <c r="E43" s="596"/>
      <c r="F43" s="596"/>
      <c r="G43" s="596"/>
      <c r="H43" s="596"/>
      <c r="I43" s="596"/>
      <c r="J43" s="596"/>
      <c r="K43" s="596"/>
      <c r="L43" s="596"/>
      <c r="M43" s="596"/>
      <c r="N43" s="596"/>
      <c r="O43" s="596"/>
      <c r="P43" s="596"/>
    </row>
    <row r="44" spans="1:18" ht="26.25">
      <c r="A44" s="598" t="s">
        <v>984</v>
      </c>
      <c r="B44" s="598" t="s">
        <v>843</v>
      </c>
      <c r="C44" s="598" t="s">
        <v>844</v>
      </c>
      <c r="D44" s="598" t="s">
        <v>845</v>
      </c>
      <c r="E44" s="598" t="s">
        <v>847</v>
      </c>
      <c r="F44" s="599" t="s">
        <v>848</v>
      </c>
      <c r="G44" s="599" t="s">
        <v>849</v>
      </c>
      <c r="H44" s="574" t="s">
        <v>2008</v>
      </c>
      <c r="I44" s="574" t="s">
        <v>2009</v>
      </c>
      <c r="J44" s="574" t="s">
        <v>2010</v>
      </c>
      <c r="K44" s="574" t="s">
        <v>2011</v>
      </c>
      <c r="L44" s="574" t="s">
        <v>2012</v>
      </c>
      <c r="M44" s="574" t="s">
        <v>2013</v>
      </c>
      <c r="N44" s="598" t="s">
        <v>850</v>
      </c>
      <c r="O44" s="598" t="s">
        <v>959</v>
      </c>
      <c r="P44" s="598" t="s">
        <v>852</v>
      </c>
      <c r="Q44" s="600" t="s">
        <v>853</v>
      </c>
      <c r="R44" s="600" t="s">
        <v>854</v>
      </c>
    </row>
    <row r="45" spans="1:18" ht="14.25">
      <c r="A45" s="578"/>
      <c r="B45" s="578"/>
      <c r="C45" s="578"/>
      <c r="D45" s="578"/>
      <c r="E45" s="578"/>
      <c r="F45" s="578"/>
      <c r="G45" s="578"/>
      <c r="H45" s="578"/>
      <c r="I45" s="578"/>
      <c r="J45" s="578"/>
      <c r="K45" s="578"/>
      <c r="L45" s="578"/>
      <c r="M45" s="578"/>
      <c r="N45" s="578">
        <v>81</v>
      </c>
      <c r="O45" s="578"/>
      <c r="P45" s="578"/>
      <c r="Q45" s="578"/>
      <c r="R45" s="578"/>
    </row>
    <row r="46" spans="1:18" ht="18.75">
      <c r="A46" s="637">
        <v>1</v>
      </c>
      <c r="B46" s="642">
        <v>702</v>
      </c>
      <c r="C46" s="637" t="s">
        <v>2044</v>
      </c>
      <c r="D46" s="637" t="s">
        <v>857</v>
      </c>
      <c r="E46" s="638" t="s">
        <v>882</v>
      </c>
      <c r="F46" s="637">
        <v>62</v>
      </c>
      <c r="G46" s="637" t="s">
        <v>859</v>
      </c>
      <c r="H46" s="637">
        <v>0.5</v>
      </c>
      <c r="I46" s="637">
        <v>6</v>
      </c>
      <c r="J46" s="637">
        <v>2</v>
      </c>
      <c r="K46" s="637">
        <v>0</v>
      </c>
      <c r="L46" s="637">
        <v>7</v>
      </c>
      <c r="M46" s="637">
        <v>10</v>
      </c>
      <c r="N46" s="637">
        <f aca="true" t="shared" si="1" ref="N46:N65">SUM(H46:M46)</f>
        <v>25.5</v>
      </c>
      <c r="O46" s="637" t="s">
        <v>859</v>
      </c>
      <c r="P46" s="637" t="s">
        <v>2045</v>
      </c>
      <c r="Q46" s="637"/>
      <c r="R46" s="637"/>
    </row>
    <row r="47" spans="1:18" ht="18.75">
      <c r="A47" s="637">
        <v>2</v>
      </c>
      <c r="B47" s="642">
        <v>704</v>
      </c>
      <c r="C47" s="637" t="s">
        <v>1398</v>
      </c>
      <c r="D47" s="637" t="s">
        <v>1399</v>
      </c>
      <c r="E47" s="638" t="s">
        <v>1023</v>
      </c>
      <c r="F47" s="637">
        <v>60</v>
      </c>
      <c r="G47" s="637" t="s">
        <v>859</v>
      </c>
      <c r="H47" s="645">
        <v>3</v>
      </c>
      <c r="I47" s="645">
        <v>2.5</v>
      </c>
      <c r="J47" s="645">
        <v>0</v>
      </c>
      <c r="K47" s="645">
        <v>0</v>
      </c>
      <c r="L47" s="645">
        <v>2</v>
      </c>
      <c r="M47" s="637">
        <v>13</v>
      </c>
      <c r="N47" s="637">
        <f t="shared" si="1"/>
        <v>20.5</v>
      </c>
      <c r="O47" s="637" t="s">
        <v>999</v>
      </c>
      <c r="P47" s="637" t="s">
        <v>2021</v>
      </c>
      <c r="Q47" s="637"/>
      <c r="R47" s="637"/>
    </row>
    <row r="48" spans="1:18" ht="18.75">
      <c r="A48" s="637">
        <v>3</v>
      </c>
      <c r="B48" s="642">
        <v>703</v>
      </c>
      <c r="C48" s="646" t="s">
        <v>2046</v>
      </c>
      <c r="D48" s="646" t="s">
        <v>2047</v>
      </c>
      <c r="E48" s="638" t="s">
        <v>858</v>
      </c>
      <c r="F48" s="647">
        <v>61</v>
      </c>
      <c r="G48" s="647" t="s">
        <v>999</v>
      </c>
      <c r="H48" s="637">
        <v>0.5</v>
      </c>
      <c r="I48" s="637">
        <v>4.5</v>
      </c>
      <c r="J48" s="637">
        <v>0</v>
      </c>
      <c r="K48" s="637">
        <v>0</v>
      </c>
      <c r="L48" s="637">
        <v>6</v>
      </c>
      <c r="M48" s="637">
        <v>8.5</v>
      </c>
      <c r="N48" s="637">
        <f t="shared" si="1"/>
        <v>19.5</v>
      </c>
      <c r="O48" s="637" t="s">
        <v>999</v>
      </c>
      <c r="P48" s="647" t="s">
        <v>2048</v>
      </c>
      <c r="Q48" s="637"/>
      <c r="R48" s="637"/>
    </row>
    <row r="49" spans="1:18" ht="18.75">
      <c r="A49" s="637">
        <v>4</v>
      </c>
      <c r="B49" s="642">
        <v>707</v>
      </c>
      <c r="C49" s="637" t="s">
        <v>2049</v>
      </c>
      <c r="D49" s="637" t="s">
        <v>1452</v>
      </c>
      <c r="E49" s="638" t="s">
        <v>863</v>
      </c>
      <c r="F49" s="637">
        <v>53</v>
      </c>
      <c r="G49" s="637" t="s">
        <v>859</v>
      </c>
      <c r="H49" s="637">
        <v>1.5</v>
      </c>
      <c r="I49" s="637">
        <v>3</v>
      </c>
      <c r="J49" s="637">
        <v>1</v>
      </c>
      <c r="K49" s="637">
        <v>1.5</v>
      </c>
      <c r="L49" s="637">
        <v>2</v>
      </c>
      <c r="M49" s="637">
        <v>9</v>
      </c>
      <c r="N49" s="637">
        <f t="shared" si="1"/>
        <v>18</v>
      </c>
      <c r="O49" s="637" t="s">
        <v>999</v>
      </c>
      <c r="P49" s="637" t="s">
        <v>2050</v>
      </c>
      <c r="Q49" s="637"/>
      <c r="R49" s="637"/>
    </row>
    <row r="50" spans="1:18" ht="18.75">
      <c r="A50" s="637">
        <v>5</v>
      </c>
      <c r="B50" s="642">
        <v>701</v>
      </c>
      <c r="C50" s="646" t="s">
        <v>1180</v>
      </c>
      <c r="D50" s="646" t="s">
        <v>1181</v>
      </c>
      <c r="E50" s="638" t="s">
        <v>858</v>
      </c>
      <c r="F50" s="647">
        <v>69</v>
      </c>
      <c r="G50" s="647" t="s">
        <v>859</v>
      </c>
      <c r="H50" s="637">
        <v>2.5</v>
      </c>
      <c r="I50" s="637">
        <v>3</v>
      </c>
      <c r="J50" s="637">
        <v>0</v>
      </c>
      <c r="K50" s="637">
        <v>1</v>
      </c>
      <c r="L50" s="637">
        <v>6</v>
      </c>
      <c r="M50" s="637">
        <v>5</v>
      </c>
      <c r="N50" s="637">
        <f t="shared" si="1"/>
        <v>17.5</v>
      </c>
      <c r="O50" s="637" t="s">
        <v>999</v>
      </c>
      <c r="P50" s="647" t="s">
        <v>2048</v>
      </c>
      <c r="Q50" s="637"/>
      <c r="R50" s="637"/>
    </row>
    <row r="51" spans="1:18" ht="18.75">
      <c r="A51" s="578">
        <v>6</v>
      </c>
      <c r="B51" s="583">
        <v>723</v>
      </c>
      <c r="C51" s="578" t="s">
        <v>2051</v>
      </c>
      <c r="D51" s="578" t="s">
        <v>1248</v>
      </c>
      <c r="E51" s="579" t="s">
        <v>912</v>
      </c>
      <c r="F51" s="578"/>
      <c r="G51" s="578" t="s">
        <v>859</v>
      </c>
      <c r="H51" s="578">
        <v>3</v>
      </c>
      <c r="I51" s="578">
        <v>0</v>
      </c>
      <c r="J51" s="578">
        <v>0</v>
      </c>
      <c r="K51" s="578">
        <v>0</v>
      </c>
      <c r="L51" s="578">
        <v>6</v>
      </c>
      <c r="M51" s="578">
        <v>5.5</v>
      </c>
      <c r="N51" s="578">
        <f t="shared" si="1"/>
        <v>14.5</v>
      </c>
      <c r="O51" s="578"/>
      <c r="P51" s="578" t="s">
        <v>2052</v>
      </c>
      <c r="Q51" s="578"/>
      <c r="R51" s="578"/>
    </row>
    <row r="52" spans="1:18" ht="18.75">
      <c r="A52" s="578">
        <v>7</v>
      </c>
      <c r="B52" s="583">
        <v>714</v>
      </c>
      <c r="C52" s="578" t="s">
        <v>1185</v>
      </c>
      <c r="D52" s="578" t="s">
        <v>1071</v>
      </c>
      <c r="E52" s="579" t="s">
        <v>916</v>
      </c>
      <c r="F52" s="578">
        <v>40</v>
      </c>
      <c r="G52" s="578"/>
      <c r="H52" s="578">
        <v>3.5</v>
      </c>
      <c r="I52" s="578">
        <v>4</v>
      </c>
      <c r="J52" s="578">
        <v>1</v>
      </c>
      <c r="K52" s="578">
        <v>0</v>
      </c>
      <c r="L52" s="578">
        <v>0</v>
      </c>
      <c r="M52" s="578">
        <v>5.5</v>
      </c>
      <c r="N52" s="578">
        <f t="shared" si="1"/>
        <v>14</v>
      </c>
      <c r="O52" s="578"/>
      <c r="P52" s="578" t="s">
        <v>1186</v>
      </c>
      <c r="Q52" s="578"/>
      <c r="R52" s="578"/>
    </row>
    <row r="53" spans="1:18" ht="18.75">
      <c r="A53" s="578">
        <v>8</v>
      </c>
      <c r="B53" s="583">
        <v>710</v>
      </c>
      <c r="C53" s="578" t="s">
        <v>2053</v>
      </c>
      <c r="D53" s="578" t="s">
        <v>1071</v>
      </c>
      <c r="E53" s="579" t="s">
        <v>1042</v>
      </c>
      <c r="F53" s="578">
        <v>43</v>
      </c>
      <c r="G53" s="578" t="s">
        <v>859</v>
      </c>
      <c r="H53" s="578">
        <v>0.5</v>
      </c>
      <c r="I53" s="578">
        <v>3.5</v>
      </c>
      <c r="J53" s="578">
        <v>0</v>
      </c>
      <c r="K53" s="578">
        <v>0</v>
      </c>
      <c r="L53" s="578">
        <v>6</v>
      </c>
      <c r="M53" s="578">
        <v>3.5</v>
      </c>
      <c r="N53" s="578">
        <f t="shared" si="1"/>
        <v>13.5</v>
      </c>
      <c r="O53" s="578"/>
      <c r="P53" s="578" t="s">
        <v>1067</v>
      </c>
      <c r="Q53" s="578"/>
      <c r="R53" s="578"/>
    </row>
    <row r="54" spans="1:18" ht="18.75">
      <c r="A54" s="578">
        <v>8</v>
      </c>
      <c r="B54" s="583">
        <v>713</v>
      </c>
      <c r="C54" s="603" t="s">
        <v>1328</v>
      </c>
      <c r="D54" s="603" t="s">
        <v>989</v>
      </c>
      <c r="E54" s="579" t="s">
        <v>899</v>
      </c>
      <c r="F54" s="578">
        <v>41</v>
      </c>
      <c r="G54" s="578" t="s">
        <v>859</v>
      </c>
      <c r="H54" s="578">
        <v>2.5</v>
      </c>
      <c r="I54" s="578">
        <v>2</v>
      </c>
      <c r="J54" s="578">
        <v>1</v>
      </c>
      <c r="K54" s="578">
        <v>0</v>
      </c>
      <c r="L54" s="578">
        <v>4</v>
      </c>
      <c r="M54" s="578">
        <v>4</v>
      </c>
      <c r="N54" s="578">
        <f t="shared" si="1"/>
        <v>13.5</v>
      </c>
      <c r="O54" s="578"/>
      <c r="P54" s="594" t="s">
        <v>2029</v>
      </c>
      <c r="Q54" s="578"/>
      <c r="R54" s="578"/>
    </row>
    <row r="55" spans="1:18" ht="18.75">
      <c r="A55" s="578">
        <v>10</v>
      </c>
      <c r="B55" s="583">
        <v>720</v>
      </c>
      <c r="C55" s="584" t="s">
        <v>991</v>
      </c>
      <c r="D55" s="584" t="s">
        <v>922</v>
      </c>
      <c r="E55" s="585" t="s">
        <v>905</v>
      </c>
      <c r="F55" s="584">
        <v>29</v>
      </c>
      <c r="G55" s="584" t="s">
        <v>859</v>
      </c>
      <c r="H55" s="578">
        <v>3</v>
      </c>
      <c r="I55" s="578">
        <v>2</v>
      </c>
      <c r="J55" s="578">
        <v>0</v>
      </c>
      <c r="K55" s="578">
        <v>0</v>
      </c>
      <c r="L55" s="578">
        <v>4</v>
      </c>
      <c r="M55" s="578">
        <v>4</v>
      </c>
      <c r="N55" s="578">
        <f t="shared" si="1"/>
        <v>13</v>
      </c>
      <c r="O55" s="578"/>
      <c r="P55" s="584" t="s">
        <v>1133</v>
      </c>
      <c r="Q55" s="578"/>
      <c r="R55" s="578"/>
    </row>
    <row r="56" spans="1:18" ht="18.75">
      <c r="A56" s="578">
        <v>10</v>
      </c>
      <c r="B56" s="583">
        <v>722</v>
      </c>
      <c r="C56" s="584" t="s">
        <v>2054</v>
      </c>
      <c r="D56" s="604" t="s">
        <v>1048</v>
      </c>
      <c r="E56" s="605" t="s">
        <v>1292</v>
      </c>
      <c r="F56" s="578"/>
      <c r="G56" s="584" t="s">
        <v>859</v>
      </c>
      <c r="H56" s="578">
        <v>0</v>
      </c>
      <c r="I56" s="578">
        <v>1</v>
      </c>
      <c r="J56" s="578">
        <v>0</v>
      </c>
      <c r="K56" s="578">
        <v>1</v>
      </c>
      <c r="L56" s="578">
        <v>5</v>
      </c>
      <c r="M56" s="578">
        <v>6</v>
      </c>
      <c r="N56" s="578">
        <f t="shared" si="1"/>
        <v>13</v>
      </c>
      <c r="O56" s="578"/>
      <c r="P56" s="584" t="s">
        <v>2055</v>
      </c>
      <c r="Q56" s="578"/>
      <c r="R56" s="578"/>
    </row>
    <row r="57" spans="1:18" ht="18.75">
      <c r="A57" s="578">
        <v>12</v>
      </c>
      <c r="B57" s="583">
        <v>711</v>
      </c>
      <c r="C57" s="578" t="s">
        <v>1138</v>
      </c>
      <c r="D57" s="578" t="s">
        <v>1201</v>
      </c>
      <c r="E57" s="579" t="s">
        <v>1202</v>
      </c>
      <c r="F57" s="578">
        <v>42</v>
      </c>
      <c r="G57" s="578" t="s">
        <v>859</v>
      </c>
      <c r="H57" s="578">
        <v>0.5</v>
      </c>
      <c r="I57" s="578">
        <v>3</v>
      </c>
      <c r="J57" s="578">
        <v>0</v>
      </c>
      <c r="K57" s="578">
        <v>0</v>
      </c>
      <c r="L57" s="578">
        <v>2</v>
      </c>
      <c r="M57" s="578">
        <v>5</v>
      </c>
      <c r="N57" s="578">
        <f t="shared" si="1"/>
        <v>10.5</v>
      </c>
      <c r="O57" s="578"/>
      <c r="P57" s="578" t="s">
        <v>2056</v>
      </c>
      <c r="Q57" s="578"/>
      <c r="R57" s="578"/>
    </row>
    <row r="58" spans="1:18" ht="18.75">
      <c r="A58" s="578">
        <v>12</v>
      </c>
      <c r="B58" s="583">
        <v>716</v>
      </c>
      <c r="C58" s="589" t="s">
        <v>1546</v>
      </c>
      <c r="D58" s="590" t="s">
        <v>862</v>
      </c>
      <c r="E58" s="579" t="s">
        <v>873</v>
      </c>
      <c r="F58" s="578">
        <v>40</v>
      </c>
      <c r="G58" s="578" t="s">
        <v>859</v>
      </c>
      <c r="H58" s="578">
        <v>1.5</v>
      </c>
      <c r="I58" s="578">
        <v>2.5</v>
      </c>
      <c r="J58" s="578">
        <v>2</v>
      </c>
      <c r="K58" s="578">
        <v>0</v>
      </c>
      <c r="L58" s="578">
        <v>0</v>
      </c>
      <c r="M58" s="578">
        <v>4.5</v>
      </c>
      <c r="N58" s="578">
        <f t="shared" si="1"/>
        <v>10.5</v>
      </c>
      <c r="O58" s="578"/>
      <c r="P58" s="578" t="s">
        <v>2026</v>
      </c>
      <c r="Q58" s="578"/>
      <c r="R58" s="578"/>
    </row>
    <row r="59" spans="1:18" ht="18.75">
      <c r="A59" s="578">
        <v>13</v>
      </c>
      <c r="B59" s="583">
        <v>712</v>
      </c>
      <c r="C59" s="578" t="s">
        <v>2057</v>
      </c>
      <c r="D59" s="578" t="s">
        <v>1193</v>
      </c>
      <c r="E59" s="579" t="s">
        <v>941</v>
      </c>
      <c r="F59" s="578">
        <v>41</v>
      </c>
      <c r="G59" s="578" t="s">
        <v>859</v>
      </c>
      <c r="H59" s="578">
        <v>0</v>
      </c>
      <c r="I59" s="578">
        <v>1.5</v>
      </c>
      <c r="J59" s="578">
        <v>0</v>
      </c>
      <c r="K59" s="578">
        <v>0</v>
      </c>
      <c r="L59" s="578">
        <v>3</v>
      </c>
      <c r="M59" s="578">
        <v>4.5</v>
      </c>
      <c r="N59" s="578">
        <f t="shared" si="1"/>
        <v>9</v>
      </c>
      <c r="O59" s="578"/>
      <c r="P59" s="578" t="s">
        <v>2058</v>
      </c>
      <c r="Q59" s="578"/>
      <c r="R59" s="578"/>
    </row>
    <row r="60" spans="1:18" ht="18.75">
      <c r="A60" s="578">
        <v>14</v>
      </c>
      <c r="B60" s="583">
        <v>705</v>
      </c>
      <c r="C60" s="587" t="s">
        <v>2059</v>
      </c>
      <c r="D60" s="587" t="s">
        <v>969</v>
      </c>
      <c r="E60" s="579" t="s">
        <v>858</v>
      </c>
      <c r="F60" s="602">
        <v>59</v>
      </c>
      <c r="G60" s="221" t="s">
        <v>999</v>
      </c>
      <c r="H60" s="578">
        <v>0.5</v>
      </c>
      <c r="I60" s="578">
        <v>3</v>
      </c>
      <c r="J60" s="578">
        <v>0</v>
      </c>
      <c r="K60" s="578">
        <v>0</v>
      </c>
      <c r="L60" s="578">
        <v>0</v>
      </c>
      <c r="M60" s="578">
        <v>4.5</v>
      </c>
      <c r="N60" s="578">
        <f t="shared" si="1"/>
        <v>8</v>
      </c>
      <c r="O60" s="578"/>
      <c r="P60" s="602" t="s">
        <v>2048</v>
      </c>
      <c r="Q60" s="578"/>
      <c r="R60" s="578"/>
    </row>
    <row r="61" spans="1:18" ht="18.75">
      <c r="A61" s="578">
        <v>14</v>
      </c>
      <c r="B61" s="583">
        <v>708</v>
      </c>
      <c r="C61" s="584" t="s">
        <v>1778</v>
      </c>
      <c r="D61" s="584" t="s">
        <v>1097</v>
      </c>
      <c r="E61" s="579" t="s">
        <v>992</v>
      </c>
      <c r="F61" s="584">
        <v>51</v>
      </c>
      <c r="G61" s="584" t="s">
        <v>859</v>
      </c>
      <c r="H61" s="578">
        <v>1.5</v>
      </c>
      <c r="I61" s="578">
        <v>4</v>
      </c>
      <c r="J61" s="578">
        <v>0</v>
      </c>
      <c r="K61" s="578">
        <v>0</v>
      </c>
      <c r="L61" s="578">
        <v>0</v>
      </c>
      <c r="M61" s="608">
        <v>2.5</v>
      </c>
      <c r="N61" s="578">
        <f t="shared" si="1"/>
        <v>8</v>
      </c>
      <c r="O61" s="578"/>
      <c r="P61" s="584" t="s">
        <v>2060</v>
      </c>
      <c r="Q61" s="578"/>
      <c r="R61" s="578"/>
    </row>
    <row r="62" spans="1:18" ht="18.75">
      <c r="A62" s="578">
        <v>14</v>
      </c>
      <c r="B62" s="583">
        <v>719</v>
      </c>
      <c r="C62" s="578" t="s">
        <v>2061</v>
      </c>
      <c r="D62" s="578" t="s">
        <v>1022</v>
      </c>
      <c r="E62" s="579" t="s">
        <v>927</v>
      </c>
      <c r="F62" s="578">
        <v>35</v>
      </c>
      <c r="G62" s="578" t="s">
        <v>859</v>
      </c>
      <c r="H62" s="578">
        <v>1.5</v>
      </c>
      <c r="I62" s="578">
        <v>1</v>
      </c>
      <c r="J62" s="578">
        <v>0</v>
      </c>
      <c r="K62" s="578">
        <v>0</v>
      </c>
      <c r="L62" s="578">
        <v>2</v>
      </c>
      <c r="M62" s="578">
        <v>3.5</v>
      </c>
      <c r="N62" s="578">
        <f t="shared" si="1"/>
        <v>8</v>
      </c>
      <c r="O62" s="578"/>
      <c r="P62" s="578" t="s">
        <v>2035</v>
      </c>
      <c r="Q62" s="578"/>
      <c r="R62" s="578"/>
    </row>
    <row r="63" spans="1:18" ht="18.75">
      <c r="A63" s="578">
        <v>17</v>
      </c>
      <c r="B63" s="583">
        <v>706</v>
      </c>
      <c r="C63" s="578" t="s">
        <v>2062</v>
      </c>
      <c r="D63" s="578" t="s">
        <v>2063</v>
      </c>
      <c r="E63" s="579" t="s">
        <v>1023</v>
      </c>
      <c r="F63" s="578">
        <v>57</v>
      </c>
      <c r="G63" s="578" t="s">
        <v>859</v>
      </c>
      <c r="H63" s="578">
        <v>1.5</v>
      </c>
      <c r="I63" s="578">
        <v>1.5</v>
      </c>
      <c r="J63" s="578">
        <v>0</v>
      </c>
      <c r="K63" s="578">
        <v>0</v>
      </c>
      <c r="L63" s="578">
        <v>2</v>
      </c>
      <c r="M63" s="578">
        <v>2.5</v>
      </c>
      <c r="N63" s="578">
        <f t="shared" si="1"/>
        <v>7.5</v>
      </c>
      <c r="O63" s="578"/>
      <c r="P63" s="578" t="s">
        <v>2021</v>
      </c>
      <c r="Q63" s="578"/>
      <c r="R63" s="578"/>
    </row>
    <row r="64" spans="1:18" ht="14.25">
      <c r="A64" s="578">
        <v>17</v>
      </c>
      <c r="B64" s="583">
        <v>715</v>
      </c>
      <c r="C64" s="578" t="s">
        <v>1790</v>
      </c>
      <c r="D64" s="578" t="s">
        <v>1022</v>
      </c>
      <c r="E64" s="579" t="s">
        <v>1064</v>
      </c>
      <c r="F64" s="578">
        <v>40</v>
      </c>
      <c r="G64" s="578" t="s">
        <v>859</v>
      </c>
      <c r="H64" s="578">
        <v>2</v>
      </c>
      <c r="I64" s="578">
        <v>1</v>
      </c>
      <c r="J64" s="578">
        <v>0</v>
      </c>
      <c r="K64" s="578">
        <v>0</v>
      </c>
      <c r="L64" s="578">
        <v>2</v>
      </c>
      <c r="M64" s="578">
        <v>2.5</v>
      </c>
      <c r="N64" s="578">
        <f t="shared" si="1"/>
        <v>7.5</v>
      </c>
      <c r="O64" s="578"/>
      <c r="P64" s="578" t="s">
        <v>1162</v>
      </c>
      <c r="Q64" s="578"/>
      <c r="R64" s="578"/>
    </row>
    <row r="65" spans="1:18" ht="18.75">
      <c r="A65" s="578">
        <v>19</v>
      </c>
      <c r="B65" s="583">
        <v>721</v>
      </c>
      <c r="C65" s="578" t="s">
        <v>2064</v>
      </c>
      <c r="D65" s="578" t="s">
        <v>1048</v>
      </c>
      <c r="E65" s="579" t="s">
        <v>1208</v>
      </c>
      <c r="F65" s="578">
        <v>20</v>
      </c>
      <c r="G65" s="578" t="s">
        <v>859</v>
      </c>
      <c r="H65" s="578">
        <v>0.5</v>
      </c>
      <c r="I65" s="578">
        <v>2</v>
      </c>
      <c r="J65" s="578">
        <v>0</v>
      </c>
      <c r="K65" s="578">
        <v>0</v>
      </c>
      <c r="L65" s="578">
        <v>1</v>
      </c>
      <c r="M65" s="578">
        <v>0</v>
      </c>
      <c r="N65" s="578">
        <f t="shared" si="1"/>
        <v>3.5</v>
      </c>
      <c r="O65" s="578"/>
      <c r="P65" s="578" t="s">
        <v>2065</v>
      </c>
      <c r="Q65" s="578"/>
      <c r="R65" s="578"/>
    </row>
    <row r="66" spans="1:18" ht="14.25">
      <c r="A66" s="1040"/>
      <c r="B66" s="1041">
        <v>717</v>
      </c>
      <c r="C66" s="1040" t="s">
        <v>1210</v>
      </c>
      <c r="D66" s="1040" t="s">
        <v>924</v>
      </c>
      <c r="E66" s="1046" t="s">
        <v>1579</v>
      </c>
      <c r="F66" s="1040">
        <v>37</v>
      </c>
      <c r="G66" s="1040" t="s">
        <v>859</v>
      </c>
      <c r="H66" s="1725" t="s">
        <v>939</v>
      </c>
      <c r="I66" s="1726"/>
      <c r="J66" s="1726"/>
      <c r="K66" s="1726"/>
      <c r="L66" s="1726"/>
      <c r="M66" s="1726"/>
      <c r="N66" s="1727"/>
      <c r="O66" s="1040"/>
      <c r="P66" s="1040" t="s">
        <v>1764</v>
      </c>
      <c r="Q66" s="1040"/>
      <c r="R66" s="1040"/>
    </row>
    <row r="67" spans="1:18" ht="18.75">
      <c r="A67" s="1040"/>
      <c r="B67" s="1040">
        <v>724</v>
      </c>
      <c r="C67" s="1040" t="s">
        <v>2066</v>
      </c>
      <c r="D67" s="1040" t="s">
        <v>1011</v>
      </c>
      <c r="E67" s="1042" t="s">
        <v>912</v>
      </c>
      <c r="F67" s="1040"/>
      <c r="G67" s="1040" t="s">
        <v>864</v>
      </c>
      <c r="H67" s="1725" t="s">
        <v>939</v>
      </c>
      <c r="I67" s="1726"/>
      <c r="J67" s="1726"/>
      <c r="K67" s="1726"/>
      <c r="L67" s="1726"/>
      <c r="M67" s="1726"/>
      <c r="N67" s="1727"/>
      <c r="O67" s="1040"/>
      <c r="P67" s="1040" t="s">
        <v>2052</v>
      </c>
      <c r="Q67" s="1040"/>
      <c r="R67" s="1040"/>
    </row>
    <row r="68" spans="1:16" ht="14.2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</row>
    <row r="69" spans="1:16" ht="12.75" customHeight="1">
      <c r="A69" s="129"/>
      <c r="B69" s="129"/>
      <c r="C69" s="609" t="s">
        <v>983</v>
      </c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</row>
    <row r="70" spans="1:16" ht="14.2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</row>
    <row r="71" spans="1:18" ht="26.25">
      <c r="A71" s="272" t="s">
        <v>984</v>
      </c>
      <c r="B71" s="272" t="s">
        <v>843</v>
      </c>
      <c r="C71" s="272" t="s">
        <v>844</v>
      </c>
      <c r="D71" s="272" t="s">
        <v>845</v>
      </c>
      <c r="E71" s="272" t="s">
        <v>847</v>
      </c>
      <c r="F71" s="610" t="s">
        <v>848</v>
      </c>
      <c r="G71" s="610" t="s">
        <v>849</v>
      </c>
      <c r="H71" s="574" t="s">
        <v>2008</v>
      </c>
      <c r="I71" s="574" t="s">
        <v>2009</v>
      </c>
      <c r="J71" s="574" t="s">
        <v>2010</v>
      </c>
      <c r="K71" s="574" t="s">
        <v>2011</v>
      </c>
      <c r="L71" s="574" t="s">
        <v>2012</v>
      </c>
      <c r="M71" s="574" t="s">
        <v>2013</v>
      </c>
      <c r="N71" s="272" t="s">
        <v>850</v>
      </c>
      <c r="O71" s="272" t="s">
        <v>851</v>
      </c>
      <c r="P71" s="272" t="s">
        <v>852</v>
      </c>
      <c r="Q71" s="611" t="s">
        <v>853</v>
      </c>
      <c r="R71" s="611" t="s">
        <v>854</v>
      </c>
    </row>
    <row r="72" spans="1:18" ht="14.25">
      <c r="A72" s="272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>
        <v>78</v>
      </c>
      <c r="O72" s="272"/>
      <c r="P72" s="272"/>
      <c r="Q72" s="592"/>
      <c r="R72" s="592"/>
    </row>
    <row r="73" spans="1:18" ht="18.75">
      <c r="A73" s="648">
        <v>1</v>
      </c>
      <c r="B73" s="649">
        <v>822</v>
      </c>
      <c r="C73" s="648" t="s">
        <v>1804</v>
      </c>
      <c r="D73" s="648" t="s">
        <v>1308</v>
      </c>
      <c r="E73" s="650" t="s">
        <v>1292</v>
      </c>
      <c r="F73" s="648"/>
      <c r="G73" s="648" t="s">
        <v>859</v>
      </c>
      <c r="H73" s="648">
        <v>5</v>
      </c>
      <c r="I73" s="648">
        <v>2</v>
      </c>
      <c r="J73" s="648">
        <v>1.5</v>
      </c>
      <c r="K73" s="648">
        <v>0</v>
      </c>
      <c r="L73" s="648">
        <v>6</v>
      </c>
      <c r="M73" s="648">
        <v>8.5</v>
      </c>
      <c r="N73" s="648">
        <f aca="true" t="shared" si="2" ref="N73:N92">SUM(H73:M73)</f>
        <v>23</v>
      </c>
      <c r="O73" s="637" t="s">
        <v>859</v>
      </c>
      <c r="P73" s="648" t="s">
        <v>2055</v>
      </c>
      <c r="Q73" s="648"/>
      <c r="R73" s="648"/>
    </row>
    <row r="74" spans="1:18" ht="18.75">
      <c r="A74" s="648">
        <v>2</v>
      </c>
      <c r="B74" s="649">
        <v>823</v>
      </c>
      <c r="C74" s="648" t="s">
        <v>2067</v>
      </c>
      <c r="D74" s="648" t="s">
        <v>1011</v>
      </c>
      <c r="E74" s="650" t="s">
        <v>912</v>
      </c>
      <c r="F74" s="648"/>
      <c r="G74" s="648" t="s">
        <v>859</v>
      </c>
      <c r="H74" s="648">
        <v>1</v>
      </c>
      <c r="I74" s="648">
        <v>1</v>
      </c>
      <c r="J74" s="648">
        <v>2.5</v>
      </c>
      <c r="K74" s="648">
        <v>0</v>
      </c>
      <c r="L74" s="648">
        <v>7</v>
      </c>
      <c r="M74" s="648">
        <v>10</v>
      </c>
      <c r="N74" s="648">
        <f t="shared" si="2"/>
        <v>21.5</v>
      </c>
      <c r="O74" s="648" t="s">
        <v>999</v>
      </c>
      <c r="P74" s="648" t="s">
        <v>2052</v>
      </c>
      <c r="Q74" s="648"/>
      <c r="R74" s="648"/>
    </row>
    <row r="75" spans="1:18" ht="24" customHeight="1">
      <c r="A75" s="648">
        <v>3</v>
      </c>
      <c r="B75" s="649">
        <v>806</v>
      </c>
      <c r="C75" s="648" t="s">
        <v>1221</v>
      </c>
      <c r="D75" s="648" t="s">
        <v>1222</v>
      </c>
      <c r="E75" s="650" t="s">
        <v>1202</v>
      </c>
      <c r="F75" s="648">
        <v>47</v>
      </c>
      <c r="G75" s="648" t="s">
        <v>859</v>
      </c>
      <c r="H75" s="648">
        <v>2</v>
      </c>
      <c r="I75" s="648">
        <v>0</v>
      </c>
      <c r="J75" s="648">
        <v>0</v>
      </c>
      <c r="K75" s="648">
        <v>0</v>
      </c>
      <c r="L75" s="648">
        <v>2</v>
      </c>
      <c r="M75" s="648">
        <v>16</v>
      </c>
      <c r="N75" s="648">
        <f t="shared" si="2"/>
        <v>20</v>
      </c>
      <c r="O75" s="648" t="s">
        <v>999</v>
      </c>
      <c r="P75" s="648" t="s">
        <v>2068</v>
      </c>
      <c r="Q75" s="648"/>
      <c r="R75" s="648"/>
    </row>
    <row r="76" spans="1:18" ht="18.75">
      <c r="A76" s="648">
        <v>4</v>
      </c>
      <c r="B76" s="649">
        <v>809</v>
      </c>
      <c r="C76" s="648" t="s">
        <v>1077</v>
      </c>
      <c r="D76" s="648" t="s">
        <v>924</v>
      </c>
      <c r="E76" s="650" t="s">
        <v>899</v>
      </c>
      <c r="F76" s="648">
        <v>44</v>
      </c>
      <c r="G76" s="648" t="s">
        <v>859</v>
      </c>
      <c r="H76" s="648">
        <v>1.5</v>
      </c>
      <c r="I76" s="648">
        <v>0</v>
      </c>
      <c r="J76" s="648">
        <v>2.5</v>
      </c>
      <c r="K76" s="648">
        <v>0</v>
      </c>
      <c r="L76" s="648">
        <v>5</v>
      </c>
      <c r="M76" s="648">
        <v>8</v>
      </c>
      <c r="N76" s="648">
        <f t="shared" si="2"/>
        <v>17</v>
      </c>
      <c r="O76" s="648" t="s">
        <v>999</v>
      </c>
      <c r="P76" s="651" t="s">
        <v>2029</v>
      </c>
      <c r="Q76" s="648"/>
      <c r="R76" s="648"/>
    </row>
    <row r="77" spans="1:18" ht="18.75">
      <c r="A77" s="648">
        <v>5</v>
      </c>
      <c r="B77" s="649">
        <v>814</v>
      </c>
      <c r="C77" s="648" t="s">
        <v>2069</v>
      </c>
      <c r="D77" s="648" t="s">
        <v>922</v>
      </c>
      <c r="E77" s="650" t="s">
        <v>891</v>
      </c>
      <c r="F77" s="648">
        <v>40</v>
      </c>
      <c r="G77" s="648" t="s">
        <v>859</v>
      </c>
      <c r="H77" s="648">
        <v>3</v>
      </c>
      <c r="I77" s="648">
        <v>2</v>
      </c>
      <c r="J77" s="648">
        <v>1.5</v>
      </c>
      <c r="K77" s="648">
        <v>0</v>
      </c>
      <c r="L77" s="648">
        <v>6</v>
      </c>
      <c r="M77" s="648">
        <v>3</v>
      </c>
      <c r="N77" s="648">
        <f t="shared" si="2"/>
        <v>15.5</v>
      </c>
      <c r="O77" s="648" t="s">
        <v>999</v>
      </c>
      <c r="P77" s="648" t="s">
        <v>1049</v>
      </c>
      <c r="Q77" s="648"/>
      <c r="R77" s="648"/>
    </row>
    <row r="78" spans="1:18" ht="18.75">
      <c r="A78" s="648">
        <v>5</v>
      </c>
      <c r="B78" s="649">
        <v>820</v>
      </c>
      <c r="C78" s="648" t="s">
        <v>2070</v>
      </c>
      <c r="D78" s="648" t="s">
        <v>924</v>
      </c>
      <c r="E78" s="650" t="s">
        <v>905</v>
      </c>
      <c r="F78" s="648">
        <v>31</v>
      </c>
      <c r="G78" s="648" t="s">
        <v>859</v>
      </c>
      <c r="H78" s="648">
        <v>2</v>
      </c>
      <c r="I78" s="648">
        <v>0</v>
      </c>
      <c r="J78" s="648">
        <v>2</v>
      </c>
      <c r="K78" s="648">
        <v>0</v>
      </c>
      <c r="L78" s="648">
        <v>3</v>
      </c>
      <c r="M78" s="648">
        <v>8.5</v>
      </c>
      <c r="N78" s="648">
        <f t="shared" si="2"/>
        <v>15.5</v>
      </c>
      <c r="O78" s="648" t="s">
        <v>999</v>
      </c>
      <c r="P78" s="648" t="s">
        <v>1133</v>
      </c>
      <c r="Q78" s="648"/>
      <c r="R78" s="648"/>
    </row>
    <row r="79" spans="1:18" ht="18.75">
      <c r="A79" s="592">
        <v>7</v>
      </c>
      <c r="B79" s="612">
        <v>803</v>
      </c>
      <c r="C79" s="592" t="s">
        <v>2071</v>
      </c>
      <c r="D79" s="592" t="s">
        <v>2072</v>
      </c>
      <c r="E79" s="613" t="s">
        <v>863</v>
      </c>
      <c r="F79" s="592">
        <v>49</v>
      </c>
      <c r="G79" s="592" t="s">
        <v>859</v>
      </c>
      <c r="H79" s="592">
        <v>6.5</v>
      </c>
      <c r="I79" s="592">
        <v>0</v>
      </c>
      <c r="J79" s="592">
        <v>0.5</v>
      </c>
      <c r="K79" s="592">
        <v>0</v>
      </c>
      <c r="L79" s="592">
        <v>3</v>
      </c>
      <c r="M79" s="592">
        <v>5</v>
      </c>
      <c r="N79" s="592">
        <f t="shared" si="2"/>
        <v>15</v>
      </c>
      <c r="O79" s="592"/>
      <c r="P79" s="592" t="s">
        <v>2050</v>
      </c>
      <c r="Q79" s="592"/>
      <c r="R79" s="592"/>
    </row>
    <row r="80" spans="1:18" ht="18" customHeight="1">
      <c r="A80" s="592">
        <v>7</v>
      </c>
      <c r="B80" s="612">
        <v>813</v>
      </c>
      <c r="C80" s="592" t="s">
        <v>2073</v>
      </c>
      <c r="D80" s="592" t="s">
        <v>1073</v>
      </c>
      <c r="E80" s="613" t="s">
        <v>1064</v>
      </c>
      <c r="F80" s="592">
        <v>40</v>
      </c>
      <c r="G80" s="592" t="s">
        <v>859</v>
      </c>
      <c r="H80" s="592">
        <v>3</v>
      </c>
      <c r="I80" s="592">
        <v>0</v>
      </c>
      <c r="J80" s="592">
        <v>3</v>
      </c>
      <c r="K80" s="592">
        <v>0</v>
      </c>
      <c r="L80" s="592">
        <v>1</v>
      </c>
      <c r="M80" s="592">
        <v>8</v>
      </c>
      <c r="N80" s="592">
        <f t="shared" si="2"/>
        <v>15</v>
      </c>
      <c r="O80" s="592"/>
      <c r="P80" s="592" t="s">
        <v>1162</v>
      </c>
      <c r="Q80" s="592"/>
      <c r="R80" s="592"/>
    </row>
    <row r="81" spans="1:18" ht="18.75">
      <c r="A81" s="592">
        <v>9</v>
      </c>
      <c r="B81" s="612">
        <v>801</v>
      </c>
      <c r="C81" s="592" t="s">
        <v>2074</v>
      </c>
      <c r="D81" s="592" t="s">
        <v>1099</v>
      </c>
      <c r="E81" s="613" t="s">
        <v>1013</v>
      </c>
      <c r="F81" s="592">
        <v>65</v>
      </c>
      <c r="G81" s="592" t="s">
        <v>859</v>
      </c>
      <c r="H81" s="592">
        <v>1</v>
      </c>
      <c r="I81" s="592">
        <v>0</v>
      </c>
      <c r="J81" s="592">
        <v>2</v>
      </c>
      <c r="K81" s="592">
        <v>0</v>
      </c>
      <c r="L81" s="592">
        <v>4</v>
      </c>
      <c r="M81" s="592">
        <v>5.5</v>
      </c>
      <c r="N81" s="592">
        <f t="shared" si="2"/>
        <v>12.5</v>
      </c>
      <c r="O81" s="592"/>
      <c r="P81" s="592" t="s">
        <v>2075</v>
      </c>
      <c r="Q81" s="592"/>
      <c r="R81" s="592"/>
    </row>
    <row r="82" spans="1:18" ht="18.75">
      <c r="A82" s="592">
        <v>10</v>
      </c>
      <c r="B82" s="612">
        <v>821</v>
      </c>
      <c r="C82" s="592" t="s">
        <v>1263</v>
      </c>
      <c r="D82" s="592" t="s">
        <v>1222</v>
      </c>
      <c r="E82" s="613" t="s">
        <v>919</v>
      </c>
      <c r="F82" s="592">
        <v>28</v>
      </c>
      <c r="G82" s="592" t="s">
        <v>859</v>
      </c>
      <c r="H82" s="592">
        <v>3</v>
      </c>
      <c r="I82" s="592">
        <v>0</v>
      </c>
      <c r="J82" s="592">
        <v>0.5</v>
      </c>
      <c r="K82" s="592">
        <v>0</v>
      </c>
      <c r="L82" s="592">
        <v>4</v>
      </c>
      <c r="M82" s="592">
        <v>4.5</v>
      </c>
      <c r="N82" s="592">
        <f t="shared" si="2"/>
        <v>12</v>
      </c>
      <c r="O82" s="592"/>
      <c r="P82" s="592" t="s">
        <v>1164</v>
      </c>
      <c r="Q82" s="592"/>
      <c r="R82" s="592"/>
    </row>
    <row r="83" spans="1:18" ht="18.75">
      <c r="A83" s="592">
        <v>11</v>
      </c>
      <c r="B83" s="612">
        <v>812</v>
      </c>
      <c r="C83" s="592" t="s">
        <v>1587</v>
      </c>
      <c r="D83" s="592" t="s">
        <v>1224</v>
      </c>
      <c r="E83" s="613" t="s">
        <v>1023</v>
      </c>
      <c r="F83" s="592">
        <v>40</v>
      </c>
      <c r="G83" s="592" t="s">
        <v>859</v>
      </c>
      <c r="H83" s="592">
        <v>0</v>
      </c>
      <c r="I83" s="592">
        <v>0</v>
      </c>
      <c r="J83" s="592">
        <v>2</v>
      </c>
      <c r="K83" s="592">
        <v>0</v>
      </c>
      <c r="L83" s="592">
        <v>4</v>
      </c>
      <c r="M83" s="592">
        <v>5.5</v>
      </c>
      <c r="N83" s="592">
        <f t="shared" si="2"/>
        <v>11.5</v>
      </c>
      <c r="O83" s="592"/>
      <c r="P83" s="592" t="s">
        <v>2021</v>
      </c>
      <c r="Q83" s="592"/>
      <c r="R83" s="592"/>
    </row>
    <row r="84" spans="1:18" ht="18.75">
      <c r="A84" s="592">
        <v>12</v>
      </c>
      <c r="B84" s="612">
        <v>810</v>
      </c>
      <c r="C84" s="592" t="s">
        <v>2076</v>
      </c>
      <c r="D84" s="592" t="s">
        <v>862</v>
      </c>
      <c r="E84" s="613" t="s">
        <v>927</v>
      </c>
      <c r="F84" s="592">
        <v>42</v>
      </c>
      <c r="G84" s="592" t="s">
        <v>864</v>
      </c>
      <c r="H84" s="592">
        <v>2</v>
      </c>
      <c r="I84" s="592">
        <v>0</v>
      </c>
      <c r="J84" s="592">
        <v>1.5</v>
      </c>
      <c r="K84" s="592">
        <v>0</v>
      </c>
      <c r="L84" s="592">
        <v>2</v>
      </c>
      <c r="M84" s="592">
        <v>5</v>
      </c>
      <c r="N84" s="592">
        <f t="shared" si="2"/>
        <v>10.5</v>
      </c>
      <c r="O84" s="592"/>
      <c r="P84" s="592" t="s">
        <v>2035</v>
      </c>
      <c r="Q84" s="592"/>
      <c r="R84" s="592"/>
    </row>
    <row r="85" spans="1:18" ht="18.75">
      <c r="A85" s="592">
        <v>13</v>
      </c>
      <c r="B85" s="612">
        <v>817</v>
      </c>
      <c r="C85" s="614" t="s">
        <v>2077</v>
      </c>
      <c r="D85" s="614" t="s">
        <v>1063</v>
      </c>
      <c r="E85" s="615" t="s">
        <v>868</v>
      </c>
      <c r="F85" s="614">
        <v>38</v>
      </c>
      <c r="G85" s="614" t="s">
        <v>859</v>
      </c>
      <c r="H85" s="592">
        <v>1</v>
      </c>
      <c r="I85" s="592">
        <v>1</v>
      </c>
      <c r="J85" s="592">
        <v>1</v>
      </c>
      <c r="K85" s="592">
        <v>0</v>
      </c>
      <c r="L85" s="592">
        <v>0</v>
      </c>
      <c r="M85" s="592">
        <v>7</v>
      </c>
      <c r="N85" s="592">
        <f t="shared" si="2"/>
        <v>10</v>
      </c>
      <c r="O85" s="592"/>
      <c r="P85" s="614" t="s">
        <v>2078</v>
      </c>
      <c r="Q85" s="592"/>
      <c r="R85" s="592"/>
    </row>
    <row r="86" spans="1:18" ht="18.75">
      <c r="A86" s="592">
        <v>14</v>
      </c>
      <c r="B86" s="612">
        <v>807</v>
      </c>
      <c r="C86" s="592" t="s">
        <v>1419</v>
      </c>
      <c r="D86" s="592" t="s">
        <v>1201</v>
      </c>
      <c r="E86" s="613" t="s">
        <v>927</v>
      </c>
      <c r="F86" s="592">
        <v>46</v>
      </c>
      <c r="G86" s="592" t="s">
        <v>859</v>
      </c>
      <c r="H86" s="592">
        <v>0.5</v>
      </c>
      <c r="I86" s="592">
        <v>0</v>
      </c>
      <c r="J86" s="592">
        <v>0</v>
      </c>
      <c r="K86" s="592">
        <v>0</v>
      </c>
      <c r="L86" s="592">
        <v>3</v>
      </c>
      <c r="M86" s="592">
        <v>6</v>
      </c>
      <c r="N86" s="592">
        <f t="shared" si="2"/>
        <v>9.5</v>
      </c>
      <c r="O86" s="592"/>
      <c r="P86" s="592" t="s">
        <v>2035</v>
      </c>
      <c r="Q86" s="592"/>
      <c r="R86" s="592"/>
    </row>
    <row r="87" spans="1:18" ht="18.75">
      <c r="A87" s="592">
        <v>14</v>
      </c>
      <c r="B87" s="612">
        <v>824</v>
      </c>
      <c r="C87" s="592" t="s">
        <v>1602</v>
      </c>
      <c r="D87" s="592" t="s">
        <v>881</v>
      </c>
      <c r="E87" s="613" t="s">
        <v>912</v>
      </c>
      <c r="F87" s="592"/>
      <c r="G87" s="592" t="s">
        <v>859</v>
      </c>
      <c r="H87" s="592">
        <v>4.5</v>
      </c>
      <c r="I87" s="592">
        <v>1</v>
      </c>
      <c r="J87" s="592">
        <v>0</v>
      </c>
      <c r="K87" s="592">
        <v>0</v>
      </c>
      <c r="L87" s="592">
        <v>0</v>
      </c>
      <c r="M87" s="592">
        <v>4</v>
      </c>
      <c r="N87" s="592">
        <f t="shared" si="2"/>
        <v>9.5</v>
      </c>
      <c r="O87" s="592"/>
      <c r="P87" s="592" t="s">
        <v>2052</v>
      </c>
      <c r="Q87" s="582"/>
      <c r="R87" s="582"/>
    </row>
    <row r="88" spans="1:18" ht="18.75">
      <c r="A88" s="592">
        <v>16</v>
      </c>
      <c r="B88" s="612">
        <v>815</v>
      </c>
      <c r="C88" s="616" t="s">
        <v>2079</v>
      </c>
      <c r="D88" s="616" t="s">
        <v>876</v>
      </c>
      <c r="E88" s="613" t="s">
        <v>873</v>
      </c>
      <c r="F88" s="592">
        <v>40</v>
      </c>
      <c r="G88" s="592" t="s">
        <v>859</v>
      </c>
      <c r="H88" s="592">
        <v>1</v>
      </c>
      <c r="I88" s="592">
        <v>0</v>
      </c>
      <c r="J88" s="592">
        <v>2.5</v>
      </c>
      <c r="K88" s="592">
        <v>0</v>
      </c>
      <c r="L88" s="592">
        <v>0</v>
      </c>
      <c r="M88" s="592">
        <v>5.5</v>
      </c>
      <c r="N88" s="592">
        <f t="shared" si="2"/>
        <v>9</v>
      </c>
      <c r="O88" s="592"/>
      <c r="P88" s="592" t="s">
        <v>2026</v>
      </c>
      <c r="Q88" s="592"/>
      <c r="R88" s="592"/>
    </row>
    <row r="89" spans="1:18" ht="18.75">
      <c r="A89" s="592">
        <v>17</v>
      </c>
      <c r="B89" s="612">
        <v>811</v>
      </c>
      <c r="C89" s="592" t="s">
        <v>2080</v>
      </c>
      <c r="D89" s="592" t="s">
        <v>1108</v>
      </c>
      <c r="E89" s="613" t="s">
        <v>1104</v>
      </c>
      <c r="F89" s="592">
        <v>41</v>
      </c>
      <c r="G89" s="592" t="s">
        <v>864</v>
      </c>
      <c r="H89" s="592">
        <v>0.5</v>
      </c>
      <c r="I89" s="592">
        <v>0</v>
      </c>
      <c r="J89" s="592">
        <v>2</v>
      </c>
      <c r="K89" s="592">
        <v>0</v>
      </c>
      <c r="L89" s="592">
        <v>0.5</v>
      </c>
      <c r="M89" s="592">
        <v>4</v>
      </c>
      <c r="N89" s="592">
        <f t="shared" si="2"/>
        <v>7</v>
      </c>
      <c r="O89" s="592"/>
      <c r="P89" s="592" t="s">
        <v>2081</v>
      </c>
      <c r="Q89" s="592"/>
      <c r="R89" s="592"/>
    </row>
    <row r="90" spans="1:18" ht="18.75">
      <c r="A90" s="592">
        <v>17</v>
      </c>
      <c r="B90" s="612">
        <v>818</v>
      </c>
      <c r="C90" s="617" t="s">
        <v>1219</v>
      </c>
      <c r="D90" s="617" t="s">
        <v>1054</v>
      </c>
      <c r="E90" s="613" t="s">
        <v>858</v>
      </c>
      <c r="F90" s="592">
        <v>38</v>
      </c>
      <c r="G90" s="618" t="s">
        <v>859</v>
      </c>
      <c r="H90" s="592">
        <v>1</v>
      </c>
      <c r="I90" s="592">
        <v>0</v>
      </c>
      <c r="J90" s="592">
        <v>0</v>
      </c>
      <c r="K90" s="592">
        <v>0</v>
      </c>
      <c r="L90" s="592">
        <v>4</v>
      </c>
      <c r="M90" s="592">
        <v>2</v>
      </c>
      <c r="N90" s="592">
        <f t="shared" si="2"/>
        <v>7</v>
      </c>
      <c r="O90" s="592"/>
      <c r="P90" s="619" t="s">
        <v>2024</v>
      </c>
      <c r="Q90" s="592"/>
      <c r="R90" s="592"/>
    </row>
    <row r="91" spans="1:18" ht="18.75">
      <c r="A91" s="592">
        <v>19</v>
      </c>
      <c r="B91" s="612">
        <v>804</v>
      </c>
      <c r="C91" s="592" t="s">
        <v>2082</v>
      </c>
      <c r="D91" s="592" t="s">
        <v>1193</v>
      </c>
      <c r="E91" s="613" t="s">
        <v>941</v>
      </c>
      <c r="F91" s="592">
        <v>49</v>
      </c>
      <c r="G91" s="592" t="s">
        <v>859</v>
      </c>
      <c r="H91" s="592">
        <v>0</v>
      </c>
      <c r="I91" s="592">
        <v>0</v>
      </c>
      <c r="J91" s="592">
        <v>0</v>
      </c>
      <c r="K91" s="592">
        <v>0</v>
      </c>
      <c r="L91" s="592">
        <v>0</v>
      </c>
      <c r="M91" s="592">
        <v>6</v>
      </c>
      <c r="N91" s="592">
        <f t="shared" si="2"/>
        <v>6</v>
      </c>
      <c r="O91" s="592"/>
      <c r="P91" s="592" t="s">
        <v>2083</v>
      </c>
      <c r="Q91" s="592"/>
      <c r="R91" s="592"/>
    </row>
    <row r="92" spans="1:18" ht="18.75">
      <c r="A92" s="592">
        <v>20</v>
      </c>
      <c r="B92" s="612">
        <v>819</v>
      </c>
      <c r="C92" s="620" t="s">
        <v>1217</v>
      </c>
      <c r="D92" s="620" t="s">
        <v>1193</v>
      </c>
      <c r="E92" s="613" t="s">
        <v>858</v>
      </c>
      <c r="F92" s="618">
        <v>37.5</v>
      </c>
      <c r="G92" s="618" t="s">
        <v>999</v>
      </c>
      <c r="H92" s="592">
        <v>0.5</v>
      </c>
      <c r="I92" s="592">
        <v>0</v>
      </c>
      <c r="J92" s="592">
        <v>0</v>
      </c>
      <c r="K92" s="592">
        <v>0</v>
      </c>
      <c r="L92" s="592">
        <v>0</v>
      </c>
      <c r="M92" s="592">
        <v>4.5</v>
      </c>
      <c r="N92" s="592">
        <f t="shared" si="2"/>
        <v>5</v>
      </c>
      <c r="O92" s="592"/>
      <c r="P92" s="619" t="s">
        <v>2024</v>
      </c>
      <c r="Q92" s="592"/>
      <c r="R92" s="592"/>
    </row>
    <row r="93" spans="1:18" ht="14.25">
      <c r="A93" s="1044"/>
      <c r="B93" s="1047">
        <v>802</v>
      </c>
      <c r="C93" s="1044" t="s">
        <v>1218</v>
      </c>
      <c r="D93" s="1044" t="s">
        <v>1063</v>
      </c>
      <c r="E93" s="1048" t="s">
        <v>1579</v>
      </c>
      <c r="F93" s="1044">
        <v>56</v>
      </c>
      <c r="G93" s="1044" t="s">
        <v>859</v>
      </c>
      <c r="H93" s="1728" t="s">
        <v>939</v>
      </c>
      <c r="I93" s="1729"/>
      <c r="J93" s="1729"/>
      <c r="K93" s="1729"/>
      <c r="L93" s="1729"/>
      <c r="M93" s="1729"/>
      <c r="N93" s="1730"/>
      <c r="O93" s="1044"/>
      <c r="P93" s="1044" t="s">
        <v>1764</v>
      </c>
      <c r="Q93" s="1044"/>
      <c r="R93" s="1044"/>
    </row>
    <row r="94" spans="1:18" ht="14.25">
      <c r="A94" s="1044"/>
      <c r="B94" s="1047">
        <v>805</v>
      </c>
      <c r="C94" s="1049" t="s">
        <v>2084</v>
      </c>
      <c r="D94" s="1044" t="s">
        <v>857</v>
      </c>
      <c r="E94" s="1048" t="s">
        <v>1579</v>
      </c>
      <c r="F94" s="1044">
        <v>48</v>
      </c>
      <c r="G94" s="1044" t="s">
        <v>999</v>
      </c>
      <c r="H94" s="1728" t="s">
        <v>939</v>
      </c>
      <c r="I94" s="1729"/>
      <c r="J94" s="1729"/>
      <c r="K94" s="1729"/>
      <c r="L94" s="1729"/>
      <c r="M94" s="1729"/>
      <c r="N94" s="1730"/>
      <c r="O94" s="1044"/>
      <c r="P94" s="1044" t="s">
        <v>1764</v>
      </c>
      <c r="Q94" s="1044"/>
      <c r="R94" s="1044"/>
    </row>
    <row r="95" spans="1:18" ht="18.75">
      <c r="A95" s="1044"/>
      <c r="B95" s="1047">
        <v>808</v>
      </c>
      <c r="C95" s="1044" t="s">
        <v>1922</v>
      </c>
      <c r="D95" s="1044" t="s">
        <v>1201</v>
      </c>
      <c r="E95" s="1050" t="s">
        <v>1213</v>
      </c>
      <c r="F95" s="1044">
        <v>46</v>
      </c>
      <c r="G95" s="1044" t="s">
        <v>864</v>
      </c>
      <c r="H95" s="1728" t="s">
        <v>939</v>
      </c>
      <c r="I95" s="1729"/>
      <c r="J95" s="1729"/>
      <c r="K95" s="1729"/>
      <c r="L95" s="1729"/>
      <c r="M95" s="1729"/>
      <c r="N95" s="1730"/>
      <c r="O95" s="1044"/>
      <c r="P95" s="1044" t="s">
        <v>2085</v>
      </c>
      <c r="Q95" s="1044"/>
      <c r="R95" s="1044"/>
    </row>
    <row r="96" spans="1:18" ht="18.75">
      <c r="A96" s="1044"/>
      <c r="B96" s="1047">
        <v>816</v>
      </c>
      <c r="C96" s="1051" t="s">
        <v>1596</v>
      </c>
      <c r="D96" s="1051" t="s">
        <v>915</v>
      </c>
      <c r="E96" s="1050" t="s">
        <v>899</v>
      </c>
      <c r="F96" s="1044">
        <v>39</v>
      </c>
      <c r="G96" s="1044" t="s">
        <v>864</v>
      </c>
      <c r="H96" s="1728" t="s">
        <v>939</v>
      </c>
      <c r="I96" s="1729"/>
      <c r="J96" s="1729"/>
      <c r="K96" s="1729"/>
      <c r="L96" s="1729"/>
      <c r="M96" s="1729"/>
      <c r="N96" s="1730"/>
      <c r="O96" s="1044"/>
      <c r="P96" s="1052" t="s">
        <v>2086</v>
      </c>
      <c r="Q96" s="1044"/>
      <c r="R96" s="1044"/>
    </row>
    <row r="97" spans="1:16" ht="14.25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</row>
    <row r="98" spans="1:16" ht="14.25">
      <c r="A98" s="621"/>
      <c r="B98" s="621"/>
      <c r="C98" s="622" t="s">
        <v>987</v>
      </c>
      <c r="D98" s="621"/>
      <c r="E98" s="621"/>
      <c r="F98" s="621"/>
      <c r="G98" s="621"/>
      <c r="H98" s="621"/>
      <c r="I98" s="621"/>
      <c r="J98" s="621"/>
      <c r="K98" s="621"/>
      <c r="L98" s="621"/>
      <c r="M98" s="621"/>
      <c r="N98" s="621"/>
      <c r="O98" s="621"/>
      <c r="P98" s="621"/>
    </row>
    <row r="99" spans="1:16" ht="14.25">
      <c r="A99" s="621"/>
      <c r="B99" s="621"/>
      <c r="C99" s="621"/>
      <c r="D99" s="621"/>
      <c r="E99" s="621"/>
      <c r="F99" s="621"/>
      <c r="G99" s="621"/>
      <c r="H99" s="621"/>
      <c r="I99" s="621"/>
      <c r="J99" s="621"/>
      <c r="K99" s="621"/>
      <c r="L99" s="621"/>
      <c r="M99" s="621"/>
      <c r="N99" s="621"/>
      <c r="O99" s="621"/>
      <c r="P99" s="621"/>
    </row>
    <row r="100" spans="1:18" ht="26.25">
      <c r="A100" s="272" t="s">
        <v>984</v>
      </c>
      <c r="B100" s="272" t="s">
        <v>843</v>
      </c>
      <c r="C100" s="272" t="s">
        <v>844</v>
      </c>
      <c r="D100" s="272" t="s">
        <v>845</v>
      </c>
      <c r="E100" s="272" t="s">
        <v>847</v>
      </c>
      <c r="F100" s="610" t="s">
        <v>848</v>
      </c>
      <c r="G100" s="610" t="s">
        <v>849</v>
      </c>
      <c r="H100" s="574" t="s">
        <v>2008</v>
      </c>
      <c r="I100" s="574" t="s">
        <v>2009</v>
      </c>
      <c r="J100" s="574" t="s">
        <v>2010</v>
      </c>
      <c r="K100" s="574" t="s">
        <v>2011</v>
      </c>
      <c r="L100" s="574" t="s">
        <v>2012</v>
      </c>
      <c r="M100" s="574" t="s">
        <v>2013</v>
      </c>
      <c r="N100" s="272" t="s">
        <v>850</v>
      </c>
      <c r="O100" s="272" t="s">
        <v>851</v>
      </c>
      <c r="P100" s="272" t="s">
        <v>852</v>
      </c>
      <c r="Q100" s="600" t="s">
        <v>853</v>
      </c>
      <c r="R100" s="600" t="s">
        <v>854</v>
      </c>
    </row>
    <row r="101" spans="1:18" ht="14.25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>
        <v>81</v>
      </c>
      <c r="O101" s="272"/>
      <c r="P101" s="272"/>
      <c r="Q101" s="14"/>
      <c r="R101" s="14"/>
    </row>
    <row r="102" spans="1:18" ht="18.75">
      <c r="A102" s="637">
        <v>1</v>
      </c>
      <c r="B102" s="642">
        <v>911</v>
      </c>
      <c r="C102" s="637" t="s">
        <v>1451</v>
      </c>
      <c r="D102" s="637" t="s">
        <v>1452</v>
      </c>
      <c r="E102" s="638" t="s">
        <v>891</v>
      </c>
      <c r="F102" s="637">
        <v>44</v>
      </c>
      <c r="G102" s="637" t="s">
        <v>859</v>
      </c>
      <c r="H102" s="637">
        <v>1.5</v>
      </c>
      <c r="I102" s="637">
        <v>2</v>
      </c>
      <c r="J102" s="637">
        <v>2</v>
      </c>
      <c r="K102" s="637">
        <v>7</v>
      </c>
      <c r="L102" s="637">
        <v>3</v>
      </c>
      <c r="M102" s="637">
        <v>6</v>
      </c>
      <c r="N102" s="637">
        <f aca="true" t="shared" si="3" ref="N102:N119">SUM(H102:M102)</f>
        <v>21.5</v>
      </c>
      <c r="O102" s="637" t="s">
        <v>859</v>
      </c>
      <c r="P102" s="645" t="s">
        <v>1049</v>
      </c>
      <c r="Q102" s="652"/>
      <c r="R102" s="652"/>
    </row>
    <row r="103" spans="1:18" ht="18.75">
      <c r="A103" s="637">
        <v>2</v>
      </c>
      <c r="B103" s="642">
        <v>915</v>
      </c>
      <c r="C103" s="653" t="s">
        <v>2087</v>
      </c>
      <c r="D103" s="653" t="s">
        <v>1086</v>
      </c>
      <c r="E103" s="654" t="s">
        <v>868</v>
      </c>
      <c r="F103" s="653">
        <v>36</v>
      </c>
      <c r="G103" s="653" t="s">
        <v>859</v>
      </c>
      <c r="H103" s="637">
        <v>0</v>
      </c>
      <c r="I103" s="637">
        <v>6</v>
      </c>
      <c r="J103" s="637">
        <v>2.5</v>
      </c>
      <c r="K103" s="637">
        <v>5</v>
      </c>
      <c r="L103" s="637">
        <v>0</v>
      </c>
      <c r="M103" s="637">
        <v>5.5</v>
      </c>
      <c r="N103" s="637">
        <f t="shared" si="3"/>
        <v>19</v>
      </c>
      <c r="O103" s="637" t="s">
        <v>999</v>
      </c>
      <c r="P103" s="655" t="s">
        <v>2078</v>
      </c>
      <c r="Q103" s="656"/>
      <c r="R103" s="652"/>
    </row>
    <row r="104" spans="1:18" ht="18.75">
      <c r="A104" s="637">
        <v>3</v>
      </c>
      <c r="B104" s="642">
        <v>904</v>
      </c>
      <c r="C104" s="637" t="s">
        <v>1237</v>
      </c>
      <c r="D104" s="637" t="s">
        <v>933</v>
      </c>
      <c r="E104" s="638" t="s">
        <v>927</v>
      </c>
      <c r="F104" s="637">
        <v>54</v>
      </c>
      <c r="G104" s="637" t="s">
        <v>859</v>
      </c>
      <c r="H104" s="637">
        <v>2</v>
      </c>
      <c r="I104" s="637">
        <v>2</v>
      </c>
      <c r="J104" s="637">
        <v>0</v>
      </c>
      <c r="K104" s="637">
        <v>3.5</v>
      </c>
      <c r="L104" s="637">
        <v>5</v>
      </c>
      <c r="M104" s="637">
        <v>3.5</v>
      </c>
      <c r="N104" s="637">
        <f t="shared" si="3"/>
        <v>16</v>
      </c>
      <c r="O104" s="637" t="s">
        <v>999</v>
      </c>
      <c r="P104" s="645" t="s">
        <v>2035</v>
      </c>
      <c r="Q104" s="652"/>
      <c r="R104" s="652"/>
    </row>
    <row r="105" spans="1:18" ht="18.75">
      <c r="A105" s="637">
        <v>4</v>
      </c>
      <c r="B105" s="642">
        <v>912</v>
      </c>
      <c r="C105" s="657" t="s">
        <v>1668</v>
      </c>
      <c r="D105" s="658" t="s">
        <v>1011</v>
      </c>
      <c r="E105" s="638" t="s">
        <v>873</v>
      </c>
      <c r="F105" s="637">
        <v>43</v>
      </c>
      <c r="G105" s="637" t="s">
        <v>859</v>
      </c>
      <c r="H105" s="637">
        <v>0</v>
      </c>
      <c r="I105" s="637">
        <v>3.5</v>
      </c>
      <c r="J105" s="637">
        <v>1</v>
      </c>
      <c r="K105" s="637">
        <v>5.5</v>
      </c>
      <c r="L105" s="637">
        <v>0</v>
      </c>
      <c r="M105" s="637">
        <v>5.5</v>
      </c>
      <c r="N105" s="637">
        <f t="shared" si="3"/>
        <v>15.5</v>
      </c>
      <c r="O105" s="637" t="s">
        <v>999</v>
      </c>
      <c r="P105" s="659" t="s">
        <v>2026</v>
      </c>
      <c r="Q105" s="652"/>
      <c r="R105" s="652"/>
    </row>
    <row r="106" spans="1:18" ht="18.75">
      <c r="A106" s="637">
        <v>5</v>
      </c>
      <c r="B106" s="642">
        <v>913</v>
      </c>
      <c r="C106" s="637" t="s">
        <v>1062</v>
      </c>
      <c r="D106" s="637" t="s">
        <v>2088</v>
      </c>
      <c r="E106" s="638" t="s">
        <v>1042</v>
      </c>
      <c r="F106" s="637">
        <v>42</v>
      </c>
      <c r="G106" s="637" t="s">
        <v>859</v>
      </c>
      <c r="H106" s="637">
        <v>0</v>
      </c>
      <c r="I106" s="637">
        <v>1.5</v>
      </c>
      <c r="J106" s="637">
        <v>0</v>
      </c>
      <c r="K106" s="637">
        <v>3</v>
      </c>
      <c r="L106" s="637">
        <v>3</v>
      </c>
      <c r="M106" s="637">
        <v>6</v>
      </c>
      <c r="N106" s="637">
        <f t="shared" si="3"/>
        <v>13.5</v>
      </c>
      <c r="O106" s="637" t="s">
        <v>999</v>
      </c>
      <c r="P106" s="645" t="s">
        <v>2089</v>
      </c>
      <c r="Q106" s="652"/>
      <c r="R106" s="652"/>
    </row>
    <row r="107" spans="1:18" ht="18.75">
      <c r="A107" s="578">
        <v>6</v>
      </c>
      <c r="B107" s="583">
        <v>902</v>
      </c>
      <c r="C107" s="578" t="s">
        <v>1655</v>
      </c>
      <c r="D107" s="578" t="s">
        <v>1248</v>
      </c>
      <c r="E107" s="579" t="s">
        <v>1013</v>
      </c>
      <c r="F107" s="578">
        <v>70</v>
      </c>
      <c r="G107" s="578" t="s">
        <v>864</v>
      </c>
      <c r="H107" s="606">
        <v>0</v>
      </c>
      <c r="I107" s="607">
        <v>3.5</v>
      </c>
      <c r="J107" s="607">
        <v>0</v>
      </c>
      <c r="K107" s="607">
        <v>3</v>
      </c>
      <c r="L107" s="607">
        <v>0</v>
      </c>
      <c r="M107" s="608">
        <v>6</v>
      </c>
      <c r="N107" s="578">
        <f t="shared" si="3"/>
        <v>12.5</v>
      </c>
      <c r="O107" s="578"/>
      <c r="P107" s="629" t="s">
        <v>2037</v>
      </c>
      <c r="Q107" s="624"/>
      <c r="R107" s="624"/>
    </row>
    <row r="108" spans="1:18" ht="18.75">
      <c r="A108" s="578">
        <v>7</v>
      </c>
      <c r="B108" s="583">
        <v>908</v>
      </c>
      <c r="C108" s="584" t="s">
        <v>991</v>
      </c>
      <c r="D108" s="584" t="s">
        <v>867</v>
      </c>
      <c r="E108" s="579" t="s">
        <v>992</v>
      </c>
      <c r="F108" s="584">
        <v>47</v>
      </c>
      <c r="G108" s="584" t="s">
        <v>859</v>
      </c>
      <c r="H108" s="578">
        <v>0</v>
      </c>
      <c r="I108" s="578">
        <v>2</v>
      </c>
      <c r="J108" s="578">
        <v>0</v>
      </c>
      <c r="K108" s="578">
        <v>6</v>
      </c>
      <c r="L108" s="578">
        <v>0</v>
      </c>
      <c r="M108" s="578">
        <v>3.5</v>
      </c>
      <c r="N108" s="578">
        <f t="shared" si="3"/>
        <v>11.5</v>
      </c>
      <c r="O108" s="578"/>
      <c r="P108" s="623" t="s">
        <v>2060</v>
      </c>
      <c r="Q108" s="624"/>
      <c r="R108" s="624"/>
    </row>
    <row r="109" spans="1:18" ht="27.75" customHeight="1">
      <c r="A109" s="578">
        <v>7</v>
      </c>
      <c r="B109" s="583">
        <v>916</v>
      </c>
      <c r="C109" s="578" t="s">
        <v>2090</v>
      </c>
      <c r="D109" s="578" t="s">
        <v>1157</v>
      </c>
      <c r="E109" s="579" t="s">
        <v>1019</v>
      </c>
      <c r="F109" s="578">
        <v>32</v>
      </c>
      <c r="G109" s="578" t="s">
        <v>859</v>
      </c>
      <c r="H109" s="578">
        <v>1</v>
      </c>
      <c r="I109" s="578">
        <v>1.5</v>
      </c>
      <c r="J109" s="578">
        <v>1</v>
      </c>
      <c r="K109" s="578">
        <v>2</v>
      </c>
      <c r="L109" s="578">
        <v>0</v>
      </c>
      <c r="M109" s="578">
        <v>6</v>
      </c>
      <c r="N109" s="578">
        <f t="shared" si="3"/>
        <v>11.5</v>
      </c>
      <c r="O109" s="578"/>
      <c r="P109" s="272" t="s">
        <v>2023</v>
      </c>
      <c r="Q109" s="624"/>
      <c r="R109" s="624"/>
    </row>
    <row r="110" spans="1:18" ht="30" customHeight="1">
      <c r="A110" s="578">
        <v>9</v>
      </c>
      <c r="B110" s="583">
        <v>905</v>
      </c>
      <c r="C110" s="587" t="s">
        <v>2091</v>
      </c>
      <c r="D110" s="587" t="s">
        <v>1811</v>
      </c>
      <c r="E110" s="579" t="s">
        <v>858</v>
      </c>
      <c r="F110" s="602">
        <v>54</v>
      </c>
      <c r="G110" s="602" t="s">
        <v>999</v>
      </c>
      <c r="H110" s="578">
        <v>2</v>
      </c>
      <c r="I110" s="578">
        <v>2</v>
      </c>
      <c r="J110" s="578">
        <v>0</v>
      </c>
      <c r="K110" s="578">
        <v>1</v>
      </c>
      <c r="L110" s="578">
        <v>3</v>
      </c>
      <c r="M110" s="578">
        <v>3</v>
      </c>
      <c r="N110" s="578">
        <f t="shared" si="3"/>
        <v>11</v>
      </c>
      <c r="O110" s="578"/>
      <c r="P110" s="630" t="s">
        <v>2048</v>
      </c>
      <c r="Q110" s="631" t="s">
        <v>999</v>
      </c>
      <c r="R110" s="624"/>
    </row>
    <row r="111" spans="1:18" ht="18.75">
      <c r="A111" s="578">
        <v>10</v>
      </c>
      <c r="B111" s="583">
        <v>919</v>
      </c>
      <c r="C111" s="578" t="s">
        <v>2092</v>
      </c>
      <c r="D111" s="578" t="s">
        <v>881</v>
      </c>
      <c r="E111" s="579" t="s">
        <v>1208</v>
      </c>
      <c r="F111" s="578">
        <v>20</v>
      </c>
      <c r="G111" s="578" t="s">
        <v>859</v>
      </c>
      <c r="H111" s="578">
        <v>0</v>
      </c>
      <c r="I111" s="578">
        <v>1</v>
      </c>
      <c r="J111" s="578">
        <v>0</v>
      </c>
      <c r="K111" s="578">
        <v>1.5</v>
      </c>
      <c r="L111" s="578">
        <v>4</v>
      </c>
      <c r="M111" s="578">
        <v>4</v>
      </c>
      <c r="N111" s="578">
        <f t="shared" si="3"/>
        <v>10.5</v>
      </c>
      <c r="O111" s="578"/>
      <c r="P111" s="601" t="s">
        <v>2065</v>
      </c>
      <c r="Q111" s="624"/>
      <c r="R111" s="624"/>
    </row>
    <row r="112" spans="1:18" ht="18.75">
      <c r="A112" s="578">
        <v>10</v>
      </c>
      <c r="B112" s="583">
        <v>921</v>
      </c>
      <c r="C112" s="578" t="s">
        <v>2093</v>
      </c>
      <c r="D112" s="578" t="s">
        <v>1008</v>
      </c>
      <c r="E112" s="579" t="s">
        <v>912</v>
      </c>
      <c r="F112" s="578"/>
      <c r="G112" s="578" t="s">
        <v>859</v>
      </c>
      <c r="H112" s="578">
        <v>0</v>
      </c>
      <c r="I112" s="578">
        <v>4.5</v>
      </c>
      <c r="J112" s="578">
        <v>0</v>
      </c>
      <c r="K112" s="578">
        <v>2.5</v>
      </c>
      <c r="L112" s="578">
        <v>1.5</v>
      </c>
      <c r="M112" s="578">
        <v>2</v>
      </c>
      <c r="N112" s="578">
        <f t="shared" si="3"/>
        <v>10.5</v>
      </c>
      <c r="O112" s="578"/>
      <c r="P112" s="629" t="s">
        <v>2052</v>
      </c>
      <c r="Q112" s="624"/>
      <c r="R112" s="624"/>
    </row>
    <row r="113" spans="1:18" ht="18.75">
      <c r="A113" s="578">
        <v>12</v>
      </c>
      <c r="B113" s="583">
        <v>920</v>
      </c>
      <c r="C113" s="584" t="s">
        <v>1664</v>
      </c>
      <c r="D113" s="584" t="s">
        <v>902</v>
      </c>
      <c r="E113" s="605" t="s">
        <v>1292</v>
      </c>
      <c r="F113" s="578"/>
      <c r="G113" s="584" t="s">
        <v>859</v>
      </c>
      <c r="H113" s="578">
        <v>1</v>
      </c>
      <c r="I113" s="578">
        <v>2.5</v>
      </c>
      <c r="J113" s="578">
        <v>0</v>
      </c>
      <c r="K113" s="578">
        <v>2.5</v>
      </c>
      <c r="L113" s="578">
        <v>0</v>
      </c>
      <c r="M113" s="578">
        <v>4</v>
      </c>
      <c r="N113" s="578">
        <f t="shared" si="3"/>
        <v>10</v>
      </c>
      <c r="O113" s="578"/>
      <c r="P113" s="623" t="s">
        <v>2055</v>
      </c>
      <c r="Q113" s="632"/>
      <c r="R113" s="624"/>
    </row>
    <row r="114" spans="1:18" ht="27" customHeight="1">
      <c r="A114" s="578">
        <v>13</v>
      </c>
      <c r="B114" s="583">
        <v>901</v>
      </c>
      <c r="C114" s="578" t="s">
        <v>2094</v>
      </c>
      <c r="D114" s="578" t="s">
        <v>894</v>
      </c>
      <c r="E114" s="579" t="s">
        <v>1013</v>
      </c>
      <c r="F114" s="578">
        <v>75</v>
      </c>
      <c r="G114" s="578" t="s">
        <v>859</v>
      </c>
      <c r="H114" s="578">
        <v>0</v>
      </c>
      <c r="I114" s="578">
        <v>1.5</v>
      </c>
      <c r="J114" s="578">
        <v>0</v>
      </c>
      <c r="K114" s="578">
        <v>3</v>
      </c>
      <c r="L114" s="578">
        <v>0</v>
      </c>
      <c r="M114" s="578">
        <v>5</v>
      </c>
      <c r="N114" s="578">
        <f t="shared" si="3"/>
        <v>9.5</v>
      </c>
      <c r="O114" s="578"/>
      <c r="P114" s="629" t="s">
        <v>2037</v>
      </c>
      <c r="Q114" s="624" t="s">
        <v>859</v>
      </c>
      <c r="R114" s="624"/>
    </row>
    <row r="115" spans="1:18" ht="29.25" customHeight="1">
      <c r="A115" s="578">
        <v>13</v>
      </c>
      <c r="B115" s="583">
        <v>903</v>
      </c>
      <c r="C115" s="633" t="s">
        <v>2095</v>
      </c>
      <c r="D115" s="633" t="s">
        <v>876</v>
      </c>
      <c r="E115" s="579" t="s">
        <v>858</v>
      </c>
      <c r="F115" s="221">
        <v>55</v>
      </c>
      <c r="G115" s="221" t="s">
        <v>859</v>
      </c>
      <c r="H115" s="578">
        <v>0</v>
      </c>
      <c r="I115" s="578">
        <v>5</v>
      </c>
      <c r="J115" s="578">
        <v>0</v>
      </c>
      <c r="K115" s="578">
        <v>0</v>
      </c>
      <c r="L115" s="578">
        <v>0</v>
      </c>
      <c r="M115" s="578">
        <v>4.5</v>
      </c>
      <c r="N115" s="578">
        <f t="shared" si="3"/>
        <v>9.5</v>
      </c>
      <c r="O115" s="578"/>
      <c r="P115" s="630" t="s">
        <v>2048</v>
      </c>
      <c r="Q115" s="631"/>
      <c r="R115" s="624"/>
    </row>
    <row r="116" spans="1:18" ht="18.75">
      <c r="A116" s="578">
        <v>13</v>
      </c>
      <c r="B116" s="583">
        <v>918</v>
      </c>
      <c r="C116" s="578" t="s">
        <v>1025</v>
      </c>
      <c r="D116" s="578" t="s">
        <v>933</v>
      </c>
      <c r="E116" s="579" t="s">
        <v>919</v>
      </c>
      <c r="F116" s="578">
        <v>26</v>
      </c>
      <c r="G116" s="578" t="s">
        <v>859</v>
      </c>
      <c r="H116" s="578">
        <v>0</v>
      </c>
      <c r="I116" s="578">
        <v>2.5</v>
      </c>
      <c r="J116" s="578">
        <v>1</v>
      </c>
      <c r="K116" s="578">
        <v>1</v>
      </c>
      <c r="L116" s="578">
        <v>2</v>
      </c>
      <c r="M116" s="578">
        <v>3</v>
      </c>
      <c r="N116" s="578">
        <f t="shared" si="3"/>
        <v>9.5</v>
      </c>
      <c r="O116" s="578"/>
      <c r="P116" s="629" t="s">
        <v>1164</v>
      </c>
      <c r="Q116" s="624" t="s">
        <v>864</v>
      </c>
      <c r="R116" s="624"/>
    </row>
    <row r="117" spans="1:18" ht="18.75">
      <c r="A117" s="578">
        <v>16</v>
      </c>
      <c r="B117" s="583">
        <v>917</v>
      </c>
      <c r="C117" s="584" t="s">
        <v>2096</v>
      </c>
      <c r="D117" s="584" t="s">
        <v>1912</v>
      </c>
      <c r="E117" s="579" t="s">
        <v>905</v>
      </c>
      <c r="F117" s="584">
        <v>29</v>
      </c>
      <c r="G117" s="584" t="s">
        <v>859</v>
      </c>
      <c r="H117" s="578">
        <v>0</v>
      </c>
      <c r="I117" s="578">
        <v>1</v>
      </c>
      <c r="J117" s="578">
        <v>0</v>
      </c>
      <c r="K117" s="578">
        <v>3</v>
      </c>
      <c r="L117" s="578">
        <v>3.5</v>
      </c>
      <c r="M117" s="578">
        <v>1.5</v>
      </c>
      <c r="N117" s="578">
        <f t="shared" si="3"/>
        <v>9</v>
      </c>
      <c r="O117" s="578"/>
      <c r="P117" s="634" t="s">
        <v>1133</v>
      </c>
      <c r="Q117" s="632"/>
      <c r="R117" s="624"/>
    </row>
    <row r="118" spans="1:18" ht="18.75">
      <c r="A118" s="578">
        <v>17</v>
      </c>
      <c r="B118" s="583">
        <v>914</v>
      </c>
      <c r="C118" s="625" t="s">
        <v>2097</v>
      </c>
      <c r="D118" s="625" t="s">
        <v>1717</v>
      </c>
      <c r="E118" s="626" t="s">
        <v>868</v>
      </c>
      <c r="F118" s="625">
        <v>37</v>
      </c>
      <c r="G118" s="625" t="s">
        <v>859</v>
      </c>
      <c r="H118" s="578">
        <v>0</v>
      </c>
      <c r="I118" s="578">
        <v>2</v>
      </c>
      <c r="J118" s="578">
        <v>0</v>
      </c>
      <c r="K118" s="578">
        <v>1.5</v>
      </c>
      <c r="L118" s="578">
        <v>0</v>
      </c>
      <c r="M118" s="578">
        <v>3.5</v>
      </c>
      <c r="N118" s="578">
        <f t="shared" si="3"/>
        <v>7</v>
      </c>
      <c r="O118" s="578"/>
      <c r="P118" s="627" t="s">
        <v>2078</v>
      </c>
      <c r="Q118" s="628" t="s">
        <v>864</v>
      </c>
      <c r="R118" s="624"/>
    </row>
    <row r="119" spans="1:18" ht="18.75">
      <c r="A119" s="578">
        <v>18</v>
      </c>
      <c r="B119" s="583">
        <v>907</v>
      </c>
      <c r="C119" s="578" t="s">
        <v>1902</v>
      </c>
      <c r="D119" s="578" t="s">
        <v>876</v>
      </c>
      <c r="E119" s="579" t="s">
        <v>941</v>
      </c>
      <c r="F119" s="578">
        <v>48</v>
      </c>
      <c r="G119" s="578" t="s">
        <v>859</v>
      </c>
      <c r="H119" s="578">
        <v>0</v>
      </c>
      <c r="I119" s="578">
        <v>0.5</v>
      </c>
      <c r="J119" s="578">
        <v>0</v>
      </c>
      <c r="K119" s="578">
        <v>0</v>
      </c>
      <c r="L119" s="578">
        <v>0</v>
      </c>
      <c r="M119" s="578">
        <v>3.5</v>
      </c>
      <c r="N119" s="578">
        <f t="shared" si="3"/>
        <v>4</v>
      </c>
      <c r="O119" s="578"/>
      <c r="P119" s="601" t="s">
        <v>2083</v>
      </c>
      <c r="Q119" s="624"/>
      <c r="R119" s="624"/>
    </row>
    <row r="120" spans="1:18" ht="17.25" customHeight="1">
      <c r="A120" s="1040"/>
      <c r="B120" s="1041">
        <v>906</v>
      </c>
      <c r="C120" s="1040" t="s">
        <v>1055</v>
      </c>
      <c r="D120" s="1040" t="s">
        <v>1193</v>
      </c>
      <c r="E120" s="1042" t="s">
        <v>863</v>
      </c>
      <c r="F120" s="1040">
        <v>51</v>
      </c>
      <c r="G120" s="1040" t="s">
        <v>859</v>
      </c>
      <c r="H120" s="1725" t="s">
        <v>939</v>
      </c>
      <c r="I120" s="1726"/>
      <c r="J120" s="1726"/>
      <c r="K120" s="1726"/>
      <c r="L120" s="1726"/>
      <c r="M120" s="1726"/>
      <c r="N120" s="1727"/>
      <c r="O120" s="1040"/>
      <c r="P120" s="1053" t="s">
        <v>2050</v>
      </c>
      <c r="Q120" s="1054"/>
      <c r="R120" s="1054"/>
    </row>
    <row r="121" spans="1:18" ht="21" customHeight="1">
      <c r="A121" s="1040"/>
      <c r="B121" s="1041">
        <v>909</v>
      </c>
      <c r="C121" s="1055" t="s">
        <v>2098</v>
      </c>
      <c r="D121" s="1055" t="s">
        <v>1337</v>
      </c>
      <c r="E121" s="1042" t="s">
        <v>899</v>
      </c>
      <c r="F121" s="1040">
        <v>45</v>
      </c>
      <c r="G121" s="1040" t="s">
        <v>859</v>
      </c>
      <c r="H121" s="1725" t="s">
        <v>939</v>
      </c>
      <c r="I121" s="1726"/>
      <c r="J121" s="1726"/>
      <c r="K121" s="1726"/>
      <c r="L121" s="1726"/>
      <c r="M121" s="1726"/>
      <c r="N121" s="1727"/>
      <c r="O121" s="1040"/>
      <c r="P121" s="1056" t="s">
        <v>900</v>
      </c>
      <c r="Q121" s="1054"/>
      <c r="R121" s="1054"/>
    </row>
    <row r="122" spans="1:18" ht="21.75" customHeight="1">
      <c r="A122" s="1040"/>
      <c r="B122" s="1041">
        <v>910</v>
      </c>
      <c r="C122" s="1040" t="s">
        <v>1142</v>
      </c>
      <c r="D122" s="1040" t="s">
        <v>1337</v>
      </c>
      <c r="E122" s="1042" t="s">
        <v>1213</v>
      </c>
      <c r="F122" s="1040">
        <v>45</v>
      </c>
      <c r="G122" s="1040" t="s">
        <v>864</v>
      </c>
      <c r="H122" s="1725" t="s">
        <v>939</v>
      </c>
      <c r="I122" s="1726"/>
      <c r="J122" s="1726"/>
      <c r="K122" s="1726"/>
      <c r="L122" s="1726"/>
      <c r="M122" s="1726"/>
      <c r="N122" s="1727"/>
      <c r="O122" s="1040"/>
      <c r="P122" s="1053" t="s">
        <v>2085</v>
      </c>
      <c r="Q122" s="1054"/>
      <c r="R122" s="1054"/>
    </row>
    <row r="123" spans="1:15" ht="14.25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</row>
    <row r="124" spans="1:16" ht="28.5">
      <c r="A124" s="129"/>
      <c r="B124" s="129"/>
      <c r="C124" s="609" t="s">
        <v>1050</v>
      </c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</row>
    <row r="125" spans="1:16" ht="14.25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</row>
    <row r="126" spans="1:18" ht="26.25">
      <c r="A126" s="578" t="s">
        <v>984</v>
      </c>
      <c r="B126" s="578" t="s">
        <v>843</v>
      </c>
      <c r="C126" s="578" t="s">
        <v>844</v>
      </c>
      <c r="D126" s="578" t="s">
        <v>845</v>
      </c>
      <c r="E126" s="578" t="s">
        <v>847</v>
      </c>
      <c r="F126" s="635" t="s">
        <v>848</v>
      </c>
      <c r="G126" s="635" t="s">
        <v>849</v>
      </c>
      <c r="H126" s="574" t="s">
        <v>2008</v>
      </c>
      <c r="I126" s="574" t="s">
        <v>2009</v>
      </c>
      <c r="J126" s="574" t="s">
        <v>2010</v>
      </c>
      <c r="K126" s="574" t="s">
        <v>2011</v>
      </c>
      <c r="L126" s="574" t="s">
        <v>2012</v>
      </c>
      <c r="M126" s="574" t="s">
        <v>2013</v>
      </c>
      <c r="N126" s="578" t="s">
        <v>850</v>
      </c>
      <c r="O126" s="578" t="s">
        <v>851</v>
      </c>
      <c r="P126" s="578" t="s">
        <v>852</v>
      </c>
      <c r="Q126" s="636" t="s">
        <v>853</v>
      </c>
      <c r="R126" s="600" t="s">
        <v>854</v>
      </c>
    </row>
    <row r="127" spans="1:18" ht="14.25">
      <c r="A127" s="598"/>
      <c r="B127" s="598"/>
      <c r="C127" s="598"/>
      <c r="D127" s="598"/>
      <c r="E127" s="598"/>
      <c r="F127" s="598"/>
      <c r="G127" s="598"/>
      <c r="H127" s="598"/>
      <c r="I127" s="598"/>
      <c r="J127" s="598"/>
      <c r="K127" s="598"/>
      <c r="L127" s="598"/>
      <c r="M127" s="598"/>
      <c r="N127" s="598">
        <v>81</v>
      </c>
      <c r="O127" s="598"/>
      <c r="P127" s="598"/>
      <c r="Q127" s="598"/>
      <c r="R127" s="598"/>
    </row>
    <row r="128" spans="1:18" ht="20.25">
      <c r="A128" s="637">
        <v>1</v>
      </c>
      <c r="B128" s="642">
        <v>1007</v>
      </c>
      <c r="C128" s="637" t="s">
        <v>1110</v>
      </c>
      <c r="D128" s="637" t="s">
        <v>908</v>
      </c>
      <c r="E128" s="637" t="s">
        <v>882</v>
      </c>
      <c r="F128" s="637">
        <v>53</v>
      </c>
      <c r="G128" s="637" t="s">
        <v>859</v>
      </c>
      <c r="H128" s="637">
        <v>5</v>
      </c>
      <c r="I128" s="637">
        <v>6.5</v>
      </c>
      <c r="J128" s="637">
        <v>3.5</v>
      </c>
      <c r="K128" s="637">
        <v>0</v>
      </c>
      <c r="L128" s="637">
        <v>9</v>
      </c>
      <c r="M128" s="637">
        <v>4.5</v>
      </c>
      <c r="N128" s="637">
        <f aca="true" t="shared" si="4" ref="N128:N138">SUM(H128:M128)</f>
        <v>28.5</v>
      </c>
      <c r="O128" s="637" t="s">
        <v>859</v>
      </c>
      <c r="P128" s="637" t="s">
        <v>2045</v>
      </c>
      <c r="Q128" s="637"/>
      <c r="R128" s="637"/>
    </row>
    <row r="129" spans="1:18" ht="20.25">
      <c r="A129" s="637">
        <v>2</v>
      </c>
      <c r="B129" s="642">
        <v>1001</v>
      </c>
      <c r="C129" s="657" t="s">
        <v>2099</v>
      </c>
      <c r="D129" s="657" t="s">
        <v>1157</v>
      </c>
      <c r="E129" s="637" t="s">
        <v>873</v>
      </c>
      <c r="F129" s="637">
        <v>69</v>
      </c>
      <c r="G129" s="637" t="s">
        <v>859</v>
      </c>
      <c r="H129" s="637">
        <v>5.5</v>
      </c>
      <c r="I129" s="637">
        <v>4.5</v>
      </c>
      <c r="J129" s="637">
        <v>3</v>
      </c>
      <c r="K129" s="637">
        <v>0</v>
      </c>
      <c r="L129" s="637">
        <v>5</v>
      </c>
      <c r="M129" s="637">
        <v>7</v>
      </c>
      <c r="N129" s="637">
        <f t="shared" si="4"/>
        <v>25</v>
      </c>
      <c r="O129" s="637" t="s">
        <v>999</v>
      </c>
      <c r="P129" s="637" t="s">
        <v>1996</v>
      </c>
      <c r="Q129" s="637" t="s">
        <v>864</v>
      </c>
      <c r="R129" s="637"/>
    </row>
    <row r="130" spans="1:18" ht="20.25">
      <c r="A130" s="637">
        <v>3</v>
      </c>
      <c r="B130" s="642">
        <v>1004</v>
      </c>
      <c r="C130" s="637" t="s">
        <v>2100</v>
      </c>
      <c r="D130" s="637" t="s">
        <v>1246</v>
      </c>
      <c r="E130" s="637" t="s">
        <v>1013</v>
      </c>
      <c r="F130" s="637">
        <v>60</v>
      </c>
      <c r="G130" s="637" t="s">
        <v>859</v>
      </c>
      <c r="H130" s="637">
        <v>3</v>
      </c>
      <c r="I130" s="637">
        <v>5</v>
      </c>
      <c r="J130" s="637">
        <v>0.5</v>
      </c>
      <c r="K130" s="637">
        <v>0</v>
      </c>
      <c r="L130" s="637">
        <v>5</v>
      </c>
      <c r="M130" s="637">
        <v>5</v>
      </c>
      <c r="N130" s="637">
        <f t="shared" si="4"/>
        <v>18.5</v>
      </c>
      <c r="O130" s="637" t="s">
        <v>999</v>
      </c>
      <c r="P130" s="637" t="s">
        <v>2037</v>
      </c>
      <c r="Q130" s="637"/>
      <c r="R130" s="637"/>
    </row>
    <row r="131" spans="1:18" ht="20.25">
      <c r="A131" s="578">
        <v>4</v>
      </c>
      <c r="B131" s="583">
        <v>1011</v>
      </c>
      <c r="C131" s="584" t="s">
        <v>1718</v>
      </c>
      <c r="D131" s="584" t="s">
        <v>862</v>
      </c>
      <c r="E131" s="578" t="s">
        <v>905</v>
      </c>
      <c r="F131" s="584">
        <v>40</v>
      </c>
      <c r="G131" s="584" t="s">
        <v>864</v>
      </c>
      <c r="H131" s="578">
        <v>1</v>
      </c>
      <c r="I131" s="578">
        <v>4.5</v>
      </c>
      <c r="J131" s="578">
        <v>0</v>
      </c>
      <c r="K131" s="578">
        <v>0</v>
      </c>
      <c r="L131" s="578">
        <v>1</v>
      </c>
      <c r="M131" s="578">
        <v>7</v>
      </c>
      <c r="N131" s="578">
        <f t="shared" si="4"/>
        <v>13.5</v>
      </c>
      <c r="O131" s="578"/>
      <c r="P131" s="584" t="s">
        <v>1133</v>
      </c>
      <c r="Q131" s="584"/>
      <c r="R131" s="578"/>
    </row>
    <row r="132" spans="1:18" ht="20.25">
      <c r="A132" s="578">
        <v>5</v>
      </c>
      <c r="B132" s="583">
        <v>1008</v>
      </c>
      <c r="C132" s="584" t="s">
        <v>2101</v>
      </c>
      <c r="D132" s="584" t="s">
        <v>1048</v>
      </c>
      <c r="E132" s="578" t="s">
        <v>905</v>
      </c>
      <c r="F132" s="584">
        <v>53</v>
      </c>
      <c r="G132" s="584" t="s">
        <v>859</v>
      </c>
      <c r="H132" s="578">
        <v>1.5</v>
      </c>
      <c r="I132" s="578">
        <v>3.5</v>
      </c>
      <c r="J132" s="578">
        <v>0.5</v>
      </c>
      <c r="K132" s="578">
        <v>0</v>
      </c>
      <c r="L132" s="578">
        <v>0</v>
      </c>
      <c r="M132" s="578">
        <v>7.5</v>
      </c>
      <c r="N132" s="578">
        <f t="shared" si="4"/>
        <v>13</v>
      </c>
      <c r="O132" s="578"/>
      <c r="P132" s="584" t="s">
        <v>1133</v>
      </c>
      <c r="Q132" s="584"/>
      <c r="R132" s="578"/>
    </row>
    <row r="133" spans="1:18" ht="20.25">
      <c r="A133" s="578">
        <v>6</v>
      </c>
      <c r="B133" s="583">
        <v>1010</v>
      </c>
      <c r="C133" s="578" t="s">
        <v>1312</v>
      </c>
      <c r="D133" s="578" t="s">
        <v>1061</v>
      </c>
      <c r="E133" s="578" t="s">
        <v>1042</v>
      </c>
      <c r="F133" s="578">
        <v>40</v>
      </c>
      <c r="G133" s="578" t="s">
        <v>859</v>
      </c>
      <c r="H133" s="578">
        <v>1.5</v>
      </c>
      <c r="I133" s="578">
        <v>2</v>
      </c>
      <c r="J133" s="578">
        <v>1.5</v>
      </c>
      <c r="K133" s="578">
        <v>0</v>
      </c>
      <c r="L133" s="578">
        <v>3</v>
      </c>
      <c r="M133" s="578">
        <v>4.5</v>
      </c>
      <c r="N133" s="578">
        <f t="shared" si="4"/>
        <v>12.5</v>
      </c>
      <c r="O133" s="578"/>
      <c r="P133" s="578" t="s">
        <v>1937</v>
      </c>
      <c r="Q133" s="578"/>
      <c r="R133" s="578"/>
    </row>
    <row r="134" spans="1:18" ht="20.25">
      <c r="A134" s="578">
        <v>7</v>
      </c>
      <c r="B134" s="583">
        <v>1015</v>
      </c>
      <c r="C134" s="578" t="s">
        <v>2102</v>
      </c>
      <c r="D134" s="578" t="s">
        <v>1093</v>
      </c>
      <c r="E134" s="578" t="s">
        <v>912</v>
      </c>
      <c r="F134" s="578"/>
      <c r="G134" s="578" t="s">
        <v>859</v>
      </c>
      <c r="H134" s="578">
        <v>4.5</v>
      </c>
      <c r="I134" s="578">
        <v>1</v>
      </c>
      <c r="J134" s="578">
        <v>3.5</v>
      </c>
      <c r="K134" s="578">
        <v>0</v>
      </c>
      <c r="L134" s="578">
        <v>1</v>
      </c>
      <c r="M134" s="578">
        <v>2</v>
      </c>
      <c r="N134" s="578">
        <f t="shared" si="4"/>
        <v>12</v>
      </c>
      <c r="O134" s="578"/>
      <c r="P134" s="578" t="s">
        <v>2052</v>
      </c>
      <c r="Q134" s="578"/>
      <c r="R134" s="578"/>
    </row>
    <row r="135" spans="1:18" ht="20.25">
      <c r="A135" s="578">
        <v>8</v>
      </c>
      <c r="B135" s="583">
        <v>1003</v>
      </c>
      <c r="C135" s="578" t="s">
        <v>2103</v>
      </c>
      <c r="D135" s="578" t="s">
        <v>1073</v>
      </c>
      <c r="E135" s="578" t="s">
        <v>1023</v>
      </c>
      <c r="F135" s="578">
        <v>65</v>
      </c>
      <c r="G135" s="578" t="s">
        <v>859</v>
      </c>
      <c r="H135" s="578">
        <v>0.5</v>
      </c>
      <c r="I135" s="578">
        <v>5.5</v>
      </c>
      <c r="J135" s="578">
        <v>1</v>
      </c>
      <c r="K135" s="578">
        <v>0.5</v>
      </c>
      <c r="L135" s="578">
        <v>0</v>
      </c>
      <c r="M135" s="578">
        <v>3.5</v>
      </c>
      <c r="N135" s="578">
        <f t="shared" si="4"/>
        <v>11</v>
      </c>
      <c r="O135" s="578"/>
      <c r="P135" s="578" t="s">
        <v>2021</v>
      </c>
      <c r="Q135" s="578"/>
      <c r="R135" s="578"/>
    </row>
    <row r="136" spans="1:18" ht="20.25">
      <c r="A136" s="578">
        <v>9</v>
      </c>
      <c r="B136" s="583">
        <v>1006</v>
      </c>
      <c r="C136" s="587" t="s">
        <v>2104</v>
      </c>
      <c r="D136" s="587" t="s">
        <v>924</v>
      </c>
      <c r="E136" s="578" t="s">
        <v>858</v>
      </c>
      <c r="F136" s="221">
        <v>58</v>
      </c>
      <c r="G136" s="221" t="s">
        <v>859</v>
      </c>
      <c r="H136" s="606">
        <v>1.5</v>
      </c>
      <c r="I136" s="607">
        <v>3</v>
      </c>
      <c r="J136" s="607">
        <v>1</v>
      </c>
      <c r="K136" s="607">
        <v>1</v>
      </c>
      <c r="L136" s="607">
        <v>0</v>
      </c>
      <c r="M136" s="608">
        <v>3.5</v>
      </c>
      <c r="N136" s="578">
        <f t="shared" si="4"/>
        <v>10</v>
      </c>
      <c r="O136" s="578"/>
      <c r="P136" s="602" t="s">
        <v>2048</v>
      </c>
      <c r="Q136" s="221"/>
      <c r="R136" s="578"/>
    </row>
    <row r="137" spans="1:18" ht="20.25">
      <c r="A137" s="578">
        <v>10</v>
      </c>
      <c r="B137" s="583">
        <v>1005</v>
      </c>
      <c r="C137" s="587" t="s">
        <v>2105</v>
      </c>
      <c r="D137" s="587" t="s">
        <v>933</v>
      </c>
      <c r="E137" s="578" t="s">
        <v>858</v>
      </c>
      <c r="F137" s="602">
        <v>59</v>
      </c>
      <c r="G137" s="221" t="s">
        <v>859</v>
      </c>
      <c r="H137" s="578">
        <v>0</v>
      </c>
      <c r="I137" s="578">
        <v>0</v>
      </c>
      <c r="J137" s="578">
        <v>0</v>
      </c>
      <c r="K137" s="578">
        <v>0</v>
      </c>
      <c r="L137" s="578">
        <v>4</v>
      </c>
      <c r="M137" s="578">
        <v>5</v>
      </c>
      <c r="N137" s="578">
        <f t="shared" si="4"/>
        <v>9</v>
      </c>
      <c r="O137" s="578"/>
      <c r="P137" s="602" t="s">
        <v>2048</v>
      </c>
      <c r="Q137" s="221"/>
      <c r="R137" s="578"/>
    </row>
    <row r="138" spans="1:18" ht="20.25">
      <c r="A138" s="578">
        <v>11</v>
      </c>
      <c r="B138" s="583">
        <v>1002</v>
      </c>
      <c r="C138" s="587" t="s">
        <v>2106</v>
      </c>
      <c r="D138" s="587" t="s">
        <v>933</v>
      </c>
      <c r="E138" s="578" t="s">
        <v>858</v>
      </c>
      <c r="F138" s="602">
        <v>68</v>
      </c>
      <c r="G138" s="221" t="s">
        <v>859</v>
      </c>
      <c r="H138" s="578">
        <v>1.5</v>
      </c>
      <c r="I138" s="578">
        <v>4</v>
      </c>
      <c r="J138" s="578">
        <v>0</v>
      </c>
      <c r="K138" s="578">
        <v>0</v>
      </c>
      <c r="L138" s="578">
        <v>0</v>
      </c>
      <c r="M138" s="578">
        <v>3</v>
      </c>
      <c r="N138" s="578">
        <f t="shared" si="4"/>
        <v>8.5</v>
      </c>
      <c r="O138" s="578"/>
      <c r="P138" s="602" t="s">
        <v>2048</v>
      </c>
      <c r="Q138" s="221"/>
      <c r="R138" s="578"/>
    </row>
    <row r="139" spans="1:18" ht="20.25">
      <c r="A139" s="1040"/>
      <c r="B139" s="1041">
        <v>1009</v>
      </c>
      <c r="C139" s="1040" t="s">
        <v>1976</v>
      </c>
      <c r="D139" s="1040" t="s">
        <v>1157</v>
      </c>
      <c r="E139" s="1040" t="s">
        <v>1104</v>
      </c>
      <c r="F139" s="1040">
        <v>44</v>
      </c>
      <c r="G139" s="1040" t="s">
        <v>859</v>
      </c>
      <c r="H139" s="1725" t="s">
        <v>939</v>
      </c>
      <c r="I139" s="1726"/>
      <c r="J139" s="1726"/>
      <c r="K139" s="1726"/>
      <c r="L139" s="1726"/>
      <c r="M139" s="1726"/>
      <c r="N139" s="1727"/>
      <c r="O139" s="1040"/>
      <c r="P139" s="1040" t="s">
        <v>2081</v>
      </c>
      <c r="Q139" s="1040"/>
      <c r="R139" s="1040"/>
    </row>
    <row r="140" spans="1:18" ht="20.25">
      <c r="A140" s="1040"/>
      <c r="B140" s="1041">
        <v>1012</v>
      </c>
      <c r="C140" s="1040" t="s">
        <v>2107</v>
      </c>
      <c r="D140" s="1040" t="s">
        <v>1022</v>
      </c>
      <c r="E140" s="1040" t="s">
        <v>891</v>
      </c>
      <c r="F140" s="1040">
        <v>39</v>
      </c>
      <c r="G140" s="1040" t="s">
        <v>859</v>
      </c>
      <c r="H140" s="1725" t="s">
        <v>939</v>
      </c>
      <c r="I140" s="1726"/>
      <c r="J140" s="1726"/>
      <c r="K140" s="1726"/>
      <c r="L140" s="1726"/>
      <c r="M140" s="1726"/>
      <c r="N140" s="1727"/>
      <c r="O140" s="1040"/>
      <c r="P140" s="1040" t="s">
        <v>1049</v>
      </c>
      <c r="Q140" s="1040"/>
      <c r="R140" s="1040"/>
    </row>
    <row r="141" spans="1:18" ht="24.75" customHeight="1">
      <c r="A141" s="1040"/>
      <c r="B141" s="1041">
        <v>1013</v>
      </c>
      <c r="C141" s="1040" t="s">
        <v>1676</v>
      </c>
      <c r="D141" s="1040" t="s">
        <v>862</v>
      </c>
      <c r="E141" s="1040" t="s">
        <v>1292</v>
      </c>
      <c r="F141" s="1040"/>
      <c r="G141" s="1040" t="s">
        <v>859</v>
      </c>
      <c r="H141" s="1725" t="s">
        <v>939</v>
      </c>
      <c r="I141" s="1726"/>
      <c r="J141" s="1726"/>
      <c r="K141" s="1726"/>
      <c r="L141" s="1726"/>
      <c r="M141" s="1726"/>
      <c r="N141" s="1727"/>
      <c r="O141" s="1040"/>
      <c r="P141" s="1040" t="s">
        <v>2055</v>
      </c>
      <c r="Q141" s="1040"/>
      <c r="R141" s="1040"/>
    </row>
    <row r="142" spans="1:18" ht="30.75" customHeight="1">
      <c r="A142" s="1040"/>
      <c r="B142" s="1041">
        <v>1014</v>
      </c>
      <c r="C142" s="1040" t="s">
        <v>1696</v>
      </c>
      <c r="D142" s="1040" t="s">
        <v>1308</v>
      </c>
      <c r="E142" s="1040" t="s">
        <v>912</v>
      </c>
      <c r="F142" s="1040"/>
      <c r="G142" s="1040" t="s">
        <v>859</v>
      </c>
      <c r="H142" s="1725" t="s">
        <v>939</v>
      </c>
      <c r="I142" s="1726"/>
      <c r="J142" s="1726"/>
      <c r="K142" s="1726"/>
      <c r="L142" s="1726"/>
      <c r="M142" s="1726"/>
      <c r="N142" s="1727"/>
      <c r="O142" s="1040"/>
      <c r="P142" s="1040" t="s">
        <v>2052</v>
      </c>
      <c r="Q142" s="1040"/>
      <c r="R142" s="1040"/>
    </row>
    <row r="143" spans="1:16" ht="14.25">
      <c r="A143" s="129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</row>
    <row r="144" spans="1:16" ht="28.5">
      <c r="A144" s="129"/>
      <c r="B144" s="129"/>
      <c r="C144" s="609" t="s">
        <v>1087</v>
      </c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</row>
    <row r="145" spans="1:16" ht="14.25">
      <c r="A145" s="129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</row>
    <row r="146" spans="1:18" ht="26.25">
      <c r="A146" s="272" t="s">
        <v>984</v>
      </c>
      <c r="B146" s="272" t="s">
        <v>843</v>
      </c>
      <c r="C146" s="272" t="s">
        <v>844</v>
      </c>
      <c r="D146" s="272" t="s">
        <v>845</v>
      </c>
      <c r="E146" s="272" t="s">
        <v>847</v>
      </c>
      <c r="F146" s="610" t="s">
        <v>848</v>
      </c>
      <c r="G146" s="610" t="s">
        <v>849</v>
      </c>
      <c r="H146" s="574" t="s">
        <v>2008</v>
      </c>
      <c r="I146" s="574" t="s">
        <v>2009</v>
      </c>
      <c r="J146" s="574" t="s">
        <v>2010</v>
      </c>
      <c r="K146" s="574" t="s">
        <v>2011</v>
      </c>
      <c r="L146" s="574" t="s">
        <v>2012</v>
      </c>
      <c r="M146" s="574" t="s">
        <v>2013</v>
      </c>
      <c r="N146" s="272" t="s">
        <v>850</v>
      </c>
      <c r="O146" s="272" t="s">
        <v>851</v>
      </c>
      <c r="P146" s="272" t="s">
        <v>852</v>
      </c>
      <c r="Q146" s="611" t="s">
        <v>853</v>
      </c>
      <c r="R146" s="611" t="s">
        <v>854</v>
      </c>
    </row>
    <row r="147" spans="1:18" ht="14.25">
      <c r="A147" s="572"/>
      <c r="B147" s="572"/>
      <c r="C147" s="572"/>
      <c r="D147" s="572"/>
      <c r="E147" s="572"/>
      <c r="F147" s="572"/>
      <c r="G147" s="572"/>
      <c r="H147" s="572"/>
      <c r="I147" s="572"/>
      <c r="J147" s="572"/>
      <c r="K147" s="572"/>
      <c r="L147" s="572"/>
      <c r="M147" s="572"/>
      <c r="N147" s="572">
        <v>85</v>
      </c>
      <c r="O147" s="572"/>
      <c r="P147" s="572"/>
      <c r="Q147" s="598"/>
      <c r="R147" s="598"/>
    </row>
    <row r="148" spans="1:18" ht="20.25">
      <c r="A148" s="637">
        <v>1</v>
      </c>
      <c r="B148" s="642">
        <v>1104</v>
      </c>
      <c r="C148" s="637" t="s">
        <v>1862</v>
      </c>
      <c r="D148" s="637" t="s">
        <v>1028</v>
      </c>
      <c r="E148" s="637" t="s">
        <v>1023</v>
      </c>
      <c r="F148" s="637">
        <v>63</v>
      </c>
      <c r="G148" s="637" t="s">
        <v>859</v>
      </c>
      <c r="H148" s="637">
        <v>4.5</v>
      </c>
      <c r="I148" s="637">
        <v>1</v>
      </c>
      <c r="J148" s="637">
        <v>4</v>
      </c>
      <c r="K148" s="637">
        <v>4</v>
      </c>
      <c r="L148" s="637">
        <v>10</v>
      </c>
      <c r="M148" s="637">
        <v>7.5</v>
      </c>
      <c r="N148" s="637">
        <f aca="true" t="shared" si="5" ref="N148:N155">SUM(H148:M148)</f>
        <v>31</v>
      </c>
      <c r="O148" s="637" t="s">
        <v>859</v>
      </c>
      <c r="P148" s="637" t="s">
        <v>2021</v>
      </c>
      <c r="Q148" s="637"/>
      <c r="R148" s="637"/>
    </row>
    <row r="149" spans="1:18" ht="20.25">
      <c r="A149" s="637">
        <v>2</v>
      </c>
      <c r="B149" s="642">
        <v>1106</v>
      </c>
      <c r="C149" s="637" t="s">
        <v>2108</v>
      </c>
      <c r="D149" s="637" t="s">
        <v>878</v>
      </c>
      <c r="E149" s="637" t="s">
        <v>882</v>
      </c>
      <c r="F149" s="637">
        <v>50</v>
      </c>
      <c r="G149" s="637" t="s">
        <v>859</v>
      </c>
      <c r="H149" s="637">
        <v>2.5</v>
      </c>
      <c r="I149" s="637">
        <v>1</v>
      </c>
      <c r="J149" s="637">
        <v>3</v>
      </c>
      <c r="K149" s="637">
        <v>6</v>
      </c>
      <c r="L149" s="637">
        <v>5</v>
      </c>
      <c r="M149" s="637">
        <v>6</v>
      </c>
      <c r="N149" s="637">
        <f t="shared" si="5"/>
        <v>23.5</v>
      </c>
      <c r="O149" s="637" t="s">
        <v>999</v>
      </c>
      <c r="P149" s="637" t="s">
        <v>2045</v>
      </c>
      <c r="Q149" s="647"/>
      <c r="R149" s="637"/>
    </row>
    <row r="150" spans="1:18" ht="20.25">
      <c r="A150" s="578">
        <v>3</v>
      </c>
      <c r="B150" s="583">
        <v>1103</v>
      </c>
      <c r="C150" s="578" t="s">
        <v>2109</v>
      </c>
      <c r="D150" s="578" t="s">
        <v>2110</v>
      </c>
      <c r="E150" s="578" t="s">
        <v>1013</v>
      </c>
      <c r="F150" s="578">
        <v>65</v>
      </c>
      <c r="G150" s="578" t="s">
        <v>859</v>
      </c>
      <c r="H150" s="578">
        <v>1</v>
      </c>
      <c r="I150" s="578">
        <v>0</v>
      </c>
      <c r="J150" s="578">
        <v>0</v>
      </c>
      <c r="K150" s="578">
        <v>4</v>
      </c>
      <c r="L150" s="578">
        <v>2</v>
      </c>
      <c r="M150" s="578">
        <v>10</v>
      </c>
      <c r="N150" s="578">
        <f t="shared" si="5"/>
        <v>17</v>
      </c>
      <c r="O150" s="578"/>
      <c r="P150" s="578" t="s">
        <v>2037</v>
      </c>
      <c r="Q150" s="578"/>
      <c r="R150" s="578"/>
    </row>
    <row r="151" spans="1:18" ht="20.25">
      <c r="A151" s="578">
        <v>4</v>
      </c>
      <c r="B151" s="583">
        <v>1101</v>
      </c>
      <c r="C151" s="587" t="s">
        <v>2111</v>
      </c>
      <c r="D151" s="587" t="s">
        <v>1063</v>
      </c>
      <c r="E151" s="578" t="s">
        <v>858</v>
      </c>
      <c r="F151" s="221">
        <v>72</v>
      </c>
      <c r="G151" s="221" t="s">
        <v>859</v>
      </c>
      <c r="H151" s="578">
        <v>5.5</v>
      </c>
      <c r="I151" s="578">
        <v>0</v>
      </c>
      <c r="J151" s="578">
        <v>0</v>
      </c>
      <c r="K151" s="578">
        <v>2</v>
      </c>
      <c r="L151" s="578">
        <v>4</v>
      </c>
      <c r="M151" s="578">
        <v>5</v>
      </c>
      <c r="N151" s="578">
        <f t="shared" si="5"/>
        <v>16.5</v>
      </c>
      <c r="O151" s="578"/>
      <c r="P151" s="602" t="s">
        <v>2112</v>
      </c>
      <c r="Q151" s="578"/>
      <c r="R151" s="578"/>
    </row>
    <row r="152" spans="1:18" ht="20.25">
      <c r="A152" s="578">
        <v>4</v>
      </c>
      <c r="B152" s="583">
        <v>1105</v>
      </c>
      <c r="C152" s="633" t="s">
        <v>2113</v>
      </c>
      <c r="D152" s="633" t="s">
        <v>881</v>
      </c>
      <c r="E152" s="578" t="s">
        <v>858</v>
      </c>
      <c r="F152" s="221">
        <v>52</v>
      </c>
      <c r="G152" s="221" t="s">
        <v>999</v>
      </c>
      <c r="H152" s="578">
        <v>7</v>
      </c>
      <c r="I152" s="578">
        <v>0</v>
      </c>
      <c r="J152" s="578">
        <v>4</v>
      </c>
      <c r="K152" s="578">
        <v>0</v>
      </c>
      <c r="L152" s="578">
        <v>0</v>
      </c>
      <c r="M152" s="578">
        <v>5.5</v>
      </c>
      <c r="N152" s="578">
        <f t="shared" si="5"/>
        <v>16.5</v>
      </c>
      <c r="O152" s="578"/>
      <c r="P152" s="602" t="s">
        <v>2048</v>
      </c>
      <c r="Q152" s="221"/>
      <c r="R152" s="578"/>
    </row>
    <row r="153" spans="1:18" ht="20.25">
      <c r="A153" s="578">
        <v>6</v>
      </c>
      <c r="B153" s="583">
        <v>1102</v>
      </c>
      <c r="C153" s="633" t="s">
        <v>2114</v>
      </c>
      <c r="D153" s="633" t="s">
        <v>1028</v>
      </c>
      <c r="E153" s="578" t="s">
        <v>858</v>
      </c>
      <c r="F153" s="221">
        <v>71</v>
      </c>
      <c r="G153" s="221" t="s">
        <v>999</v>
      </c>
      <c r="H153" s="578">
        <v>5</v>
      </c>
      <c r="I153" s="578">
        <v>0</v>
      </c>
      <c r="J153" s="578">
        <v>0</v>
      </c>
      <c r="K153" s="578">
        <v>0</v>
      </c>
      <c r="L153" s="578">
        <v>1</v>
      </c>
      <c r="M153" s="578">
        <v>4</v>
      </c>
      <c r="N153" s="578">
        <f t="shared" si="5"/>
        <v>10</v>
      </c>
      <c r="O153" s="578"/>
      <c r="P153" s="602" t="s">
        <v>2112</v>
      </c>
      <c r="Q153" s="221"/>
      <c r="R153" s="578"/>
    </row>
    <row r="154" spans="1:18" ht="20.25">
      <c r="A154" s="578">
        <v>7</v>
      </c>
      <c r="B154" s="583">
        <v>1107</v>
      </c>
      <c r="C154" s="584" t="s">
        <v>2115</v>
      </c>
      <c r="D154" s="584" t="s">
        <v>2116</v>
      </c>
      <c r="E154" s="578" t="s">
        <v>905</v>
      </c>
      <c r="F154" s="584">
        <v>49</v>
      </c>
      <c r="G154" s="584" t="s">
        <v>859</v>
      </c>
      <c r="H154" s="578">
        <v>0</v>
      </c>
      <c r="I154" s="578">
        <v>0</v>
      </c>
      <c r="J154" s="578">
        <v>0</v>
      </c>
      <c r="K154" s="578">
        <v>0</v>
      </c>
      <c r="L154" s="578">
        <v>0</v>
      </c>
      <c r="M154" s="578">
        <v>6</v>
      </c>
      <c r="N154" s="578">
        <f t="shared" si="5"/>
        <v>6</v>
      </c>
      <c r="O154" s="578"/>
      <c r="P154" s="584" t="s">
        <v>1133</v>
      </c>
      <c r="Q154" s="578"/>
      <c r="R154" s="578"/>
    </row>
    <row r="155" spans="1:18" ht="20.25">
      <c r="A155" s="578">
        <v>8</v>
      </c>
      <c r="B155" s="583">
        <v>1110</v>
      </c>
      <c r="C155" s="584" t="s">
        <v>2117</v>
      </c>
      <c r="D155" s="584" t="s">
        <v>1048</v>
      </c>
      <c r="E155" s="578" t="s">
        <v>891</v>
      </c>
      <c r="F155" s="584">
        <v>40</v>
      </c>
      <c r="G155" s="578" t="s">
        <v>859</v>
      </c>
      <c r="H155" s="606">
        <v>1</v>
      </c>
      <c r="I155" s="607">
        <v>0</v>
      </c>
      <c r="J155" s="607">
        <v>0</v>
      </c>
      <c r="K155" s="607">
        <v>0</v>
      </c>
      <c r="L155" s="607">
        <v>0</v>
      </c>
      <c r="M155" s="608">
        <v>2.5</v>
      </c>
      <c r="N155" s="578">
        <f t="shared" si="5"/>
        <v>3.5</v>
      </c>
      <c r="O155" s="578"/>
      <c r="P155" s="584" t="s">
        <v>1049</v>
      </c>
      <c r="Q155" s="578"/>
      <c r="R155" s="578"/>
    </row>
    <row r="156" spans="1:18" ht="20.25">
      <c r="A156" s="1040"/>
      <c r="B156" s="1041">
        <v>1108</v>
      </c>
      <c r="C156" s="1057" t="s">
        <v>1294</v>
      </c>
      <c r="D156" s="1057" t="s">
        <v>1248</v>
      </c>
      <c r="E156" s="1040" t="s">
        <v>858</v>
      </c>
      <c r="F156" s="1058">
        <v>48</v>
      </c>
      <c r="G156" s="1058" t="s">
        <v>935</v>
      </c>
      <c r="H156" s="1722" t="s">
        <v>939</v>
      </c>
      <c r="I156" s="1723"/>
      <c r="J156" s="1723"/>
      <c r="K156" s="1723"/>
      <c r="L156" s="1723"/>
      <c r="M156" s="1723"/>
      <c r="N156" s="1724"/>
      <c r="O156" s="1040"/>
      <c r="P156" s="1058" t="s">
        <v>2048</v>
      </c>
      <c r="Q156" s="1040"/>
      <c r="R156" s="1040"/>
    </row>
    <row r="157" spans="1:18" ht="20.25">
      <c r="A157" s="1040"/>
      <c r="B157" s="1041">
        <v>1109</v>
      </c>
      <c r="C157" s="1040" t="s">
        <v>2118</v>
      </c>
      <c r="D157" s="1040" t="s">
        <v>1335</v>
      </c>
      <c r="E157" s="1040" t="s">
        <v>905</v>
      </c>
      <c r="F157" s="1040">
        <v>47</v>
      </c>
      <c r="G157" s="1040" t="s">
        <v>864</v>
      </c>
      <c r="H157" s="1722" t="s">
        <v>939</v>
      </c>
      <c r="I157" s="1723"/>
      <c r="J157" s="1723"/>
      <c r="K157" s="1723"/>
      <c r="L157" s="1723"/>
      <c r="M157" s="1723"/>
      <c r="N157" s="1724"/>
      <c r="O157" s="1040"/>
      <c r="P157" s="1040" t="s">
        <v>1133</v>
      </c>
      <c r="Q157" s="1040"/>
      <c r="R157" s="1040"/>
    </row>
    <row r="158" spans="1:18" ht="29.25" customHeight="1">
      <c r="A158" s="1044"/>
      <c r="B158" s="1047">
        <v>1111</v>
      </c>
      <c r="C158" s="1044" t="s">
        <v>1114</v>
      </c>
      <c r="D158" s="1044" t="s">
        <v>1912</v>
      </c>
      <c r="E158" s="1044" t="s">
        <v>2119</v>
      </c>
      <c r="F158" s="1044">
        <v>43</v>
      </c>
      <c r="G158" s="1044" t="s">
        <v>859</v>
      </c>
      <c r="H158" s="1722" t="s">
        <v>939</v>
      </c>
      <c r="I158" s="1723"/>
      <c r="J158" s="1723"/>
      <c r="K158" s="1723"/>
      <c r="L158" s="1723"/>
      <c r="M158" s="1723"/>
      <c r="N158" s="1724"/>
      <c r="O158" s="1059"/>
      <c r="P158" s="1044" t="s">
        <v>2019</v>
      </c>
      <c r="Q158" s="1059"/>
      <c r="R158" s="1060"/>
    </row>
  </sheetData>
  <sheetProtection/>
  <mergeCells count="20">
    <mergeCell ref="H40:M40"/>
    <mergeCell ref="H120:N120"/>
    <mergeCell ref="H121:N121"/>
    <mergeCell ref="H122:N122"/>
    <mergeCell ref="H95:N95"/>
    <mergeCell ref="H96:N96"/>
    <mergeCell ref="A2:R2"/>
    <mergeCell ref="H93:N93"/>
    <mergeCell ref="H94:N94"/>
    <mergeCell ref="H66:N66"/>
    <mergeCell ref="H67:N67"/>
    <mergeCell ref="H38:M38"/>
    <mergeCell ref="H39:M39"/>
    <mergeCell ref="H158:N158"/>
    <mergeCell ref="H139:N139"/>
    <mergeCell ref="H140:N140"/>
    <mergeCell ref="H141:N141"/>
    <mergeCell ref="H142:N142"/>
    <mergeCell ref="H156:N156"/>
    <mergeCell ref="H157:N157"/>
  </mergeCells>
  <dataValidations count="5">
    <dataValidation type="list" allowBlank="1" showInputMessage="1" showErrorMessage="1" sqref="G141:G142 Q140:Q142">
      <formula1>$AB$8:$AB$11</formula1>
    </dataValidation>
    <dataValidation type="list" allowBlank="1" showInputMessage="1" showErrorMessage="1" sqref="G39">
      <formula1>$Z$7:$Z$9</formula1>
    </dataValidation>
    <dataValidation type="list" allowBlank="1" showInputMessage="1" showErrorMessage="1" sqref="G37:G38 G64 G93:G94 G120 Q120">
      <formula1>$AB$8:$AB$9</formula1>
    </dataValidation>
    <dataValidation type="list" allowBlank="1" showInputMessage="1" showErrorMessage="1" sqref="E39 E65:E67 E95:E96 E121:E122 E140:E142 E154:E157">
      <formula1>$W$8:$W$32</formula1>
    </dataValidation>
    <dataValidation type="list" allowBlank="1" showInputMessage="1" showErrorMessage="1" sqref="E37:E38 E64 E93:E94 E120">
      <formula1>$W$8:$W$28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78"/>
  <sheetViews>
    <sheetView zoomScalePageLayoutView="0" workbookViewId="0" topLeftCell="A49">
      <selection activeCell="F57" sqref="F57"/>
    </sheetView>
  </sheetViews>
  <sheetFormatPr defaultColWidth="9.140625" defaultRowHeight="15"/>
  <cols>
    <col min="1" max="1" width="3.57421875" style="0" customWidth="1"/>
    <col min="2" max="2" width="5.140625" style="0" customWidth="1"/>
    <col min="3" max="3" width="11.28125" style="0" customWidth="1"/>
    <col min="4" max="4" width="9.7109375" style="0" customWidth="1"/>
    <col min="5" max="5" width="25.140625" style="0" customWidth="1"/>
    <col min="6" max="6" width="6.7109375" style="0" customWidth="1"/>
    <col min="7" max="7" width="7.8515625" style="0" customWidth="1"/>
    <col min="8" max="15" width="3.57421875" style="0" customWidth="1"/>
    <col min="16" max="16" width="6.57421875" style="0" customWidth="1"/>
    <col min="17" max="17" width="7.57421875" style="0" customWidth="1"/>
    <col min="18" max="18" width="11.8515625" style="0" customWidth="1"/>
    <col min="19" max="19" width="12.00390625" style="0" customWidth="1"/>
    <col min="20" max="20" width="13.7109375" style="0" customWidth="1"/>
    <col min="21" max="21" width="13.28125" style="0" customWidth="1"/>
  </cols>
  <sheetData>
    <row r="1" spans="2:7" ht="15">
      <c r="B1" s="451"/>
      <c r="C1" s="451"/>
      <c r="D1" s="451"/>
      <c r="E1" s="451" t="s">
        <v>1999</v>
      </c>
      <c r="F1" s="451"/>
      <c r="G1" s="451"/>
    </row>
    <row r="2" spans="2:7" ht="15">
      <c r="B2" s="451" t="s">
        <v>1870</v>
      </c>
      <c r="C2" s="451"/>
      <c r="D2" s="451"/>
      <c r="E2" s="451"/>
      <c r="F2" s="451"/>
      <c r="G2" s="451"/>
    </row>
    <row r="3" ht="14.25">
      <c r="B3" s="452" t="s">
        <v>1871</v>
      </c>
    </row>
    <row r="4" spans="2:3" ht="12" customHeight="1">
      <c r="B4" s="453" t="s">
        <v>1872</v>
      </c>
      <c r="C4" s="453"/>
    </row>
    <row r="5" spans="2:3" ht="13.5" customHeight="1">
      <c r="B5" s="453" t="s">
        <v>1873</v>
      </c>
      <c r="C5" s="453"/>
    </row>
    <row r="6" spans="2:19" ht="12" customHeight="1">
      <c r="B6" s="453" t="s">
        <v>1874</v>
      </c>
      <c r="C6" s="453"/>
      <c r="S6" s="454"/>
    </row>
    <row r="7" spans="2:19" ht="12" customHeight="1">
      <c r="B7" s="453" t="s">
        <v>1875</v>
      </c>
      <c r="C7" s="453"/>
      <c r="S7" s="454"/>
    </row>
    <row r="8" spans="2:19" ht="12" customHeight="1">
      <c r="B8" s="455" t="s">
        <v>1876</v>
      </c>
      <c r="C8" s="453"/>
      <c r="S8" s="454"/>
    </row>
    <row r="9" spans="2:19" ht="12" customHeight="1">
      <c r="B9" s="453" t="s">
        <v>1877</v>
      </c>
      <c r="C9" s="453"/>
      <c r="S9" s="454"/>
    </row>
    <row r="10" spans="2:19" ht="12" customHeight="1">
      <c r="B10" s="453" t="s">
        <v>1878</v>
      </c>
      <c r="C10" s="453"/>
      <c r="S10" s="454"/>
    </row>
    <row r="11" ht="14.25">
      <c r="B11" s="452" t="s">
        <v>1515</v>
      </c>
    </row>
    <row r="12" ht="12.75" customHeight="1">
      <c r="B12" s="453" t="s">
        <v>1879</v>
      </c>
    </row>
    <row r="13" ht="12.75" customHeight="1">
      <c r="B13" s="453" t="s">
        <v>1880</v>
      </c>
    </row>
    <row r="14" ht="14.25">
      <c r="B14" s="456" t="s">
        <v>1881</v>
      </c>
    </row>
    <row r="15" spans="1:9" ht="14.25">
      <c r="A15" s="457" t="s">
        <v>1882</v>
      </c>
      <c r="B15" s="458"/>
      <c r="C15" s="459"/>
      <c r="I15" t="s">
        <v>1883</v>
      </c>
    </row>
    <row r="16" spans="1:3" ht="15" thickBot="1">
      <c r="A16" s="460" t="s">
        <v>1884</v>
      </c>
      <c r="B16" s="461"/>
      <c r="C16" s="461"/>
    </row>
    <row r="17" spans="1:20" ht="36.75" customHeight="1" thickBot="1">
      <c r="A17" s="462" t="s">
        <v>984</v>
      </c>
      <c r="B17" s="463" t="s">
        <v>843</v>
      </c>
      <c r="C17" s="462" t="s">
        <v>844</v>
      </c>
      <c r="D17" s="462" t="s">
        <v>845</v>
      </c>
      <c r="E17" s="464" t="s">
        <v>847</v>
      </c>
      <c r="F17" s="151" t="s">
        <v>848</v>
      </c>
      <c r="G17" s="151" t="s">
        <v>849</v>
      </c>
      <c r="H17" s="462">
        <v>1</v>
      </c>
      <c r="I17" s="462">
        <v>2</v>
      </c>
      <c r="J17" s="462">
        <v>3</v>
      </c>
      <c r="K17" s="462">
        <v>4</v>
      </c>
      <c r="L17" s="462">
        <v>5</v>
      </c>
      <c r="M17" s="462">
        <v>6</v>
      </c>
      <c r="N17" s="462">
        <v>7</v>
      </c>
      <c r="O17" s="462">
        <v>8</v>
      </c>
      <c r="P17" s="462" t="s">
        <v>850</v>
      </c>
      <c r="Q17" s="151" t="s">
        <v>851</v>
      </c>
      <c r="R17" s="151" t="s">
        <v>852</v>
      </c>
      <c r="S17" s="465" t="s">
        <v>853</v>
      </c>
      <c r="T17" s="466" t="s">
        <v>854</v>
      </c>
    </row>
    <row r="18" spans="1:20" ht="14.25" customHeight="1" thickBot="1">
      <c r="A18" s="464"/>
      <c r="B18" s="464"/>
      <c r="C18" s="464"/>
      <c r="D18" s="464"/>
      <c r="E18" s="464"/>
      <c r="F18" s="464"/>
      <c r="G18" s="464"/>
      <c r="H18" s="467">
        <v>18</v>
      </c>
      <c r="I18" s="467">
        <v>6</v>
      </c>
      <c r="J18" s="467">
        <v>20</v>
      </c>
      <c r="K18" s="467">
        <v>12</v>
      </c>
      <c r="L18" s="467">
        <v>18</v>
      </c>
      <c r="M18" s="467">
        <v>6</v>
      </c>
      <c r="N18" s="467">
        <v>4</v>
      </c>
      <c r="O18" s="467">
        <v>16</v>
      </c>
      <c r="P18" s="468">
        <f aca="true" t="shared" si="0" ref="P18:P36">SUM(H18:O18)</f>
        <v>100</v>
      </c>
      <c r="Q18" s="462"/>
      <c r="R18" s="469"/>
      <c r="S18" s="470"/>
      <c r="T18" s="471"/>
    </row>
    <row r="19" spans="1:20" ht="15.75" customHeight="1">
      <c r="A19" s="472">
        <v>1</v>
      </c>
      <c r="B19" s="473">
        <v>705</v>
      </c>
      <c r="C19" s="474" t="s">
        <v>1092</v>
      </c>
      <c r="D19" s="474" t="s">
        <v>1885</v>
      </c>
      <c r="E19" s="475" t="s">
        <v>863</v>
      </c>
      <c r="F19" s="476">
        <v>25</v>
      </c>
      <c r="G19" s="476" t="s">
        <v>859</v>
      </c>
      <c r="H19" s="477">
        <v>3</v>
      </c>
      <c r="I19" s="477">
        <v>4</v>
      </c>
      <c r="J19" s="477">
        <v>0</v>
      </c>
      <c r="K19" s="477">
        <v>0</v>
      </c>
      <c r="L19" s="477">
        <v>18</v>
      </c>
      <c r="M19" s="477">
        <v>2</v>
      </c>
      <c r="N19" s="477">
        <v>0</v>
      </c>
      <c r="O19" s="477">
        <v>16</v>
      </c>
      <c r="P19" s="478">
        <f t="shared" si="0"/>
        <v>43</v>
      </c>
      <c r="Q19" s="476" t="s">
        <v>859</v>
      </c>
      <c r="R19" s="479" t="s">
        <v>1886</v>
      </c>
      <c r="S19" s="480"/>
      <c r="T19" s="480"/>
    </row>
    <row r="20" spans="1:20" ht="15.75" customHeight="1">
      <c r="A20" s="472">
        <v>2</v>
      </c>
      <c r="B20" s="473">
        <v>710</v>
      </c>
      <c r="C20" s="474" t="s">
        <v>1887</v>
      </c>
      <c r="D20" s="474" t="s">
        <v>1201</v>
      </c>
      <c r="E20" s="475" t="s">
        <v>905</v>
      </c>
      <c r="F20" s="476">
        <v>24</v>
      </c>
      <c r="G20" s="476" t="s">
        <v>859</v>
      </c>
      <c r="H20" s="477">
        <v>12</v>
      </c>
      <c r="I20" s="477">
        <v>4</v>
      </c>
      <c r="J20" s="477">
        <v>5</v>
      </c>
      <c r="K20" s="477">
        <v>0</v>
      </c>
      <c r="L20" s="477">
        <v>15</v>
      </c>
      <c r="M20" s="477">
        <v>0</v>
      </c>
      <c r="N20" s="477">
        <v>0</v>
      </c>
      <c r="O20" s="477">
        <v>4</v>
      </c>
      <c r="P20" s="478">
        <f t="shared" si="0"/>
        <v>40</v>
      </c>
      <c r="Q20" s="476" t="s">
        <v>999</v>
      </c>
      <c r="R20" s="479" t="s">
        <v>1888</v>
      </c>
      <c r="S20" s="46"/>
      <c r="T20" s="46"/>
    </row>
    <row r="21" spans="1:20" ht="15.75" customHeight="1">
      <c r="A21" s="472">
        <v>3</v>
      </c>
      <c r="B21" s="473">
        <v>711</v>
      </c>
      <c r="C21" s="474" t="s">
        <v>1889</v>
      </c>
      <c r="D21" s="474" t="s">
        <v>1005</v>
      </c>
      <c r="E21" s="475" t="s">
        <v>1292</v>
      </c>
      <c r="F21" s="476"/>
      <c r="G21" s="476" t="s">
        <v>859</v>
      </c>
      <c r="H21" s="477">
        <v>9</v>
      </c>
      <c r="I21" s="477">
        <v>6</v>
      </c>
      <c r="J21" s="477">
        <v>5</v>
      </c>
      <c r="K21" s="477">
        <v>0</v>
      </c>
      <c r="L21" s="477">
        <v>15</v>
      </c>
      <c r="M21" s="477">
        <v>2</v>
      </c>
      <c r="N21" s="477">
        <v>0</v>
      </c>
      <c r="O21" s="477">
        <v>0</v>
      </c>
      <c r="P21" s="478">
        <f t="shared" si="0"/>
        <v>37</v>
      </c>
      <c r="Q21" s="476" t="s">
        <v>999</v>
      </c>
      <c r="R21" s="479" t="s">
        <v>1890</v>
      </c>
      <c r="S21" s="46"/>
      <c r="T21" s="46"/>
    </row>
    <row r="22" spans="1:20" ht="15.75" customHeight="1">
      <c r="A22" s="472">
        <v>4</v>
      </c>
      <c r="B22" s="473">
        <v>718</v>
      </c>
      <c r="C22" s="474" t="s">
        <v>1783</v>
      </c>
      <c r="D22" s="474" t="s">
        <v>1173</v>
      </c>
      <c r="E22" s="474" t="s">
        <v>858</v>
      </c>
      <c r="F22" s="476"/>
      <c r="G22" s="476" t="s">
        <v>859</v>
      </c>
      <c r="H22" s="477">
        <v>12</v>
      </c>
      <c r="I22" s="477">
        <v>4</v>
      </c>
      <c r="J22" s="477">
        <v>0</v>
      </c>
      <c r="K22" s="477">
        <v>0</v>
      </c>
      <c r="L22" s="477">
        <v>18</v>
      </c>
      <c r="M22" s="477">
        <v>2</v>
      </c>
      <c r="N22" s="477">
        <v>0</v>
      </c>
      <c r="O22" s="477">
        <v>0</v>
      </c>
      <c r="P22" s="478">
        <f t="shared" si="0"/>
        <v>36</v>
      </c>
      <c r="Q22" s="476" t="s">
        <v>999</v>
      </c>
      <c r="R22" s="479" t="s">
        <v>1891</v>
      </c>
      <c r="S22" s="46"/>
      <c r="T22" s="46"/>
    </row>
    <row r="23" spans="1:20" ht="15.75" customHeight="1">
      <c r="A23" s="481">
        <v>5</v>
      </c>
      <c r="B23" s="482">
        <v>707</v>
      </c>
      <c r="C23" s="483" t="s">
        <v>1892</v>
      </c>
      <c r="D23" s="483" t="s">
        <v>1224</v>
      </c>
      <c r="E23" s="484" t="s">
        <v>916</v>
      </c>
      <c r="F23" s="485">
        <v>17</v>
      </c>
      <c r="G23" s="485" t="s">
        <v>859</v>
      </c>
      <c r="H23" s="486">
        <v>6</v>
      </c>
      <c r="I23" s="486">
        <v>6</v>
      </c>
      <c r="J23" s="486">
        <v>0</v>
      </c>
      <c r="K23" s="486">
        <v>0</v>
      </c>
      <c r="L23" s="486">
        <v>15</v>
      </c>
      <c r="M23" s="486">
        <v>0</v>
      </c>
      <c r="N23" s="486">
        <v>0</v>
      </c>
      <c r="O23" s="486">
        <v>8</v>
      </c>
      <c r="P23" s="468">
        <f t="shared" si="0"/>
        <v>35</v>
      </c>
      <c r="Q23" s="487"/>
      <c r="R23" s="488" t="s">
        <v>1893</v>
      </c>
      <c r="S23" s="14"/>
      <c r="T23" s="14"/>
    </row>
    <row r="24" spans="1:20" ht="15.75" customHeight="1">
      <c r="A24" s="481">
        <v>6</v>
      </c>
      <c r="B24" s="489">
        <v>703</v>
      </c>
      <c r="C24" s="483" t="s">
        <v>1894</v>
      </c>
      <c r="D24" s="483" t="s">
        <v>1201</v>
      </c>
      <c r="E24" s="484" t="s">
        <v>873</v>
      </c>
      <c r="F24" s="485">
        <v>20</v>
      </c>
      <c r="G24" s="485" t="s">
        <v>859</v>
      </c>
      <c r="H24" s="490">
        <v>6</v>
      </c>
      <c r="I24" s="490">
        <v>4</v>
      </c>
      <c r="J24" s="490">
        <v>0</v>
      </c>
      <c r="K24" s="490">
        <v>0</v>
      </c>
      <c r="L24" s="490">
        <v>18</v>
      </c>
      <c r="M24" s="490">
        <v>2</v>
      </c>
      <c r="N24" s="490">
        <v>0</v>
      </c>
      <c r="O24" s="490">
        <v>4</v>
      </c>
      <c r="P24" s="468">
        <f t="shared" si="0"/>
        <v>34</v>
      </c>
      <c r="Q24" s="488"/>
      <c r="R24" s="488" t="s">
        <v>1895</v>
      </c>
      <c r="S24" s="14"/>
      <c r="T24" s="14"/>
    </row>
    <row r="25" spans="1:20" ht="15.75" customHeight="1">
      <c r="A25" s="481">
        <v>7</v>
      </c>
      <c r="B25" s="482">
        <v>709</v>
      </c>
      <c r="C25" s="483" t="s">
        <v>1788</v>
      </c>
      <c r="D25" s="483" t="s">
        <v>1201</v>
      </c>
      <c r="E25" s="484" t="s">
        <v>868</v>
      </c>
      <c r="F25" s="485">
        <v>20</v>
      </c>
      <c r="G25" s="485" t="s">
        <v>859</v>
      </c>
      <c r="H25" s="486">
        <v>6</v>
      </c>
      <c r="I25" s="486">
        <v>4</v>
      </c>
      <c r="J25" s="486">
        <v>0</v>
      </c>
      <c r="K25" s="486">
        <v>0</v>
      </c>
      <c r="L25" s="486">
        <v>15</v>
      </c>
      <c r="M25" s="486">
        <v>0</v>
      </c>
      <c r="N25" s="486">
        <v>0</v>
      </c>
      <c r="O25" s="486">
        <v>8</v>
      </c>
      <c r="P25" s="468">
        <f t="shared" si="0"/>
        <v>33</v>
      </c>
      <c r="Q25" s="487"/>
      <c r="R25" s="488" t="s">
        <v>1896</v>
      </c>
      <c r="S25" s="14"/>
      <c r="T25" s="14"/>
    </row>
    <row r="26" spans="1:20" ht="15.75" customHeight="1">
      <c r="A26" s="481">
        <v>8</v>
      </c>
      <c r="B26" s="489">
        <v>701</v>
      </c>
      <c r="C26" s="483" t="s">
        <v>1897</v>
      </c>
      <c r="D26" s="483" t="s">
        <v>1048</v>
      </c>
      <c r="E26" s="484" t="s">
        <v>1188</v>
      </c>
      <c r="F26" s="485">
        <v>20</v>
      </c>
      <c r="G26" s="485" t="s">
        <v>859</v>
      </c>
      <c r="H26" s="490">
        <v>0</v>
      </c>
      <c r="I26" s="490">
        <v>6</v>
      </c>
      <c r="J26" s="490">
        <v>0</v>
      </c>
      <c r="K26" s="490">
        <v>0</v>
      </c>
      <c r="L26" s="490">
        <v>15</v>
      </c>
      <c r="M26" s="490">
        <v>2</v>
      </c>
      <c r="N26" s="490">
        <v>0</v>
      </c>
      <c r="O26" s="490">
        <v>8</v>
      </c>
      <c r="P26" s="468">
        <f t="shared" si="0"/>
        <v>31</v>
      </c>
      <c r="Q26" s="488"/>
      <c r="R26" s="488" t="s">
        <v>1898</v>
      </c>
      <c r="S26" s="14"/>
      <c r="T26" s="14"/>
    </row>
    <row r="27" spans="1:20" ht="15.75" customHeight="1">
      <c r="A27" s="481">
        <v>9</v>
      </c>
      <c r="B27" s="482">
        <v>712</v>
      </c>
      <c r="C27" s="483" t="s">
        <v>1509</v>
      </c>
      <c r="D27" s="483" t="s">
        <v>862</v>
      </c>
      <c r="E27" s="484" t="s">
        <v>891</v>
      </c>
      <c r="F27" s="485">
        <v>22</v>
      </c>
      <c r="G27" s="485" t="s">
        <v>859</v>
      </c>
      <c r="H27" s="486">
        <v>3</v>
      </c>
      <c r="I27" s="486">
        <v>4</v>
      </c>
      <c r="J27" s="486">
        <v>2</v>
      </c>
      <c r="K27" s="486">
        <v>0</v>
      </c>
      <c r="L27" s="486">
        <v>9</v>
      </c>
      <c r="M27" s="486">
        <v>2</v>
      </c>
      <c r="N27" s="486">
        <v>0</v>
      </c>
      <c r="O27" s="486">
        <v>8</v>
      </c>
      <c r="P27" s="468">
        <f t="shared" si="0"/>
        <v>28</v>
      </c>
      <c r="Q27" s="487"/>
      <c r="R27" s="488" t="s">
        <v>1899</v>
      </c>
      <c r="S27" s="14"/>
      <c r="T27" s="14"/>
    </row>
    <row r="28" spans="1:20" ht="15.75" customHeight="1">
      <c r="A28" s="481">
        <v>10</v>
      </c>
      <c r="B28" s="489">
        <v>704</v>
      </c>
      <c r="C28" s="483" t="s">
        <v>1900</v>
      </c>
      <c r="D28" s="483" t="s">
        <v>922</v>
      </c>
      <c r="E28" s="484" t="s">
        <v>1213</v>
      </c>
      <c r="F28" s="485">
        <v>18</v>
      </c>
      <c r="G28" s="485" t="s">
        <v>864</v>
      </c>
      <c r="H28" s="490">
        <v>6</v>
      </c>
      <c r="I28" s="490">
        <v>6</v>
      </c>
      <c r="J28" s="490">
        <v>0</v>
      </c>
      <c r="K28" s="490">
        <v>0</v>
      </c>
      <c r="L28" s="490">
        <v>9</v>
      </c>
      <c r="M28" s="490">
        <v>2</v>
      </c>
      <c r="N28" s="490">
        <v>0</v>
      </c>
      <c r="O28" s="490">
        <v>4</v>
      </c>
      <c r="P28" s="468">
        <f t="shared" si="0"/>
        <v>27</v>
      </c>
      <c r="Q28" s="488"/>
      <c r="R28" s="488" t="s">
        <v>1901</v>
      </c>
      <c r="S28" s="14"/>
      <c r="T28" s="14"/>
    </row>
    <row r="29" spans="1:20" ht="15.75" customHeight="1">
      <c r="A29" s="481">
        <v>11</v>
      </c>
      <c r="B29" s="482">
        <v>706</v>
      </c>
      <c r="C29" s="483" t="s">
        <v>1902</v>
      </c>
      <c r="D29" s="483" t="s">
        <v>1243</v>
      </c>
      <c r="E29" s="484" t="s">
        <v>1023</v>
      </c>
      <c r="F29" s="485">
        <v>18</v>
      </c>
      <c r="G29" s="485" t="s">
        <v>859</v>
      </c>
      <c r="H29" s="486">
        <v>9</v>
      </c>
      <c r="I29" s="486">
        <v>4</v>
      </c>
      <c r="J29" s="486">
        <v>0</v>
      </c>
      <c r="K29" s="486">
        <v>0</v>
      </c>
      <c r="L29" s="486">
        <v>12</v>
      </c>
      <c r="M29" s="486">
        <v>0</v>
      </c>
      <c r="N29" s="486">
        <v>0</v>
      </c>
      <c r="O29" s="486">
        <v>0</v>
      </c>
      <c r="P29" s="468">
        <f t="shared" si="0"/>
        <v>25</v>
      </c>
      <c r="Q29" s="487"/>
      <c r="R29" s="488" t="s">
        <v>1903</v>
      </c>
      <c r="S29" s="14"/>
      <c r="T29" s="14"/>
    </row>
    <row r="30" spans="1:20" ht="15.75" customHeight="1">
      <c r="A30" s="481">
        <v>12</v>
      </c>
      <c r="B30" s="482">
        <v>713</v>
      </c>
      <c r="C30" s="483" t="s">
        <v>1904</v>
      </c>
      <c r="D30" s="483" t="s">
        <v>885</v>
      </c>
      <c r="E30" s="484" t="s">
        <v>1144</v>
      </c>
      <c r="F30" s="485">
        <v>24</v>
      </c>
      <c r="G30" s="485" t="s">
        <v>859</v>
      </c>
      <c r="H30" s="486">
        <v>6</v>
      </c>
      <c r="I30" s="486">
        <v>4</v>
      </c>
      <c r="J30" s="486">
        <v>0</v>
      </c>
      <c r="K30" s="486">
        <v>0</v>
      </c>
      <c r="L30" s="486">
        <v>12</v>
      </c>
      <c r="M30" s="486">
        <v>2</v>
      </c>
      <c r="N30" s="486">
        <v>0</v>
      </c>
      <c r="O30" s="486">
        <v>0</v>
      </c>
      <c r="P30" s="468">
        <f t="shared" si="0"/>
        <v>24</v>
      </c>
      <c r="Q30" s="487"/>
      <c r="R30" s="488" t="s">
        <v>1905</v>
      </c>
      <c r="S30" s="14"/>
      <c r="T30" s="14"/>
    </row>
    <row r="31" spans="1:20" ht="15.75" customHeight="1">
      <c r="A31" s="481">
        <v>13</v>
      </c>
      <c r="B31" s="482">
        <v>715</v>
      </c>
      <c r="C31" s="483" t="s">
        <v>1906</v>
      </c>
      <c r="D31" s="483" t="s">
        <v>1193</v>
      </c>
      <c r="E31" s="484" t="s">
        <v>941</v>
      </c>
      <c r="F31" s="485">
        <v>26</v>
      </c>
      <c r="G31" s="485" t="s">
        <v>859</v>
      </c>
      <c r="H31" s="486">
        <v>3</v>
      </c>
      <c r="I31" s="486">
        <v>4</v>
      </c>
      <c r="J31" s="486">
        <v>0</v>
      </c>
      <c r="K31" s="486">
        <v>0</v>
      </c>
      <c r="L31" s="486">
        <v>12</v>
      </c>
      <c r="M31" s="486">
        <v>0</v>
      </c>
      <c r="N31" s="486">
        <v>0</v>
      </c>
      <c r="O31" s="486">
        <v>4</v>
      </c>
      <c r="P31" s="468">
        <f t="shared" si="0"/>
        <v>23</v>
      </c>
      <c r="Q31" s="487"/>
      <c r="R31" s="488" t="s">
        <v>1907</v>
      </c>
      <c r="S31" s="14"/>
      <c r="T31" s="14"/>
    </row>
    <row r="32" spans="1:20" ht="15.75" customHeight="1">
      <c r="A32" s="481">
        <v>14</v>
      </c>
      <c r="B32" s="482">
        <v>716</v>
      </c>
      <c r="C32" s="483" t="s">
        <v>1908</v>
      </c>
      <c r="D32" s="483" t="s">
        <v>1909</v>
      </c>
      <c r="E32" s="491" t="s">
        <v>912</v>
      </c>
      <c r="F32" s="485">
        <v>56</v>
      </c>
      <c r="G32" s="485" t="s">
        <v>859</v>
      </c>
      <c r="H32" s="486">
        <v>3</v>
      </c>
      <c r="I32" s="486">
        <v>4</v>
      </c>
      <c r="J32" s="486">
        <v>0</v>
      </c>
      <c r="K32" s="486">
        <v>0</v>
      </c>
      <c r="L32" s="486">
        <v>9</v>
      </c>
      <c r="M32" s="486">
        <v>0</v>
      </c>
      <c r="N32" s="486">
        <v>0</v>
      </c>
      <c r="O32" s="486">
        <v>4</v>
      </c>
      <c r="P32" s="468">
        <f t="shared" si="0"/>
        <v>20</v>
      </c>
      <c r="Q32" s="487"/>
      <c r="R32" s="488" t="s">
        <v>1910</v>
      </c>
      <c r="S32" s="492"/>
      <c r="T32" s="492"/>
    </row>
    <row r="33" spans="1:20" ht="15.75" customHeight="1">
      <c r="A33" s="481">
        <v>15</v>
      </c>
      <c r="B33" s="482">
        <v>708</v>
      </c>
      <c r="C33" s="483" t="s">
        <v>1911</v>
      </c>
      <c r="D33" s="483" t="s">
        <v>1912</v>
      </c>
      <c r="E33" s="484" t="s">
        <v>1038</v>
      </c>
      <c r="F33" s="485">
        <v>17</v>
      </c>
      <c r="G33" s="485" t="s">
        <v>859</v>
      </c>
      <c r="H33" s="486">
        <v>3</v>
      </c>
      <c r="I33" s="486">
        <v>4</v>
      </c>
      <c r="J33" s="486">
        <v>0</v>
      </c>
      <c r="K33" s="486">
        <v>0</v>
      </c>
      <c r="L33" s="486">
        <v>9</v>
      </c>
      <c r="M33" s="486">
        <v>2</v>
      </c>
      <c r="N33" s="486">
        <v>0</v>
      </c>
      <c r="O33" s="486">
        <v>0</v>
      </c>
      <c r="P33" s="468">
        <f t="shared" si="0"/>
        <v>18</v>
      </c>
      <c r="Q33" s="487"/>
      <c r="R33" s="488" t="s">
        <v>1913</v>
      </c>
      <c r="S33" s="14"/>
      <c r="T33" s="14"/>
    </row>
    <row r="34" spans="1:20" ht="15.75" customHeight="1">
      <c r="A34" s="481">
        <v>16</v>
      </c>
      <c r="B34" s="489">
        <v>702</v>
      </c>
      <c r="C34" s="483" t="s">
        <v>1272</v>
      </c>
      <c r="D34" s="483" t="s">
        <v>1914</v>
      </c>
      <c r="E34" s="484" t="s">
        <v>1251</v>
      </c>
      <c r="F34" s="485">
        <v>10</v>
      </c>
      <c r="G34" s="485" t="s">
        <v>864</v>
      </c>
      <c r="H34" s="490">
        <v>6</v>
      </c>
      <c r="I34" s="490">
        <v>6</v>
      </c>
      <c r="J34" s="490">
        <v>0</v>
      </c>
      <c r="K34" s="490">
        <v>0</v>
      </c>
      <c r="L34" s="490">
        <v>0</v>
      </c>
      <c r="M34" s="490">
        <v>0</v>
      </c>
      <c r="N34" s="490">
        <v>0</v>
      </c>
      <c r="O34" s="490">
        <v>0</v>
      </c>
      <c r="P34" s="468">
        <f t="shared" si="0"/>
        <v>12</v>
      </c>
      <c r="Q34" s="488"/>
      <c r="R34" s="488" t="s">
        <v>1915</v>
      </c>
      <c r="S34" s="14"/>
      <c r="T34" s="14"/>
    </row>
    <row r="35" spans="1:20" ht="15.75" customHeight="1">
      <c r="A35" s="493"/>
      <c r="B35" s="494">
        <v>714</v>
      </c>
      <c r="C35" s="495" t="s">
        <v>1573</v>
      </c>
      <c r="D35" s="495" t="s">
        <v>898</v>
      </c>
      <c r="E35" s="496" t="s">
        <v>895</v>
      </c>
      <c r="F35" s="497">
        <v>19</v>
      </c>
      <c r="G35" s="497" t="s">
        <v>859</v>
      </c>
      <c r="H35" s="498" t="s">
        <v>1916</v>
      </c>
      <c r="I35" s="498"/>
      <c r="J35" s="498"/>
      <c r="K35" s="498"/>
      <c r="L35" s="498"/>
      <c r="M35" s="498"/>
      <c r="N35" s="498"/>
      <c r="O35" s="498"/>
      <c r="P35" s="499">
        <f t="shared" si="0"/>
        <v>0</v>
      </c>
      <c r="Q35" s="500"/>
      <c r="R35" s="501" t="s">
        <v>896</v>
      </c>
      <c r="S35" s="492"/>
      <c r="T35" s="492"/>
    </row>
    <row r="36" spans="1:20" ht="15.75" customHeight="1">
      <c r="A36" s="493"/>
      <c r="B36" s="494">
        <v>717</v>
      </c>
      <c r="C36" s="495" t="s">
        <v>1917</v>
      </c>
      <c r="D36" s="495" t="s">
        <v>1097</v>
      </c>
      <c r="E36" s="495" t="s">
        <v>912</v>
      </c>
      <c r="F36" s="497">
        <v>55</v>
      </c>
      <c r="G36" s="497" t="s">
        <v>864</v>
      </c>
      <c r="H36" s="498" t="s">
        <v>1916</v>
      </c>
      <c r="I36" s="498"/>
      <c r="J36" s="498"/>
      <c r="K36" s="498"/>
      <c r="L36" s="498"/>
      <c r="M36" s="498"/>
      <c r="N36" s="498"/>
      <c r="O36" s="498"/>
      <c r="P36" s="499">
        <f t="shared" si="0"/>
        <v>0</v>
      </c>
      <c r="Q36" s="500"/>
      <c r="R36" s="501" t="s">
        <v>1910</v>
      </c>
      <c r="S36" s="14"/>
      <c r="T36" s="14"/>
    </row>
    <row r="37" spans="1:20" ht="15.75" customHeight="1">
      <c r="A37" s="502"/>
      <c r="B37" s="503"/>
      <c r="C37" s="504"/>
      <c r="D37" s="504"/>
      <c r="E37" s="505"/>
      <c r="F37" s="506"/>
      <c r="G37" s="506"/>
      <c r="H37" s="507"/>
      <c r="I37" s="507"/>
      <c r="J37" s="507"/>
      <c r="K37" s="507"/>
      <c r="L37" s="507"/>
      <c r="M37" s="507"/>
      <c r="N37" s="507"/>
      <c r="O37" s="507"/>
      <c r="P37" s="508"/>
      <c r="Q37" s="509"/>
      <c r="R37" s="510"/>
      <c r="S37" s="38"/>
      <c r="T37" s="38"/>
    </row>
    <row r="38" spans="1:20" ht="15.75" customHeight="1">
      <c r="A38" s="502"/>
      <c r="B38" s="503"/>
      <c r="C38" s="504"/>
      <c r="D38" s="504"/>
      <c r="E38" s="505"/>
      <c r="F38" s="506"/>
      <c r="G38" s="506"/>
      <c r="H38" s="507"/>
      <c r="I38" s="507"/>
      <c r="J38" s="507"/>
      <c r="K38" s="507"/>
      <c r="L38" s="507"/>
      <c r="M38" s="507"/>
      <c r="N38" s="507"/>
      <c r="O38" s="507"/>
      <c r="P38" s="508"/>
      <c r="Q38" s="509"/>
      <c r="R38" s="510"/>
      <c r="S38" s="38"/>
      <c r="T38" s="38"/>
    </row>
    <row r="39" spans="2:5" ht="14.25">
      <c r="B39" s="456" t="s">
        <v>1918</v>
      </c>
      <c r="E39" s="511"/>
    </row>
    <row r="40" spans="1:7" ht="14.25">
      <c r="A40" s="38"/>
      <c r="B40" s="38"/>
      <c r="C40" s="38"/>
      <c r="E40" s="512" t="s">
        <v>1919</v>
      </c>
      <c r="F40" s="456"/>
      <c r="G40" s="456"/>
    </row>
    <row r="41" spans="1:5" ht="14.25">
      <c r="A41" s="457" t="s">
        <v>1882</v>
      </c>
      <c r="B41" s="458"/>
      <c r="C41" s="459"/>
      <c r="E41" s="511"/>
    </row>
    <row r="42" spans="1:5" ht="15" thickBot="1">
      <c r="A42" s="460" t="s">
        <v>1884</v>
      </c>
      <c r="B42" s="461"/>
      <c r="C42" s="461"/>
      <c r="E42" s="511"/>
    </row>
    <row r="43" spans="1:20" ht="34.5" customHeight="1" thickBot="1">
      <c r="A43" s="513" t="s">
        <v>984</v>
      </c>
      <c r="B43" s="514" t="s">
        <v>843</v>
      </c>
      <c r="C43" s="515" t="s">
        <v>844</v>
      </c>
      <c r="D43" s="515" t="s">
        <v>845</v>
      </c>
      <c r="E43" s="516" t="s">
        <v>847</v>
      </c>
      <c r="F43" s="517" t="s">
        <v>848</v>
      </c>
      <c r="G43" s="517" t="s">
        <v>849</v>
      </c>
      <c r="H43" s="516">
        <v>1</v>
      </c>
      <c r="I43" s="516">
        <v>2</v>
      </c>
      <c r="J43" s="516">
        <v>3</v>
      </c>
      <c r="K43" s="516">
        <v>4</v>
      </c>
      <c r="L43" s="516">
        <v>5</v>
      </c>
      <c r="M43" s="516">
        <v>6</v>
      </c>
      <c r="N43" s="516">
        <v>7</v>
      </c>
      <c r="O43" s="516">
        <v>8</v>
      </c>
      <c r="P43" s="516" t="s">
        <v>850</v>
      </c>
      <c r="Q43" s="517" t="s">
        <v>851</v>
      </c>
      <c r="R43" s="517" t="s">
        <v>852</v>
      </c>
      <c r="S43" s="517" t="s">
        <v>853</v>
      </c>
      <c r="T43" s="518" t="s">
        <v>854</v>
      </c>
    </row>
    <row r="44" spans="1:20" ht="15" thickBot="1">
      <c r="A44" s="519"/>
      <c r="B44" s="520"/>
      <c r="C44" s="520"/>
      <c r="D44" s="520"/>
      <c r="E44" s="521"/>
      <c r="F44" s="520"/>
      <c r="G44" s="520"/>
      <c r="H44" s="521">
        <v>20</v>
      </c>
      <c r="I44" s="521">
        <v>6</v>
      </c>
      <c r="J44" s="521">
        <v>12</v>
      </c>
      <c r="K44" s="521">
        <v>6</v>
      </c>
      <c r="L44" s="521">
        <v>22</v>
      </c>
      <c r="M44" s="521">
        <v>12</v>
      </c>
      <c r="N44" s="521">
        <v>12</v>
      </c>
      <c r="O44" s="521">
        <v>10</v>
      </c>
      <c r="P44" s="521">
        <f aca="true" t="shared" si="1" ref="P44:P67">SUM(H44:O44)</f>
        <v>100</v>
      </c>
      <c r="Q44" s="521"/>
      <c r="R44" s="520"/>
      <c r="S44" s="470"/>
      <c r="T44" s="471"/>
    </row>
    <row r="45" spans="1:20" ht="15.75" customHeight="1">
      <c r="A45" s="522">
        <v>1</v>
      </c>
      <c r="B45" s="523">
        <v>813</v>
      </c>
      <c r="C45" s="524" t="s">
        <v>1920</v>
      </c>
      <c r="D45" s="524" t="s">
        <v>894</v>
      </c>
      <c r="E45" s="525" t="s">
        <v>1292</v>
      </c>
      <c r="F45" s="526"/>
      <c r="G45" s="526" t="s">
        <v>859</v>
      </c>
      <c r="H45" s="527">
        <v>18</v>
      </c>
      <c r="I45" s="527">
        <v>2</v>
      </c>
      <c r="J45" s="527">
        <v>6</v>
      </c>
      <c r="K45" s="527">
        <v>6</v>
      </c>
      <c r="L45" s="527">
        <v>12</v>
      </c>
      <c r="M45" s="527">
        <v>3</v>
      </c>
      <c r="N45" s="527">
        <v>12</v>
      </c>
      <c r="O45" s="527">
        <v>0</v>
      </c>
      <c r="P45" s="527">
        <f t="shared" si="1"/>
        <v>59</v>
      </c>
      <c r="Q45" s="476" t="s">
        <v>928</v>
      </c>
      <c r="R45" s="528" t="s">
        <v>1921</v>
      </c>
      <c r="S45" s="480"/>
      <c r="T45" s="480"/>
    </row>
    <row r="46" spans="1:20" ht="15.75" customHeight="1">
      <c r="A46" s="472">
        <v>2</v>
      </c>
      <c r="B46" s="473">
        <v>806</v>
      </c>
      <c r="C46" s="474" t="s">
        <v>1587</v>
      </c>
      <c r="D46" s="474" t="s">
        <v>1224</v>
      </c>
      <c r="E46" s="475" t="s">
        <v>1023</v>
      </c>
      <c r="F46" s="476">
        <v>54</v>
      </c>
      <c r="G46" s="476" t="s">
        <v>859</v>
      </c>
      <c r="H46" s="527">
        <v>14</v>
      </c>
      <c r="I46" s="527">
        <v>0</v>
      </c>
      <c r="J46" s="527">
        <v>3</v>
      </c>
      <c r="K46" s="527">
        <v>2</v>
      </c>
      <c r="L46" s="527">
        <v>19</v>
      </c>
      <c r="M46" s="527">
        <v>3</v>
      </c>
      <c r="N46" s="527">
        <v>9</v>
      </c>
      <c r="O46" s="527">
        <v>2</v>
      </c>
      <c r="P46" s="529">
        <f t="shared" si="1"/>
        <v>52</v>
      </c>
      <c r="Q46" s="476" t="s">
        <v>1751</v>
      </c>
      <c r="R46" s="479" t="s">
        <v>1903</v>
      </c>
      <c r="S46" s="46"/>
      <c r="T46" s="46"/>
    </row>
    <row r="47" spans="1:20" ht="15.75" customHeight="1">
      <c r="A47" s="472">
        <v>3</v>
      </c>
      <c r="B47" s="473">
        <v>811</v>
      </c>
      <c r="C47" s="474" t="s">
        <v>1582</v>
      </c>
      <c r="D47" s="474" t="s">
        <v>1248</v>
      </c>
      <c r="E47" s="475" t="s">
        <v>905</v>
      </c>
      <c r="F47" s="476">
        <v>48</v>
      </c>
      <c r="G47" s="476" t="s">
        <v>859</v>
      </c>
      <c r="H47" s="527">
        <v>14</v>
      </c>
      <c r="I47" s="527">
        <v>0</v>
      </c>
      <c r="J47" s="527">
        <v>6</v>
      </c>
      <c r="K47" s="527">
        <v>2</v>
      </c>
      <c r="L47" s="527">
        <v>9</v>
      </c>
      <c r="M47" s="527">
        <v>3</v>
      </c>
      <c r="N47" s="527">
        <v>9</v>
      </c>
      <c r="O47" s="527">
        <v>4</v>
      </c>
      <c r="P47" s="529">
        <f t="shared" si="1"/>
        <v>47</v>
      </c>
      <c r="Q47" s="476" t="s">
        <v>1751</v>
      </c>
      <c r="R47" s="479" t="s">
        <v>1888</v>
      </c>
      <c r="S47" s="46"/>
      <c r="T47" s="46"/>
    </row>
    <row r="48" spans="1:20" ht="15.75" customHeight="1">
      <c r="A48" s="472">
        <v>4</v>
      </c>
      <c r="B48" s="473">
        <v>803</v>
      </c>
      <c r="C48" s="474" t="s">
        <v>1922</v>
      </c>
      <c r="D48" s="474" t="s">
        <v>1201</v>
      </c>
      <c r="E48" s="475" t="s">
        <v>1213</v>
      </c>
      <c r="F48" s="476">
        <v>63</v>
      </c>
      <c r="G48" s="476" t="s">
        <v>859</v>
      </c>
      <c r="H48" s="527">
        <v>10</v>
      </c>
      <c r="I48" s="527">
        <v>2</v>
      </c>
      <c r="J48" s="527">
        <v>0</v>
      </c>
      <c r="K48" s="527">
        <v>2</v>
      </c>
      <c r="L48" s="527">
        <v>9</v>
      </c>
      <c r="M48" s="527">
        <v>3</v>
      </c>
      <c r="N48" s="527">
        <v>6</v>
      </c>
      <c r="O48" s="527">
        <v>10</v>
      </c>
      <c r="P48" s="529">
        <f t="shared" si="1"/>
        <v>42</v>
      </c>
      <c r="Q48" s="476" t="s">
        <v>1751</v>
      </c>
      <c r="R48" s="479" t="s">
        <v>1901</v>
      </c>
      <c r="S48" s="46"/>
      <c r="T48" s="46"/>
    </row>
    <row r="49" spans="1:20" ht="15.75" customHeight="1">
      <c r="A49" s="472">
        <v>4</v>
      </c>
      <c r="B49" s="473">
        <v>804</v>
      </c>
      <c r="C49" s="474" t="s">
        <v>1803</v>
      </c>
      <c r="D49" s="474" t="s">
        <v>1923</v>
      </c>
      <c r="E49" s="475" t="s">
        <v>863</v>
      </c>
      <c r="F49" s="476">
        <v>80</v>
      </c>
      <c r="G49" s="476" t="s">
        <v>859</v>
      </c>
      <c r="H49" s="527">
        <v>18</v>
      </c>
      <c r="I49" s="527">
        <v>0</v>
      </c>
      <c r="J49" s="527">
        <v>3</v>
      </c>
      <c r="K49" s="527">
        <v>2</v>
      </c>
      <c r="L49" s="527">
        <v>11</v>
      </c>
      <c r="M49" s="527">
        <v>0</v>
      </c>
      <c r="N49" s="527">
        <v>6</v>
      </c>
      <c r="O49" s="527">
        <v>2</v>
      </c>
      <c r="P49" s="529">
        <f t="shared" si="1"/>
        <v>42</v>
      </c>
      <c r="Q49" s="476" t="s">
        <v>1751</v>
      </c>
      <c r="R49" s="479" t="s">
        <v>1924</v>
      </c>
      <c r="S49" s="46"/>
      <c r="T49" s="46"/>
    </row>
    <row r="50" spans="1:20" ht="15.75" customHeight="1">
      <c r="A50" s="481">
        <v>6</v>
      </c>
      <c r="B50" s="482">
        <v>802</v>
      </c>
      <c r="C50" s="483" t="s">
        <v>1234</v>
      </c>
      <c r="D50" s="483" t="s">
        <v>995</v>
      </c>
      <c r="E50" s="530" t="s">
        <v>873</v>
      </c>
      <c r="F50" s="485">
        <v>76</v>
      </c>
      <c r="G50" s="485" t="s">
        <v>859</v>
      </c>
      <c r="H50" s="531">
        <v>14</v>
      </c>
      <c r="I50" s="531">
        <v>0</v>
      </c>
      <c r="J50" s="531">
        <v>0</v>
      </c>
      <c r="K50" s="531">
        <v>4</v>
      </c>
      <c r="L50" s="531">
        <v>10</v>
      </c>
      <c r="M50" s="531">
        <v>0</v>
      </c>
      <c r="N50" s="531">
        <v>9</v>
      </c>
      <c r="O50" s="531">
        <v>2</v>
      </c>
      <c r="P50" s="462">
        <f t="shared" si="1"/>
        <v>39</v>
      </c>
      <c r="Q50" s="531"/>
      <c r="R50" s="488" t="s">
        <v>1925</v>
      </c>
      <c r="S50" s="14"/>
      <c r="T50" s="14"/>
    </row>
    <row r="51" spans="1:20" ht="15.75" customHeight="1">
      <c r="A51" s="481">
        <v>7</v>
      </c>
      <c r="B51" s="482">
        <v>815</v>
      </c>
      <c r="C51" s="483" t="s">
        <v>1926</v>
      </c>
      <c r="D51" s="483" t="s">
        <v>969</v>
      </c>
      <c r="E51" s="530" t="s">
        <v>899</v>
      </c>
      <c r="F51" s="485">
        <v>51</v>
      </c>
      <c r="G51" s="485" t="s">
        <v>864</v>
      </c>
      <c r="H51" s="531">
        <v>14</v>
      </c>
      <c r="I51" s="531">
        <v>0</v>
      </c>
      <c r="J51" s="531">
        <v>3</v>
      </c>
      <c r="K51" s="531">
        <v>3</v>
      </c>
      <c r="L51" s="531">
        <v>12</v>
      </c>
      <c r="M51" s="531">
        <v>0</v>
      </c>
      <c r="N51" s="531">
        <v>0</v>
      </c>
      <c r="O51" s="531">
        <v>6</v>
      </c>
      <c r="P51" s="462">
        <f t="shared" si="1"/>
        <v>38</v>
      </c>
      <c r="Q51" s="531"/>
      <c r="R51" s="488" t="s">
        <v>1927</v>
      </c>
      <c r="S51" s="14"/>
      <c r="T51" s="492"/>
    </row>
    <row r="52" spans="1:20" ht="15.75" customHeight="1">
      <c r="A52" s="481">
        <v>8</v>
      </c>
      <c r="B52" s="482">
        <v>809</v>
      </c>
      <c r="C52" s="483" t="s">
        <v>1928</v>
      </c>
      <c r="D52" s="483" t="s">
        <v>1201</v>
      </c>
      <c r="E52" s="530" t="s">
        <v>868</v>
      </c>
      <c r="F52" s="485">
        <v>60</v>
      </c>
      <c r="G52" s="485" t="s">
        <v>859</v>
      </c>
      <c r="H52" s="531">
        <v>6</v>
      </c>
      <c r="I52" s="531">
        <v>0</v>
      </c>
      <c r="J52" s="531">
        <v>6</v>
      </c>
      <c r="K52" s="531">
        <v>2</v>
      </c>
      <c r="L52" s="531">
        <v>8</v>
      </c>
      <c r="M52" s="531">
        <v>3</v>
      </c>
      <c r="N52" s="531">
        <v>6</v>
      </c>
      <c r="O52" s="531">
        <v>6</v>
      </c>
      <c r="P52" s="462">
        <f t="shared" si="1"/>
        <v>37</v>
      </c>
      <c r="Q52" s="531"/>
      <c r="R52" s="488" t="s">
        <v>1896</v>
      </c>
      <c r="S52" s="14"/>
      <c r="T52" s="492"/>
    </row>
    <row r="53" spans="1:20" ht="15.75" customHeight="1">
      <c r="A53" s="481">
        <v>8</v>
      </c>
      <c r="B53" s="482">
        <v>817</v>
      </c>
      <c r="C53" s="483" t="s">
        <v>1223</v>
      </c>
      <c r="D53" s="483" t="s">
        <v>1224</v>
      </c>
      <c r="E53" s="530" t="s">
        <v>1225</v>
      </c>
      <c r="F53" s="485">
        <v>10</v>
      </c>
      <c r="G53" s="485" t="s">
        <v>859</v>
      </c>
      <c r="H53" s="531">
        <v>14</v>
      </c>
      <c r="I53" s="531">
        <v>0</v>
      </c>
      <c r="J53" s="531">
        <v>3</v>
      </c>
      <c r="K53" s="531">
        <v>2</v>
      </c>
      <c r="L53" s="531">
        <v>8</v>
      </c>
      <c r="M53" s="531">
        <v>0</v>
      </c>
      <c r="N53" s="531">
        <v>6</v>
      </c>
      <c r="O53" s="531">
        <v>4</v>
      </c>
      <c r="P53" s="462">
        <f t="shared" si="1"/>
        <v>37</v>
      </c>
      <c r="Q53" s="531"/>
      <c r="R53" s="488" t="s">
        <v>1929</v>
      </c>
      <c r="S53" s="14"/>
      <c r="T53" s="14"/>
    </row>
    <row r="54" spans="1:20" ht="15.75" customHeight="1">
      <c r="A54" s="481">
        <v>8</v>
      </c>
      <c r="B54" s="482">
        <v>821</v>
      </c>
      <c r="C54" s="483" t="s">
        <v>1930</v>
      </c>
      <c r="D54" s="483" t="s">
        <v>1914</v>
      </c>
      <c r="E54" s="483" t="s">
        <v>941</v>
      </c>
      <c r="F54" s="485">
        <v>63</v>
      </c>
      <c r="G54" s="485" t="s">
        <v>859</v>
      </c>
      <c r="H54" s="531">
        <v>12</v>
      </c>
      <c r="I54" s="531">
        <v>0</v>
      </c>
      <c r="J54" s="531">
        <v>0</v>
      </c>
      <c r="K54" s="531">
        <v>2</v>
      </c>
      <c r="L54" s="531">
        <v>7</v>
      </c>
      <c r="M54" s="531">
        <v>6</v>
      </c>
      <c r="N54" s="531">
        <v>6</v>
      </c>
      <c r="O54" s="531">
        <v>4</v>
      </c>
      <c r="P54" s="462">
        <f t="shared" si="1"/>
        <v>37</v>
      </c>
      <c r="Q54" s="531"/>
      <c r="R54" s="488" t="s">
        <v>1907</v>
      </c>
      <c r="S54" s="14"/>
      <c r="T54" s="14"/>
    </row>
    <row r="55" spans="1:20" ht="15.75" customHeight="1">
      <c r="A55" s="481">
        <v>8</v>
      </c>
      <c r="B55" s="482">
        <v>822</v>
      </c>
      <c r="C55" s="483" t="s">
        <v>911</v>
      </c>
      <c r="D55" s="483" t="s">
        <v>862</v>
      </c>
      <c r="E55" s="491" t="s">
        <v>912</v>
      </c>
      <c r="F55" s="485">
        <v>57</v>
      </c>
      <c r="G55" s="485" t="s">
        <v>859</v>
      </c>
      <c r="H55" s="531">
        <v>14</v>
      </c>
      <c r="I55" s="531">
        <v>0</v>
      </c>
      <c r="J55" s="531">
        <v>0</v>
      </c>
      <c r="K55" s="531">
        <v>2</v>
      </c>
      <c r="L55" s="531">
        <v>10</v>
      </c>
      <c r="M55" s="531">
        <v>0</v>
      </c>
      <c r="N55" s="531">
        <v>9</v>
      </c>
      <c r="O55" s="531">
        <v>2</v>
      </c>
      <c r="P55" s="462">
        <f t="shared" si="1"/>
        <v>37</v>
      </c>
      <c r="Q55" s="531"/>
      <c r="R55" s="488" t="s">
        <v>913</v>
      </c>
      <c r="S55" s="14"/>
      <c r="T55" s="14"/>
    </row>
    <row r="56" spans="1:20" ht="15.75" customHeight="1">
      <c r="A56" s="481">
        <v>12</v>
      </c>
      <c r="B56" s="482">
        <v>805</v>
      </c>
      <c r="C56" s="483" t="s">
        <v>1604</v>
      </c>
      <c r="D56" s="483" t="s">
        <v>1193</v>
      </c>
      <c r="E56" s="530" t="s">
        <v>909</v>
      </c>
      <c r="F56" s="485">
        <v>53</v>
      </c>
      <c r="G56" s="485" t="s">
        <v>859</v>
      </c>
      <c r="H56" s="531">
        <v>12</v>
      </c>
      <c r="I56" s="531">
        <v>0</v>
      </c>
      <c r="J56" s="531">
        <v>0</v>
      </c>
      <c r="K56" s="531">
        <v>0</v>
      </c>
      <c r="L56" s="531">
        <v>10</v>
      </c>
      <c r="M56" s="531">
        <v>6</v>
      </c>
      <c r="N56" s="531">
        <v>6</v>
      </c>
      <c r="O56" s="531">
        <v>2</v>
      </c>
      <c r="P56" s="462">
        <f t="shared" si="1"/>
        <v>36</v>
      </c>
      <c r="Q56" s="531"/>
      <c r="R56" s="488" t="s">
        <v>1931</v>
      </c>
      <c r="S56" s="14"/>
      <c r="T56" s="492"/>
    </row>
    <row r="57" spans="1:20" ht="15.75" customHeight="1">
      <c r="A57" s="481">
        <v>13</v>
      </c>
      <c r="B57" s="482">
        <v>820</v>
      </c>
      <c r="C57" s="483" t="s">
        <v>893</v>
      </c>
      <c r="D57" s="483" t="s">
        <v>894</v>
      </c>
      <c r="E57" s="530" t="s">
        <v>895</v>
      </c>
      <c r="F57" s="485">
        <v>62</v>
      </c>
      <c r="G57" s="485" t="s">
        <v>859</v>
      </c>
      <c r="H57" s="531">
        <v>6</v>
      </c>
      <c r="I57" s="531">
        <v>2</v>
      </c>
      <c r="J57" s="531">
        <v>6</v>
      </c>
      <c r="K57" s="531">
        <v>6</v>
      </c>
      <c r="L57" s="531">
        <v>7</v>
      </c>
      <c r="M57" s="531">
        <v>0</v>
      </c>
      <c r="N57" s="531">
        <v>3</v>
      </c>
      <c r="O57" s="531">
        <v>2</v>
      </c>
      <c r="P57" s="462">
        <f t="shared" si="1"/>
        <v>32</v>
      </c>
      <c r="Q57" s="531"/>
      <c r="R57" s="488" t="s">
        <v>896</v>
      </c>
      <c r="S57" s="14"/>
      <c r="T57" s="14"/>
    </row>
    <row r="58" spans="1:20" ht="15.75" customHeight="1">
      <c r="A58" s="481">
        <v>14</v>
      </c>
      <c r="B58" s="482">
        <v>816</v>
      </c>
      <c r="C58" s="483" t="s">
        <v>1448</v>
      </c>
      <c r="D58" s="483" t="s">
        <v>933</v>
      </c>
      <c r="E58" s="530" t="s">
        <v>899</v>
      </c>
      <c r="F58" s="485">
        <v>52</v>
      </c>
      <c r="G58" s="485" t="s">
        <v>859</v>
      </c>
      <c r="H58" s="531">
        <v>14</v>
      </c>
      <c r="I58" s="531">
        <v>2</v>
      </c>
      <c r="J58" s="531">
        <v>0</v>
      </c>
      <c r="K58" s="531">
        <v>3</v>
      </c>
      <c r="L58" s="531">
        <v>7</v>
      </c>
      <c r="M58" s="531">
        <v>0</v>
      </c>
      <c r="N58" s="531">
        <v>3</v>
      </c>
      <c r="O58" s="531">
        <v>2</v>
      </c>
      <c r="P58" s="462">
        <f t="shared" si="1"/>
        <v>31</v>
      </c>
      <c r="Q58" s="531"/>
      <c r="R58" s="488" t="s">
        <v>1927</v>
      </c>
      <c r="S58" s="14"/>
      <c r="T58" s="492"/>
    </row>
    <row r="59" spans="1:20" ht="15.75" customHeight="1">
      <c r="A59" s="481">
        <v>15</v>
      </c>
      <c r="B59" s="482">
        <v>810</v>
      </c>
      <c r="C59" s="483" t="s">
        <v>1827</v>
      </c>
      <c r="D59" s="483" t="s">
        <v>1224</v>
      </c>
      <c r="E59" s="530" t="s">
        <v>1013</v>
      </c>
      <c r="F59" s="485">
        <v>55</v>
      </c>
      <c r="G59" s="485" t="s">
        <v>859</v>
      </c>
      <c r="H59" s="531">
        <v>10</v>
      </c>
      <c r="I59" s="531">
        <v>0</v>
      </c>
      <c r="J59" s="531">
        <v>0</v>
      </c>
      <c r="K59" s="531">
        <v>1</v>
      </c>
      <c r="L59" s="531">
        <v>8</v>
      </c>
      <c r="M59" s="531">
        <v>0</v>
      </c>
      <c r="N59" s="531">
        <v>9</v>
      </c>
      <c r="O59" s="531">
        <v>0</v>
      </c>
      <c r="P59" s="462">
        <f t="shared" si="1"/>
        <v>28</v>
      </c>
      <c r="Q59" s="531"/>
      <c r="R59" s="488" t="s">
        <v>1932</v>
      </c>
      <c r="S59" s="14"/>
      <c r="T59" s="14"/>
    </row>
    <row r="60" spans="1:20" ht="15.75" customHeight="1">
      <c r="A60" s="481">
        <v>16</v>
      </c>
      <c r="B60" s="482">
        <v>819</v>
      </c>
      <c r="C60" s="483" t="s">
        <v>1930</v>
      </c>
      <c r="D60" s="483" t="s">
        <v>1028</v>
      </c>
      <c r="E60" s="530" t="s">
        <v>1144</v>
      </c>
      <c r="F60" s="485">
        <v>66</v>
      </c>
      <c r="G60" s="485" t="s">
        <v>859</v>
      </c>
      <c r="H60" s="531">
        <v>10</v>
      </c>
      <c r="I60" s="531">
        <v>0</v>
      </c>
      <c r="J60" s="531">
        <v>0</v>
      </c>
      <c r="K60" s="531">
        <v>2</v>
      </c>
      <c r="L60" s="531">
        <v>5</v>
      </c>
      <c r="M60" s="531">
        <v>0</v>
      </c>
      <c r="N60" s="531">
        <v>6</v>
      </c>
      <c r="O60" s="531">
        <v>2</v>
      </c>
      <c r="P60" s="462">
        <f t="shared" si="1"/>
        <v>25</v>
      </c>
      <c r="Q60" s="531"/>
      <c r="R60" s="488" t="s">
        <v>1905</v>
      </c>
      <c r="S60" s="485" t="s">
        <v>999</v>
      </c>
      <c r="T60" s="14"/>
    </row>
    <row r="61" spans="1:20" ht="15.75" customHeight="1">
      <c r="A61" s="481">
        <v>17</v>
      </c>
      <c r="B61" s="482">
        <v>823</v>
      </c>
      <c r="C61" s="483" t="s">
        <v>1930</v>
      </c>
      <c r="D61" s="483" t="s">
        <v>933</v>
      </c>
      <c r="E61" s="530" t="s">
        <v>858</v>
      </c>
      <c r="F61" s="485"/>
      <c r="G61" s="485" t="s">
        <v>859</v>
      </c>
      <c r="H61" s="531">
        <v>6</v>
      </c>
      <c r="I61" s="531">
        <v>2</v>
      </c>
      <c r="J61" s="531">
        <v>0</v>
      </c>
      <c r="K61" s="531">
        <v>2</v>
      </c>
      <c r="L61" s="531">
        <v>8</v>
      </c>
      <c r="M61" s="531">
        <v>0</v>
      </c>
      <c r="N61" s="531">
        <v>0</v>
      </c>
      <c r="O61" s="531">
        <v>4</v>
      </c>
      <c r="P61" s="462">
        <f t="shared" si="1"/>
        <v>22</v>
      </c>
      <c r="Q61" s="531"/>
      <c r="R61" s="488" t="s">
        <v>1933</v>
      </c>
      <c r="S61" s="14"/>
      <c r="T61" s="14"/>
    </row>
    <row r="62" spans="1:20" ht="15.75" customHeight="1">
      <c r="A62" s="493"/>
      <c r="B62" s="494">
        <v>801</v>
      </c>
      <c r="C62" s="495" t="s">
        <v>1934</v>
      </c>
      <c r="D62" s="495" t="s">
        <v>971</v>
      </c>
      <c r="E62" s="496" t="s">
        <v>1188</v>
      </c>
      <c r="F62" s="497">
        <v>48</v>
      </c>
      <c r="G62" s="497" t="s">
        <v>859</v>
      </c>
      <c r="H62" s="532" t="s">
        <v>1916</v>
      </c>
      <c r="I62" s="532"/>
      <c r="J62" s="532"/>
      <c r="K62" s="532"/>
      <c r="L62" s="532"/>
      <c r="M62" s="532"/>
      <c r="N62" s="532"/>
      <c r="O62" s="532"/>
      <c r="P62" s="533">
        <f t="shared" si="1"/>
        <v>0</v>
      </c>
      <c r="Q62" s="532"/>
      <c r="R62" s="501" t="s">
        <v>1898</v>
      </c>
      <c r="S62" s="492"/>
      <c r="T62" s="492"/>
    </row>
    <row r="63" spans="1:20" ht="15.75" customHeight="1">
      <c r="A63" s="493"/>
      <c r="B63" s="494">
        <v>807</v>
      </c>
      <c r="C63" s="495" t="s">
        <v>1262</v>
      </c>
      <c r="D63" s="495" t="s">
        <v>1071</v>
      </c>
      <c r="E63" s="496" t="s">
        <v>916</v>
      </c>
      <c r="F63" s="497">
        <v>20</v>
      </c>
      <c r="G63" s="497" t="s">
        <v>859</v>
      </c>
      <c r="H63" s="532" t="s">
        <v>1916</v>
      </c>
      <c r="I63" s="532"/>
      <c r="J63" s="532"/>
      <c r="K63" s="532"/>
      <c r="L63" s="532"/>
      <c r="M63" s="532"/>
      <c r="N63" s="532"/>
      <c r="O63" s="532"/>
      <c r="P63" s="533">
        <f t="shared" si="1"/>
        <v>0</v>
      </c>
      <c r="Q63" s="532"/>
      <c r="R63" s="501" t="s">
        <v>1893</v>
      </c>
      <c r="S63" s="492"/>
      <c r="T63" s="14"/>
    </row>
    <row r="64" spans="1:20" ht="15.75" customHeight="1">
      <c r="A64" s="493"/>
      <c r="B64" s="494">
        <v>808</v>
      </c>
      <c r="C64" s="495" t="s">
        <v>1825</v>
      </c>
      <c r="D64" s="495" t="s">
        <v>1935</v>
      </c>
      <c r="E64" s="496" t="s">
        <v>1038</v>
      </c>
      <c r="F64" s="497">
        <v>24</v>
      </c>
      <c r="G64" s="497" t="s">
        <v>859</v>
      </c>
      <c r="H64" s="532" t="s">
        <v>1916</v>
      </c>
      <c r="I64" s="532"/>
      <c r="J64" s="532"/>
      <c r="K64" s="532"/>
      <c r="L64" s="532"/>
      <c r="M64" s="532"/>
      <c r="N64" s="532"/>
      <c r="O64" s="532"/>
      <c r="P64" s="533">
        <f t="shared" si="1"/>
        <v>0</v>
      </c>
      <c r="Q64" s="532"/>
      <c r="R64" s="501" t="s">
        <v>1913</v>
      </c>
      <c r="S64" s="492"/>
      <c r="T64" s="14"/>
    </row>
    <row r="65" spans="1:20" ht="15.75" customHeight="1">
      <c r="A65" s="493"/>
      <c r="B65" s="494">
        <v>812</v>
      </c>
      <c r="C65" s="495" t="s">
        <v>1712</v>
      </c>
      <c r="D65" s="495" t="s">
        <v>857</v>
      </c>
      <c r="E65" s="496" t="s">
        <v>1292</v>
      </c>
      <c r="F65" s="497"/>
      <c r="G65" s="497" t="s">
        <v>859</v>
      </c>
      <c r="H65" s="532" t="s">
        <v>1916</v>
      </c>
      <c r="I65" s="532"/>
      <c r="J65" s="532"/>
      <c r="K65" s="532"/>
      <c r="L65" s="532"/>
      <c r="M65" s="532"/>
      <c r="N65" s="532"/>
      <c r="O65" s="532"/>
      <c r="P65" s="533">
        <f t="shared" si="1"/>
        <v>0</v>
      </c>
      <c r="Q65" s="532"/>
      <c r="R65" s="501" t="s">
        <v>1921</v>
      </c>
      <c r="S65" s="497" t="s">
        <v>999</v>
      </c>
      <c r="T65" s="14"/>
    </row>
    <row r="66" spans="1:20" ht="15.75" customHeight="1">
      <c r="A66" s="493"/>
      <c r="B66" s="494">
        <v>814</v>
      </c>
      <c r="C66" s="495" t="s">
        <v>1936</v>
      </c>
      <c r="D66" s="495" t="s">
        <v>1452</v>
      </c>
      <c r="E66" s="496" t="s">
        <v>891</v>
      </c>
      <c r="F66" s="497">
        <v>32</v>
      </c>
      <c r="G66" s="497" t="s">
        <v>859</v>
      </c>
      <c r="H66" s="532" t="s">
        <v>1916</v>
      </c>
      <c r="I66" s="532"/>
      <c r="J66" s="532"/>
      <c r="K66" s="532"/>
      <c r="L66" s="532"/>
      <c r="M66" s="532"/>
      <c r="N66" s="532"/>
      <c r="O66" s="532"/>
      <c r="P66" s="533">
        <f t="shared" si="1"/>
        <v>0</v>
      </c>
      <c r="Q66" s="532"/>
      <c r="R66" s="501" t="s">
        <v>1899</v>
      </c>
      <c r="S66" s="492"/>
      <c r="T66" s="14"/>
    </row>
    <row r="67" spans="1:20" ht="15.75" customHeight="1">
      <c r="A67" s="493"/>
      <c r="B67" s="494">
        <v>818</v>
      </c>
      <c r="C67" s="495" t="s">
        <v>1609</v>
      </c>
      <c r="D67" s="495" t="s">
        <v>915</v>
      </c>
      <c r="E67" s="496" t="s">
        <v>1042</v>
      </c>
      <c r="F67" s="497">
        <v>57</v>
      </c>
      <c r="G67" s="497" t="s">
        <v>859</v>
      </c>
      <c r="H67" s="532" t="s">
        <v>1916</v>
      </c>
      <c r="I67" s="532"/>
      <c r="J67" s="532"/>
      <c r="K67" s="532"/>
      <c r="L67" s="532"/>
      <c r="M67" s="532"/>
      <c r="N67" s="532"/>
      <c r="O67" s="532"/>
      <c r="P67" s="533">
        <f t="shared" si="1"/>
        <v>0</v>
      </c>
      <c r="Q67" s="532"/>
      <c r="R67" s="501" t="s">
        <v>1937</v>
      </c>
      <c r="S67" s="492"/>
      <c r="T67" s="14"/>
    </row>
    <row r="68" spans="1:20" ht="15.75" customHeight="1">
      <c r="A68" s="502"/>
      <c r="B68" s="503"/>
      <c r="C68" s="504"/>
      <c r="D68" s="504"/>
      <c r="E68" s="534"/>
      <c r="F68" s="506"/>
      <c r="G68" s="506"/>
      <c r="H68" s="535"/>
      <c r="I68" s="535"/>
      <c r="J68" s="535"/>
      <c r="K68" s="535"/>
      <c r="L68" s="535"/>
      <c r="M68" s="535"/>
      <c r="N68" s="535"/>
      <c r="O68" s="535"/>
      <c r="P68" s="535"/>
      <c r="Q68" s="535"/>
      <c r="R68" s="510"/>
      <c r="S68" s="38"/>
      <c r="T68" s="38"/>
    </row>
    <row r="69" spans="1:20" ht="15.75" customHeight="1">
      <c r="A69" s="502"/>
      <c r="B69" s="503"/>
      <c r="C69" s="504"/>
      <c r="D69" s="504"/>
      <c r="E69" s="534"/>
      <c r="F69" s="506"/>
      <c r="G69" s="506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10"/>
      <c r="S69" s="38"/>
      <c r="T69" s="38"/>
    </row>
    <row r="70" spans="1:20" ht="15.75" customHeight="1">
      <c r="A70" s="502"/>
      <c r="B70" s="503"/>
      <c r="C70" s="504"/>
      <c r="D70" s="504"/>
      <c r="E70" s="534"/>
      <c r="F70" s="506"/>
      <c r="G70" s="506"/>
      <c r="H70" s="535"/>
      <c r="I70" s="535"/>
      <c r="J70" s="535"/>
      <c r="K70" s="535"/>
      <c r="L70" s="535"/>
      <c r="M70" s="535"/>
      <c r="N70" s="535"/>
      <c r="O70" s="535"/>
      <c r="P70" s="535"/>
      <c r="Q70" s="535"/>
      <c r="R70" s="510"/>
      <c r="S70" s="38"/>
      <c r="T70" s="38"/>
    </row>
    <row r="71" spans="1:20" ht="15.75" customHeight="1">
      <c r="A71" s="502"/>
      <c r="B71" s="503"/>
      <c r="C71" s="504"/>
      <c r="D71" s="504"/>
      <c r="E71" s="534"/>
      <c r="F71" s="506"/>
      <c r="G71" s="506"/>
      <c r="H71" s="535"/>
      <c r="I71" s="535"/>
      <c r="J71" s="535"/>
      <c r="K71" s="535"/>
      <c r="L71" s="535"/>
      <c r="M71" s="535"/>
      <c r="N71" s="535"/>
      <c r="O71" s="535"/>
      <c r="P71" s="535"/>
      <c r="Q71" s="535"/>
      <c r="R71" s="510"/>
      <c r="S71" s="38"/>
      <c r="T71" s="38"/>
    </row>
    <row r="72" spans="1:20" ht="15.75" customHeight="1">
      <c r="A72" s="502"/>
      <c r="B72" s="503"/>
      <c r="C72" s="504"/>
      <c r="D72" s="504"/>
      <c r="E72" s="534"/>
      <c r="F72" s="506"/>
      <c r="G72" s="506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10"/>
      <c r="S72" s="38"/>
      <c r="T72" s="38"/>
    </row>
    <row r="73" spans="1:20" ht="15.75" customHeight="1">
      <c r="A73" s="502"/>
      <c r="B73" s="503"/>
      <c r="C73" s="504"/>
      <c r="D73" s="504"/>
      <c r="E73" s="534"/>
      <c r="F73" s="506"/>
      <c r="G73" s="506"/>
      <c r="H73" s="535"/>
      <c r="I73" s="535"/>
      <c r="J73" s="535"/>
      <c r="K73" s="535"/>
      <c r="L73" s="535"/>
      <c r="M73" s="535"/>
      <c r="N73" s="535"/>
      <c r="O73" s="535"/>
      <c r="P73" s="535"/>
      <c r="Q73" s="535"/>
      <c r="R73" s="510"/>
      <c r="S73" s="38"/>
      <c r="T73" s="38"/>
    </row>
    <row r="74" spans="1:20" ht="15.75" customHeight="1">
      <c r="A74" s="502"/>
      <c r="B74" s="503"/>
      <c r="C74" s="504"/>
      <c r="D74" s="504"/>
      <c r="E74" s="534"/>
      <c r="F74" s="506"/>
      <c r="G74" s="506"/>
      <c r="H74" s="535"/>
      <c r="I74" s="535"/>
      <c r="J74" s="535"/>
      <c r="K74" s="535"/>
      <c r="L74" s="535"/>
      <c r="M74" s="535"/>
      <c r="N74" s="535"/>
      <c r="O74" s="535"/>
      <c r="P74" s="535"/>
      <c r="Q74" s="535"/>
      <c r="R74" s="510"/>
      <c r="S74" s="38"/>
      <c r="T74" s="38"/>
    </row>
    <row r="75" spans="1:20" ht="15.75" customHeight="1">
      <c r="A75" s="502"/>
      <c r="B75" s="503"/>
      <c r="C75" s="504"/>
      <c r="D75" s="504"/>
      <c r="E75" s="534"/>
      <c r="F75" s="506"/>
      <c r="G75" s="506"/>
      <c r="H75" s="535"/>
      <c r="I75" s="535"/>
      <c r="J75" s="535"/>
      <c r="K75" s="535"/>
      <c r="L75" s="535"/>
      <c r="M75" s="535"/>
      <c r="N75" s="535"/>
      <c r="O75" s="535"/>
      <c r="P75" s="535"/>
      <c r="Q75" s="535"/>
      <c r="R75" s="510"/>
      <c r="S75" s="38"/>
      <c r="T75" s="38"/>
    </row>
    <row r="76" spans="2:5" ht="14.25">
      <c r="B76" s="456" t="s">
        <v>1938</v>
      </c>
      <c r="E76" s="536"/>
    </row>
    <row r="77" spans="1:5" ht="14.25">
      <c r="A77" s="457" t="s">
        <v>1882</v>
      </c>
      <c r="B77" s="458"/>
      <c r="C77" s="459"/>
      <c r="E77" s="536"/>
    </row>
    <row r="78" spans="1:5" ht="15" thickBot="1">
      <c r="A78" s="460" t="s">
        <v>1884</v>
      </c>
      <c r="B78" s="461"/>
      <c r="C78" s="461"/>
      <c r="E78" s="536"/>
    </row>
    <row r="79" spans="1:21" ht="32.25" customHeight="1" thickBot="1">
      <c r="A79" s="537" t="s">
        <v>984</v>
      </c>
      <c r="B79" s="521" t="s">
        <v>843</v>
      </c>
      <c r="C79" s="521" t="s">
        <v>844</v>
      </c>
      <c r="D79" s="521" t="s">
        <v>845</v>
      </c>
      <c r="E79" s="538" t="s">
        <v>847</v>
      </c>
      <c r="F79" s="465" t="s">
        <v>848</v>
      </c>
      <c r="G79" s="465" t="s">
        <v>849</v>
      </c>
      <c r="H79" s="521">
        <v>1</v>
      </c>
      <c r="I79" s="521">
        <v>2</v>
      </c>
      <c r="J79" s="521">
        <v>3</v>
      </c>
      <c r="K79" s="521">
        <v>4</v>
      </c>
      <c r="L79" s="521">
        <v>5</v>
      </c>
      <c r="M79" s="521">
        <v>6</v>
      </c>
      <c r="N79" s="521">
        <v>7</v>
      </c>
      <c r="O79" s="521">
        <v>8</v>
      </c>
      <c r="P79" s="521" t="s">
        <v>1939</v>
      </c>
      <c r="Q79" s="521" t="s">
        <v>850</v>
      </c>
      <c r="R79" s="465" t="s">
        <v>851</v>
      </c>
      <c r="S79" s="465" t="s">
        <v>852</v>
      </c>
      <c r="T79" s="539" t="s">
        <v>853</v>
      </c>
      <c r="U79" s="466" t="s">
        <v>854</v>
      </c>
    </row>
    <row r="80" spans="1:21" ht="15" thickBot="1">
      <c r="A80" s="540"/>
      <c r="B80" s="520"/>
      <c r="C80" s="520"/>
      <c r="D80" s="520"/>
      <c r="E80" s="538"/>
      <c r="F80" s="520"/>
      <c r="G80" s="520"/>
      <c r="H80" s="521">
        <v>20</v>
      </c>
      <c r="I80" s="521">
        <v>6</v>
      </c>
      <c r="J80" s="521">
        <v>8</v>
      </c>
      <c r="K80" s="521">
        <v>5</v>
      </c>
      <c r="L80" s="521">
        <v>8</v>
      </c>
      <c r="M80" s="521">
        <v>8</v>
      </c>
      <c r="N80" s="521">
        <v>3</v>
      </c>
      <c r="O80" s="521">
        <v>22</v>
      </c>
      <c r="P80" s="521">
        <v>20</v>
      </c>
      <c r="Q80" s="521">
        <f aca="true" t="shared" si="2" ref="Q80:Q102">SUM(H80:P80)</f>
        <v>100</v>
      </c>
      <c r="R80" s="521"/>
      <c r="S80" s="520"/>
      <c r="T80" s="470"/>
      <c r="U80" s="471"/>
    </row>
    <row r="81" spans="1:21" ht="15.75" customHeight="1">
      <c r="A81" s="522">
        <v>1</v>
      </c>
      <c r="B81" s="523">
        <v>910</v>
      </c>
      <c r="C81" s="524" t="s">
        <v>1940</v>
      </c>
      <c r="D81" s="524" t="s">
        <v>878</v>
      </c>
      <c r="E81" s="541" t="s">
        <v>905</v>
      </c>
      <c r="F81" s="526">
        <v>67</v>
      </c>
      <c r="G81" s="526" t="s">
        <v>859</v>
      </c>
      <c r="H81" s="527">
        <v>18</v>
      </c>
      <c r="I81" s="527">
        <v>3</v>
      </c>
      <c r="J81" s="527">
        <v>3</v>
      </c>
      <c r="K81" s="527">
        <v>3</v>
      </c>
      <c r="L81" s="527">
        <v>5</v>
      </c>
      <c r="M81" s="527">
        <v>4</v>
      </c>
      <c r="N81" s="527">
        <v>0</v>
      </c>
      <c r="O81" s="527">
        <v>7</v>
      </c>
      <c r="P81" s="527">
        <v>20</v>
      </c>
      <c r="Q81" s="527">
        <f t="shared" si="2"/>
        <v>63</v>
      </c>
      <c r="R81" s="476" t="s">
        <v>928</v>
      </c>
      <c r="S81" s="528" t="s">
        <v>1941</v>
      </c>
      <c r="T81" s="480"/>
      <c r="U81" s="46"/>
    </row>
    <row r="82" spans="1:21" ht="15.75" customHeight="1">
      <c r="A82" s="472">
        <v>2</v>
      </c>
      <c r="B82" s="473">
        <v>919</v>
      </c>
      <c r="C82" s="474" t="s">
        <v>1942</v>
      </c>
      <c r="D82" s="474" t="s">
        <v>1008</v>
      </c>
      <c r="E82" s="542" t="s">
        <v>927</v>
      </c>
      <c r="F82" s="476">
        <v>45.5</v>
      </c>
      <c r="G82" s="476" t="s">
        <v>859</v>
      </c>
      <c r="H82" s="529">
        <v>16</v>
      </c>
      <c r="I82" s="529">
        <v>6</v>
      </c>
      <c r="J82" s="529">
        <v>5</v>
      </c>
      <c r="K82" s="529">
        <v>3</v>
      </c>
      <c r="L82" s="529">
        <v>2</v>
      </c>
      <c r="M82" s="529">
        <v>6</v>
      </c>
      <c r="N82" s="529">
        <v>0</v>
      </c>
      <c r="O82" s="529">
        <v>11</v>
      </c>
      <c r="P82" s="529">
        <v>13</v>
      </c>
      <c r="Q82" s="527">
        <f t="shared" si="2"/>
        <v>62</v>
      </c>
      <c r="R82" s="476" t="s">
        <v>1751</v>
      </c>
      <c r="S82" s="479" t="s">
        <v>963</v>
      </c>
      <c r="T82" s="46"/>
      <c r="U82" s="46"/>
    </row>
    <row r="83" spans="1:21" ht="15.75" customHeight="1">
      <c r="A83" s="472">
        <v>3</v>
      </c>
      <c r="B83" s="473">
        <v>915</v>
      </c>
      <c r="C83" s="474" t="s">
        <v>1652</v>
      </c>
      <c r="D83" s="474" t="s">
        <v>857</v>
      </c>
      <c r="E83" s="542" t="s">
        <v>899</v>
      </c>
      <c r="F83" s="476">
        <v>65</v>
      </c>
      <c r="G83" s="476" t="s">
        <v>859</v>
      </c>
      <c r="H83" s="529">
        <v>14</v>
      </c>
      <c r="I83" s="529">
        <v>4</v>
      </c>
      <c r="J83" s="529">
        <v>4</v>
      </c>
      <c r="K83" s="529">
        <v>2</v>
      </c>
      <c r="L83" s="529">
        <v>5</v>
      </c>
      <c r="M83" s="529">
        <v>2</v>
      </c>
      <c r="N83" s="529">
        <v>0</v>
      </c>
      <c r="O83" s="529">
        <v>10</v>
      </c>
      <c r="P83" s="529">
        <v>17</v>
      </c>
      <c r="Q83" s="527">
        <f t="shared" si="2"/>
        <v>58</v>
      </c>
      <c r="R83" s="476" t="s">
        <v>1751</v>
      </c>
      <c r="S83" s="479" t="s">
        <v>1927</v>
      </c>
      <c r="T83" s="46"/>
      <c r="U83" s="46"/>
    </row>
    <row r="84" spans="1:21" ht="15.75" customHeight="1">
      <c r="A84" s="472">
        <v>4</v>
      </c>
      <c r="B84" s="473">
        <v>909</v>
      </c>
      <c r="C84" s="474" t="s">
        <v>923</v>
      </c>
      <c r="D84" s="474" t="s">
        <v>924</v>
      </c>
      <c r="E84" s="542" t="s">
        <v>905</v>
      </c>
      <c r="F84" s="476">
        <v>55</v>
      </c>
      <c r="G84" s="476" t="s">
        <v>864</v>
      </c>
      <c r="H84" s="529">
        <v>14</v>
      </c>
      <c r="I84" s="529">
        <v>6</v>
      </c>
      <c r="J84" s="529">
        <v>3</v>
      </c>
      <c r="K84" s="529">
        <v>3</v>
      </c>
      <c r="L84" s="529">
        <v>8</v>
      </c>
      <c r="M84" s="529">
        <v>6</v>
      </c>
      <c r="N84" s="529">
        <v>0</v>
      </c>
      <c r="O84" s="529">
        <v>15</v>
      </c>
      <c r="P84" s="529">
        <v>2</v>
      </c>
      <c r="Q84" s="527">
        <f t="shared" si="2"/>
        <v>57</v>
      </c>
      <c r="R84" s="476" t="s">
        <v>1751</v>
      </c>
      <c r="S84" s="479" t="s">
        <v>1941</v>
      </c>
      <c r="T84" s="476" t="s">
        <v>1943</v>
      </c>
      <c r="U84" s="46"/>
    </row>
    <row r="85" spans="1:21" ht="15.75" customHeight="1">
      <c r="A85" s="472">
        <v>5</v>
      </c>
      <c r="B85" s="473">
        <v>902</v>
      </c>
      <c r="C85" s="474" t="s">
        <v>1055</v>
      </c>
      <c r="D85" s="474" t="s">
        <v>1923</v>
      </c>
      <c r="E85" s="542" t="s">
        <v>863</v>
      </c>
      <c r="F85" s="476">
        <v>84</v>
      </c>
      <c r="G85" s="476" t="s">
        <v>859</v>
      </c>
      <c r="H85" s="529">
        <v>14</v>
      </c>
      <c r="I85" s="529">
        <v>6</v>
      </c>
      <c r="J85" s="529">
        <v>3</v>
      </c>
      <c r="K85" s="529">
        <v>4</v>
      </c>
      <c r="L85" s="529">
        <v>2</v>
      </c>
      <c r="M85" s="529">
        <v>2</v>
      </c>
      <c r="N85" s="529">
        <v>0</v>
      </c>
      <c r="O85" s="529">
        <v>13</v>
      </c>
      <c r="P85" s="529">
        <v>7</v>
      </c>
      <c r="Q85" s="527">
        <f t="shared" si="2"/>
        <v>51</v>
      </c>
      <c r="R85" s="476" t="s">
        <v>1751</v>
      </c>
      <c r="S85" s="479" t="s">
        <v>865</v>
      </c>
      <c r="T85" s="46"/>
      <c r="U85" s="46"/>
    </row>
    <row r="86" spans="1:21" ht="15.75" customHeight="1">
      <c r="A86" s="481">
        <v>6</v>
      </c>
      <c r="B86" s="482">
        <v>905</v>
      </c>
      <c r="C86" s="483" t="s">
        <v>1944</v>
      </c>
      <c r="D86" s="483" t="s">
        <v>1071</v>
      </c>
      <c r="E86" s="543" t="s">
        <v>868</v>
      </c>
      <c r="F86" s="485">
        <v>70</v>
      </c>
      <c r="G86" s="485" t="s">
        <v>859</v>
      </c>
      <c r="H86" s="462">
        <v>16</v>
      </c>
      <c r="I86" s="462">
        <v>5</v>
      </c>
      <c r="J86" s="462">
        <v>3</v>
      </c>
      <c r="K86" s="462">
        <v>3</v>
      </c>
      <c r="L86" s="462">
        <v>2</v>
      </c>
      <c r="M86" s="462">
        <v>0</v>
      </c>
      <c r="N86" s="462">
        <v>0</v>
      </c>
      <c r="O86" s="462">
        <v>10</v>
      </c>
      <c r="P86" s="462">
        <v>11</v>
      </c>
      <c r="Q86" s="531">
        <f t="shared" si="2"/>
        <v>50</v>
      </c>
      <c r="R86" s="462"/>
      <c r="S86" s="488" t="s">
        <v>1896</v>
      </c>
      <c r="T86" s="14"/>
      <c r="U86" s="14"/>
    </row>
    <row r="87" spans="1:21" ht="15.75" customHeight="1">
      <c r="A87" s="481">
        <v>6</v>
      </c>
      <c r="B87" s="482">
        <v>923</v>
      </c>
      <c r="C87" s="483" t="s">
        <v>988</v>
      </c>
      <c r="D87" s="483" t="s">
        <v>989</v>
      </c>
      <c r="E87" s="491" t="s">
        <v>912</v>
      </c>
      <c r="F87" s="485">
        <v>107</v>
      </c>
      <c r="G87" s="485" t="s">
        <v>859</v>
      </c>
      <c r="H87" s="462">
        <v>18</v>
      </c>
      <c r="I87" s="462">
        <v>4</v>
      </c>
      <c r="J87" s="462">
        <v>4</v>
      </c>
      <c r="K87" s="462">
        <v>2</v>
      </c>
      <c r="L87" s="462">
        <v>2</v>
      </c>
      <c r="M87" s="462">
        <v>2</v>
      </c>
      <c r="N87" s="462">
        <v>0</v>
      </c>
      <c r="O87" s="462">
        <v>13</v>
      </c>
      <c r="P87" s="462">
        <v>5</v>
      </c>
      <c r="Q87" s="531">
        <f t="shared" si="2"/>
        <v>50</v>
      </c>
      <c r="R87" s="462"/>
      <c r="S87" s="488" t="s">
        <v>1945</v>
      </c>
      <c r="T87" s="14"/>
      <c r="U87" s="485" t="s">
        <v>999</v>
      </c>
    </row>
    <row r="88" spans="1:21" ht="15.75" customHeight="1">
      <c r="A88" s="481">
        <v>8</v>
      </c>
      <c r="B88" s="482">
        <v>901</v>
      </c>
      <c r="C88" s="483" t="s">
        <v>1668</v>
      </c>
      <c r="D88" s="483" t="s">
        <v>1011</v>
      </c>
      <c r="E88" s="544" t="s">
        <v>873</v>
      </c>
      <c r="F88" s="485">
        <v>60.5</v>
      </c>
      <c r="G88" s="485" t="s">
        <v>859</v>
      </c>
      <c r="H88" s="462">
        <v>12</v>
      </c>
      <c r="I88" s="462">
        <v>5</v>
      </c>
      <c r="J88" s="462">
        <v>4</v>
      </c>
      <c r="K88" s="462">
        <v>3</v>
      </c>
      <c r="L88" s="462">
        <v>2</v>
      </c>
      <c r="M88" s="462">
        <v>2</v>
      </c>
      <c r="N88" s="462">
        <v>1</v>
      </c>
      <c r="O88" s="462">
        <v>12</v>
      </c>
      <c r="P88" s="462">
        <v>8</v>
      </c>
      <c r="Q88" s="531">
        <f t="shared" si="2"/>
        <v>49</v>
      </c>
      <c r="R88" s="462"/>
      <c r="S88" s="488" t="s">
        <v>1925</v>
      </c>
      <c r="T88" s="14"/>
      <c r="U88" s="485" t="s">
        <v>859</v>
      </c>
    </row>
    <row r="89" spans="1:21" ht="15.75" customHeight="1">
      <c r="A89" s="481">
        <v>9</v>
      </c>
      <c r="B89" s="482">
        <v>908</v>
      </c>
      <c r="C89" s="483" t="s">
        <v>1946</v>
      </c>
      <c r="D89" s="483" t="s">
        <v>867</v>
      </c>
      <c r="E89" s="543" t="s">
        <v>858</v>
      </c>
      <c r="F89" s="485"/>
      <c r="G89" s="485" t="s">
        <v>859</v>
      </c>
      <c r="H89" s="462">
        <v>14</v>
      </c>
      <c r="I89" s="462">
        <v>3</v>
      </c>
      <c r="J89" s="462">
        <v>4</v>
      </c>
      <c r="K89" s="462">
        <v>4</v>
      </c>
      <c r="L89" s="462">
        <v>5</v>
      </c>
      <c r="M89" s="462">
        <v>2</v>
      </c>
      <c r="N89" s="462">
        <v>0</v>
      </c>
      <c r="O89" s="462">
        <v>9</v>
      </c>
      <c r="P89" s="462">
        <v>7</v>
      </c>
      <c r="Q89" s="531">
        <f t="shared" si="2"/>
        <v>48</v>
      </c>
      <c r="R89" s="462"/>
      <c r="S89" s="488"/>
      <c r="T89" s="14"/>
      <c r="U89" s="14"/>
    </row>
    <row r="90" spans="1:21" ht="15.75" customHeight="1">
      <c r="A90" s="481">
        <v>10</v>
      </c>
      <c r="B90" s="482">
        <v>917</v>
      </c>
      <c r="C90" s="483" t="s">
        <v>1947</v>
      </c>
      <c r="D90" s="483" t="s">
        <v>1041</v>
      </c>
      <c r="E90" s="543" t="s">
        <v>1042</v>
      </c>
      <c r="F90" s="485">
        <v>50</v>
      </c>
      <c r="G90" s="485" t="s">
        <v>859</v>
      </c>
      <c r="H90" s="462">
        <v>14</v>
      </c>
      <c r="I90" s="462">
        <v>4</v>
      </c>
      <c r="J90" s="462">
        <v>4</v>
      </c>
      <c r="K90" s="462">
        <v>5</v>
      </c>
      <c r="L90" s="462">
        <v>5</v>
      </c>
      <c r="M90" s="462">
        <v>2</v>
      </c>
      <c r="N90" s="462">
        <v>0</v>
      </c>
      <c r="O90" s="462">
        <v>10</v>
      </c>
      <c r="P90" s="462">
        <v>0</v>
      </c>
      <c r="Q90" s="531">
        <f t="shared" si="2"/>
        <v>44</v>
      </c>
      <c r="R90" s="462"/>
      <c r="S90" s="488" t="s">
        <v>1937</v>
      </c>
      <c r="T90" s="14"/>
      <c r="U90" s="14"/>
    </row>
    <row r="91" spans="1:21" ht="15.75" customHeight="1">
      <c r="A91" s="481">
        <v>11</v>
      </c>
      <c r="B91" s="482">
        <v>911</v>
      </c>
      <c r="C91" s="483" t="s">
        <v>1664</v>
      </c>
      <c r="D91" s="483" t="s">
        <v>902</v>
      </c>
      <c r="E91" s="543" t="s">
        <v>1292</v>
      </c>
      <c r="F91" s="485"/>
      <c r="G91" s="485" t="s">
        <v>859</v>
      </c>
      <c r="H91" s="462">
        <v>12</v>
      </c>
      <c r="I91" s="462">
        <v>1</v>
      </c>
      <c r="J91" s="462">
        <v>6</v>
      </c>
      <c r="K91" s="462">
        <v>4</v>
      </c>
      <c r="L91" s="462">
        <v>2</v>
      </c>
      <c r="M91" s="462">
        <v>2</v>
      </c>
      <c r="N91" s="462">
        <v>0</v>
      </c>
      <c r="O91" s="462">
        <v>6</v>
      </c>
      <c r="P91" s="462">
        <v>8</v>
      </c>
      <c r="Q91" s="531">
        <f t="shared" si="2"/>
        <v>41</v>
      </c>
      <c r="R91" s="462"/>
      <c r="S91" s="488" t="s">
        <v>1890</v>
      </c>
      <c r="T91" s="14"/>
      <c r="U91" s="14"/>
    </row>
    <row r="92" spans="1:21" ht="15.75" customHeight="1">
      <c r="A92" s="481">
        <v>12</v>
      </c>
      <c r="B92" s="482">
        <v>907</v>
      </c>
      <c r="C92" s="483" t="s">
        <v>1948</v>
      </c>
      <c r="D92" s="483" t="s">
        <v>1097</v>
      </c>
      <c r="E92" s="543" t="s">
        <v>1013</v>
      </c>
      <c r="F92" s="485">
        <v>80</v>
      </c>
      <c r="G92" s="485" t="s">
        <v>859</v>
      </c>
      <c r="H92" s="462">
        <v>12</v>
      </c>
      <c r="I92" s="462">
        <v>4</v>
      </c>
      <c r="J92" s="462">
        <v>4</v>
      </c>
      <c r="K92" s="462">
        <v>3</v>
      </c>
      <c r="L92" s="462">
        <v>1</v>
      </c>
      <c r="M92" s="462">
        <v>0</v>
      </c>
      <c r="N92" s="462">
        <v>0</v>
      </c>
      <c r="O92" s="462">
        <v>8</v>
      </c>
      <c r="P92" s="462">
        <v>7</v>
      </c>
      <c r="Q92" s="531">
        <f t="shared" si="2"/>
        <v>39</v>
      </c>
      <c r="R92" s="462"/>
      <c r="S92" s="488" t="s">
        <v>1932</v>
      </c>
      <c r="T92" s="14"/>
      <c r="U92" s="14"/>
    </row>
    <row r="93" spans="1:21" ht="15.75" customHeight="1">
      <c r="A93" s="481">
        <v>13</v>
      </c>
      <c r="B93" s="482">
        <v>906</v>
      </c>
      <c r="C93" s="483" t="s">
        <v>991</v>
      </c>
      <c r="D93" s="483" t="s">
        <v>867</v>
      </c>
      <c r="E93" s="543" t="s">
        <v>992</v>
      </c>
      <c r="F93" s="485">
        <v>85</v>
      </c>
      <c r="G93" s="485" t="s">
        <v>859</v>
      </c>
      <c r="H93" s="462">
        <v>16</v>
      </c>
      <c r="I93" s="462">
        <v>6</v>
      </c>
      <c r="J93" s="462">
        <v>3</v>
      </c>
      <c r="K93" s="462">
        <v>3</v>
      </c>
      <c r="L93" s="462">
        <v>1</v>
      </c>
      <c r="M93" s="462">
        <v>2</v>
      </c>
      <c r="N93" s="462">
        <v>0</v>
      </c>
      <c r="O93" s="462">
        <v>7</v>
      </c>
      <c r="P93" s="462">
        <v>0</v>
      </c>
      <c r="Q93" s="462">
        <f t="shared" si="2"/>
        <v>38</v>
      </c>
      <c r="R93" s="462"/>
      <c r="S93" s="488" t="s">
        <v>1949</v>
      </c>
      <c r="T93" s="14"/>
      <c r="U93" s="14"/>
    </row>
    <row r="94" spans="1:21" ht="15.75" customHeight="1">
      <c r="A94" s="481">
        <v>13</v>
      </c>
      <c r="B94" s="482">
        <v>921</v>
      </c>
      <c r="C94" s="483" t="s">
        <v>1950</v>
      </c>
      <c r="D94" s="483" t="s">
        <v>857</v>
      </c>
      <c r="E94" s="543" t="s">
        <v>919</v>
      </c>
      <c r="F94" s="485">
        <v>48</v>
      </c>
      <c r="G94" s="485" t="s">
        <v>859</v>
      </c>
      <c r="H94" s="462">
        <v>16</v>
      </c>
      <c r="I94" s="462">
        <v>4</v>
      </c>
      <c r="J94" s="462">
        <v>4</v>
      </c>
      <c r="K94" s="462">
        <v>3</v>
      </c>
      <c r="L94" s="462">
        <v>1</v>
      </c>
      <c r="M94" s="462">
        <v>2</v>
      </c>
      <c r="N94" s="462">
        <v>0</v>
      </c>
      <c r="O94" s="462">
        <v>8</v>
      </c>
      <c r="P94" s="462">
        <v>0</v>
      </c>
      <c r="Q94" s="531">
        <f t="shared" si="2"/>
        <v>38</v>
      </c>
      <c r="R94" s="462"/>
      <c r="S94" s="488" t="s">
        <v>920</v>
      </c>
      <c r="T94" s="14"/>
      <c r="U94" s="14"/>
    </row>
    <row r="95" spans="1:21" ht="15.75" customHeight="1">
      <c r="A95" s="481">
        <v>15</v>
      </c>
      <c r="B95" s="482">
        <v>920</v>
      </c>
      <c r="C95" s="483" t="s">
        <v>1295</v>
      </c>
      <c r="D95" s="483" t="s">
        <v>876</v>
      </c>
      <c r="E95" s="543" t="s">
        <v>895</v>
      </c>
      <c r="F95" s="485">
        <v>75</v>
      </c>
      <c r="G95" s="485" t="s">
        <v>859</v>
      </c>
      <c r="H95" s="462">
        <v>14</v>
      </c>
      <c r="I95" s="462">
        <v>4</v>
      </c>
      <c r="J95" s="462">
        <v>5</v>
      </c>
      <c r="K95" s="462">
        <v>1</v>
      </c>
      <c r="L95" s="462">
        <v>1</v>
      </c>
      <c r="M95" s="462">
        <v>0</v>
      </c>
      <c r="N95" s="462">
        <v>0</v>
      </c>
      <c r="O95" s="462">
        <v>8</v>
      </c>
      <c r="P95" s="462">
        <v>2</v>
      </c>
      <c r="Q95" s="531">
        <f t="shared" si="2"/>
        <v>35</v>
      </c>
      <c r="R95" s="462"/>
      <c r="S95" s="488" t="s">
        <v>896</v>
      </c>
      <c r="T95" s="14"/>
      <c r="U95" s="14"/>
    </row>
    <row r="96" spans="1:21" ht="15.75" customHeight="1">
      <c r="A96" s="481">
        <v>16</v>
      </c>
      <c r="B96" s="482">
        <v>903</v>
      </c>
      <c r="C96" s="483" t="s">
        <v>1021</v>
      </c>
      <c r="D96" s="483" t="s">
        <v>1022</v>
      </c>
      <c r="E96" s="543" t="s">
        <v>1023</v>
      </c>
      <c r="F96" s="485">
        <v>43</v>
      </c>
      <c r="G96" s="485" t="s">
        <v>859</v>
      </c>
      <c r="H96" s="462">
        <v>8</v>
      </c>
      <c r="I96" s="462">
        <v>2</v>
      </c>
      <c r="J96" s="462">
        <v>4</v>
      </c>
      <c r="K96" s="462">
        <v>2</v>
      </c>
      <c r="L96" s="462">
        <v>2</v>
      </c>
      <c r="M96" s="462">
        <v>0</v>
      </c>
      <c r="N96" s="462">
        <v>0</v>
      </c>
      <c r="O96" s="462">
        <v>8</v>
      </c>
      <c r="P96" s="462">
        <v>7</v>
      </c>
      <c r="Q96" s="531">
        <f t="shared" si="2"/>
        <v>33</v>
      </c>
      <c r="R96" s="462"/>
      <c r="S96" s="488" t="s">
        <v>1903</v>
      </c>
      <c r="T96" s="14"/>
      <c r="U96" s="14"/>
    </row>
    <row r="97" spans="1:21" ht="15.75" customHeight="1">
      <c r="A97" s="481">
        <v>17</v>
      </c>
      <c r="B97" s="482">
        <v>916</v>
      </c>
      <c r="C97" s="483" t="s">
        <v>1273</v>
      </c>
      <c r="D97" s="483" t="s">
        <v>1140</v>
      </c>
      <c r="E97" s="543" t="s">
        <v>1225</v>
      </c>
      <c r="F97" s="485">
        <v>25</v>
      </c>
      <c r="G97" s="485" t="s">
        <v>859</v>
      </c>
      <c r="H97" s="462">
        <v>10</v>
      </c>
      <c r="I97" s="462">
        <v>3</v>
      </c>
      <c r="J97" s="462">
        <v>3</v>
      </c>
      <c r="K97" s="462">
        <v>2</v>
      </c>
      <c r="L97" s="462">
        <v>1</v>
      </c>
      <c r="M97" s="462">
        <v>2</v>
      </c>
      <c r="N97" s="462">
        <v>0</v>
      </c>
      <c r="O97" s="462">
        <v>9</v>
      </c>
      <c r="P97" s="462">
        <v>3</v>
      </c>
      <c r="Q97" s="531">
        <f t="shared" si="2"/>
        <v>33</v>
      </c>
      <c r="R97" s="462"/>
      <c r="S97" s="488" t="s">
        <v>1929</v>
      </c>
      <c r="T97" s="14"/>
      <c r="U97" s="14"/>
    </row>
    <row r="98" spans="1:21" ht="15.75" customHeight="1">
      <c r="A98" s="481">
        <v>17</v>
      </c>
      <c r="B98" s="482">
        <v>918</v>
      </c>
      <c r="C98" s="483" t="s">
        <v>1951</v>
      </c>
      <c r="D98" s="483" t="s">
        <v>1914</v>
      </c>
      <c r="E98" s="543" t="s">
        <v>1144</v>
      </c>
      <c r="F98" s="485">
        <v>78</v>
      </c>
      <c r="G98" s="485" t="s">
        <v>859</v>
      </c>
      <c r="H98" s="462">
        <v>10</v>
      </c>
      <c r="I98" s="462">
        <v>2</v>
      </c>
      <c r="J98" s="462">
        <v>2</v>
      </c>
      <c r="K98" s="462">
        <v>2</v>
      </c>
      <c r="L98" s="462">
        <v>2</v>
      </c>
      <c r="M98" s="462">
        <v>2</v>
      </c>
      <c r="N98" s="462">
        <v>0</v>
      </c>
      <c r="O98" s="462">
        <v>8</v>
      </c>
      <c r="P98" s="462">
        <v>5</v>
      </c>
      <c r="Q98" s="531">
        <f t="shared" si="2"/>
        <v>33</v>
      </c>
      <c r="R98" s="462"/>
      <c r="S98" s="488" t="s">
        <v>1905</v>
      </c>
      <c r="T98" s="14"/>
      <c r="U98" s="14"/>
    </row>
    <row r="99" spans="1:21" ht="15.75" customHeight="1">
      <c r="A99" s="481">
        <v>19</v>
      </c>
      <c r="B99" s="482">
        <v>914</v>
      </c>
      <c r="C99" s="483" t="s">
        <v>1952</v>
      </c>
      <c r="D99" s="483" t="s">
        <v>1073</v>
      </c>
      <c r="E99" s="543" t="s">
        <v>899</v>
      </c>
      <c r="F99" s="485">
        <v>47</v>
      </c>
      <c r="G99" s="485" t="s">
        <v>864</v>
      </c>
      <c r="H99" s="462">
        <v>12</v>
      </c>
      <c r="I99" s="462">
        <v>3</v>
      </c>
      <c r="J99" s="462">
        <v>4</v>
      </c>
      <c r="K99" s="462">
        <v>2</v>
      </c>
      <c r="L99" s="462">
        <v>0</v>
      </c>
      <c r="M99" s="462">
        <v>0</v>
      </c>
      <c r="N99" s="462">
        <v>0</v>
      </c>
      <c r="O99" s="462">
        <v>9</v>
      </c>
      <c r="P99" s="462">
        <v>1</v>
      </c>
      <c r="Q99" s="531">
        <f t="shared" si="2"/>
        <v>31</v>
      </c>
      <c r="R99" s="462"/>
      <c r="S99" s="488" t="s">
        <v>1927</v>
      </c>
      <c r="T99" s="485" t="s">
        <v>999</v>
      </c>
      <c r="U99" s="14"/>
    </row>
    <row r="100" spans="1:21" ht="15.75" customHeight="1">
      <c r="A100" s="481">
        <v>22</v>
      </c>
      <c r="B100" s="482">
        <v>904</v>
      </c>
      <c r="C100" s="483" t="s">
        <v>1480</v>
      </c>
      <c r="D100" s="483" t="s">
        <v>894</v>
      </c>
      <c r="E100" s="543" t="s">
        <v>1038</v>
      </c>
      <c r="F100" s="485">
        <v>27</v>
      </c>
      <c r="G100" s="485" t="s">
        <v>859</v>
      </c>
      <c r="H100" s="462">
        <v>8</v>
      </c>
      <c r="I100" s="462">
        <v>2</v>
      </c>
      <c r="J100" s="462">
        <v>1</v>
      </c>
      <c r="K100" s="462">
        <v>2</v>
      </c>
      <c r="L100" s="462">
        <v>2</v>
      </c>
      <c r="M100" s="462">
        <v>0</v>
      </c>
      <c r="N100" s="462">
        <v>0</v>
      </c>
      <c r="O100" s="462">
        <v>10</v>
      </c>
      <c r="P100" s="462">
        <v>5</v>
      </c>
      <c r="Q100" s="531">
        <f t="shared" si="2"/>
        <v>30</v>
      </c>
      <c r="R100" s="462"/>
      <c r="S100" s="488" t="s">
        <v>1913</v>
      </c>
      <c r="T100" s="14"/>
      <c r="U100" s="14"/>
    </row>
    <row r="101" spans="1:21" ht="15.75" customHeight="1">
      <c r="A101" s="481">
        <v>22</v>
      </c>
      <c r="B101" s="482">
        <v>912</v>
      </c>
      <c r="C101" s="483" t="s">
        <v>1953</v>
      </c>
      <c r="D101" s="483" t="s">
        <v>1080</v>
      </c>
      <c r="E101" s="543" t="s">
        <v>1019</v>
      </c>
      <c r="F101" s="485">
        <v>43</v>
      </c>
      <c r="G101" s="485" t="s">
        <v>859</v>
      </c>
      <c r="H101" s="462">
        <v>12</v>
      </c>
      <c r="I101" s="462">
        <v>1</v>
      </c>
      <c r="J101" s="462">
        <v>3</v>
      </c>
      <c r="K101" s="462">
        <v>1</v>
      </c>
      <c r="L101" s="462">
        <v>2</v>
      </c>
      <c r="M101" s="462">
        <v>0</v>
      </c>
      <c r="N101" s="462">
        <v>0</v>
      </c>
      <c r="O101" s="462">
        <v>9</v>
      </c>
      <c r="P101" s="462">
        <v>2</v>
      </c>
      <c r="Q101" s="531">
        <f t="shared" si="2"/>
        <v>30</v>
      </c>
      <c r="R101" s="462"/>
      <c r="S101" s="488" t="s">
        <v>1954</v>
      </c>
      <c r="T101" s="14"/>
      <c r="U101" s="14"/>
    </row>
    <row r="102" spans="1:21" ht="15.75" customHeight="1">
      <c r="A102" s="481">
        <v>22</v>
      </c>
      <c r="B102" s="482">
        <v>922</v>
      </c>
      <c r="C102" s="483" t="s">
        <v>1902</v>
      </c>
      <c r="D102" s="483" t="s">
        <v>876</v>
      </c>
      <c r="E102" s="543" t="s">
        <v>941</v>
      </c>
      <c r="F102" s="485">
        <v>72</v>
      </c>
      <c r="G102" s="485" t="s">
        <v>859</v>
      </c>
      <c r="H102" s="462">
        <v>10</v>
      </c>
      <c r="I102" s="462">
        <v>3</v>
      </c>
      <c r="J102" s="462">
        <v>2</v>
      </c>
      <c r="K102" s="462">
        <v>2</v>
      </c>
      <c r="L102" s="462">
        <v>2</v>
      </c>
      <c r="M102" s="462">
        <v>0</v>
      </c>
      <c r="N102" s="462">
        <v>0</v>
      </c>
      <c r="O102" s="462">
        <v>7</v>
      </c>
      <c r="P102" s="462">
        <v>4</v>
      </c>
      <c r="Q102" s="531">
        <f t="shared" si="2"/>
        <v>30</v>
      </c>
      <c r="R102" s="462"/>
      <c r="S102" s="488" t="s">
        <v>1907</v>
      </c>
      <c r="T102" s="14"/>
      <c r="U102" s="14"/>
    </row>
    <row r="103" spans="1:21" ht="15.75" customHeight="1">
      <c r="A103" s="493"/>
      <c r="B103" s="494">
        <v>913</v>
      </c>
      <c r="C103" s="495" t="s">
        <v>1667</v>
      </c>
      <c r="D103" s="495" t="s">
        <v>1955</v>
      </c>
      <c r="E103" s="545" t="s">
        <v>891</v>
      </c>
      <c r="F103" s="497">
        <v>68</v>
      </c>
      <c r="G103" s="497" t="s">
        <v>859</v>
      </c>
      <c r="H103" s="533" t="s">
        <v>1916</v>
      </c>
      <c r="I103" s="533"/>
      <c r="J103" s="533"/>
      <c r="K103" s="533"/>
      <c r="L103" s="533"/>
      <c r="M103" s="533"/>
      <c r="N103" s="533"/>
      <c r="O103" s="533"/>
      <c r="P103" s="533"/>
      <c r="Q103" s="532"/>
      <c r="R103" s="533"/>
      <c r="S103" s="501" t="s">
        <v>1956</v>
      </c>
      <c r="T103" s="492"/>
      <c r="U103" s="492"/>
    </row>
    <row r="104" spans="1:21" ht="15.75" customHeight="1">
      <c r="A104" s="502"/>
      <c r="B104" s="503"/>
      <c r="C104" s="504"/>
      <c r="D104" s="504"/>
      <c r="E104" s="534"/>
      <c r="F104" s="506"/>
      <c r="G104" s="506"/>
      <c r="H104" s="535"/>
      <c r="I104" s="535"/>
      <c r="J104" s="535"/>
      <c r="K104" s="535"/>
      <c r="L104" s="535"/>
      <c r="M104" s="535"/>
      <c r="N104" s="535"/>
      <c r="O104" s="535"/>
      <c r="P104" s="535"/>
      <c r="Q104" s="535"/>
      <c r="R104" s="535"/>
      <c r="S104" s="510"/>
      <c r="T104" s="38"/>
      <c r="U104" s="38"/>
    </row>
    <row r="105" spans="1:21" ht="15.75" customHeight="1">
      <c r="A105" s="502"/>
      <c r="B105" s="503"/>
      <c r="C105" s="504"/>
      <c r="D105" s="504"/>
      <c r="E105" s="534"/>
      <c r="F105" s="506"/>
      <c r="G105" s="506"/>
      <c r="H105" s="535"/>
      <c r="I105" s="535"/>
      <c r="J105" s="535"/>
      <c r="K105" s="535"/>
      <c r="L105" s="535"/>
      <c r="M105" s="535"/>
      <c r="N105" s="535"/>
      <c r="O105" s="535"/>
      <c r="P105" s="535"/>
      <c r="Q105" s="535"/>
      <c r="R105" s="535"/>
      <c r="S105" s="510"/>
      <c r="T105" s="38"/>
      <c r="U105" s="38"/>
    </row>
    <row r="106" spans="1:21" ht="15.75" customHeight="1">
      <c r="A106" s="502"/>
      <c r="B106" s="503"/>
      <c r="C106" s="504"/>
      <c r="D106" s="504"/>
      <c r="E106" s="534"/>
      <c r="F106" s="506"/>
      <c r="G106" s="506"/>
      <c r="H106" s="535"/>
      <c r="I106" s="535"/>
      <c r="J106" s="535"/>
      <c r="K106" s="535"/>
      <c r="L106" s="535"/>
      <c r="M106" s="535"/>
      <c r="N106" s="535"/>
      <c r="O106" s="535"/>
      <c r="P106" s="535"/>
      <c r="Q106" s="535"/>
      <c r="R106" s="535"/>
      <c r="S106" s="510"/>
      <c r="T106" s="38"/>
      <c r="U106" s="38"/>
    </row>
    <row r="107" spans="1:21" ht="15.75" customHeight="1">
      <c r="A107" s="502"/>
      <c r="B107" s="503"/>
      <c r="C107" s="504"/>
      <c r="D107" s="504"/>
      <c r="E107" s="534"/>
      <c r="F107" s="506"/>
      <c r="G107" s="506"/>
      <c r="H107" s="535"/>
      <c r="I107" s="535"/>
      <c r="J107" s="535"/>
      <c r="K107" s="535"/>
      <c r="L107" s="535"/>
      <c r="M107" s="535"/>
      <c r="N107" s="535"/>
      <c r="O107" s="535"/>
      <c r="P107" s="535"/>
      <c r="Q107" s="535"/>
      <c r="R107" s="535"/>
      <c r="S107" s="510"/>
      <c r="T107" s="38"/>
      <c r="U107" s="38"/>
    </row>
    <row r="108" spans="1:21" ht="15.75" customHeight="1">
      <c r="A108" s="502"/>
      <c r="B108" s="503"/>
      <c r="C108" s="504"/>
      <c r="D108" s="504"/>
      <c r="E108" s="534"/>
      <c r="F108" s="506"/>
      <c r="G108" s="506"/>
      <c r="H108" s="535"/>
      <c r="I108" s="535"/>
      <c r="J108" s="535"/>
      <c r="K108" s="535"/>
      <c r="L108" s="535"/>
      <c r="M108" s="535"/>
      <c r="N108" s="535"/>
      <c r="O108" s="535"/>
      <c r="P108" s="535"/>
      <c r="Q108" s="535"/>
      <c r="R108" s="535"/>
      <c r="S108" s="510"/>
      <c r="T108" s="38"/>
      <c r="U108" s="38"/>
    </row>
    <row r="109" spans="1:21" ht="15.75" customHeight="1">
      <c r="A109" s="502"/>
      <c r="B109" s="503"/>
      <c r="C109" s="504"/>
      <c r="D109" s="504"/>
      <c r="E109" s="534"/>
      <c r="F109" s="506"/>
      <c r="G109" s="506"/>
      <c r="H109" s="535"/>
      <c r="I109" s="535"/>
      <c r="J109" s="535"/>
      <c r="K109" s="535"/>
      <c r="L109" s="535"/>
      <c r="M109" s="535"/>
      <c r="N109" s="535"/>
      <c r="O109" s="535"/>
      <c r="P109" s="535"/>
      <c r="Q109" s="535"/>
      <c r="R109" s="535"/>
      <c r="S109" s="510"/>
      <c r="T109" s="38"/>
      <c r="U109" s="38"/>
    </row>
    <row r="110" spans="1:21" ht="15.75" customHeight="1">
      <c r="A110" s="502"/>
      <c r="B110" s="503"/>
      <c r="C110" s="504"/>
      <c r="D110" s="504"/>
      <c r="E110" s="534"/>
      <c r="F110" s="506"/>
      <c r="G110" s="506"/>
      <c r="H110" s="535"/>
      <c r="I110" s="535"/>
      <c r="J110" s="535"/>
      <c r="K110" s="535"/>
      <c r="L110" s="535"/>
      <c r="M110" s="535"/>
      <c r="N110" s="535"/>
      <c r="O110" s="535"/>
      <c r="P110" s="535"/>
      <c r="Q110" s="535"/>
      <c r="R110" s="535"/>
      <c r="S110" s="510"/>
      <c r="T110" s="38"/>
      <c r="U110" s="38"/>
    </row>
    <row r="111" spans="1:21" ht="15.75" customHeight="1">
      <c r="A111" s="502"/>
      <c r="B111" s="503"/>
      <c r="C111" s="504"/>
      <c r="D111" s="504"/>
      <c r="E111" s="534"/>
      <c r="F111" s="506"/>
      <c r="G111" s="506"/>
      <c r="H111" s="535"/>
      <c r="I111" s="535"/>
      <c r="J111" s="535"/>
      <c r="K111" s="535"/>
      <c r="L111" s="535"/>
      <c r="M111" s="535"/>
      <c r="N111" s="535"/>
      <c r="O111" s="535"/>
      <c r="P111" s="535"/>
      <c r="Q111" s="535"/>
      <c r="R111" s="535"/>
      <c r="S111" s="510"/>
      <c r="T111" s="38"/>
      <c r="U111" s="38"/>
    </row>
    <row r="112" spans="2:5" ht="14.25">
      <c r="B112" s="456" t="s">
        <v>1957</v>
      </c>
      <c r="E112" s="511"/>
    </row>
    <row r="113" spans="1:5" ht="14.25">
      <c r="A113" s="457" t="s">
        <v>1882</v>
      </c>
      <c r="B113" s="458"/>
      <c r="C113" s="459"/>
      <c r="E113" s="511"/>
    </row>
    <row r="114" spans="1:5" ht="15" thickBot="1">
      <c r="A114" s="460" t="s">
        <v>1884</v>
      </c>
      <c r="B114" s="461"/>
      <c r="C114" s="461"/>
      <c r="E114" s="511"/>
    </row>
    <row r="115" spans="1:23" ht="33.75" customHeight="1" thickBot="1">
      <c r="A115" s="462" t="s">
        <v>984</v>
      </c>
      <c r="B115" s="462" t="s">
        <v>843</v>
      </c>
      <c r="C115" s="462" t="s">
        <v>844</v>
      </c>
      <c r="D115" s="462" t="s">
        <v>845</v>
      </c>
      <c r="E115" s="462" t="s">
        <v>847</v>
      </c>
      <c r="F115" s="151" t="s">
        <v>848</v>
      </c>
      <c r="G115" s="151" t="s">
        <v>849</v>
      </c>
      <c r="H115" s="462">
        <v>1</v>
      </c>
      <c r="I115" s="462">
        <v>2</v>
      </c>
      <c r="J115" s="462">
        <v>3</v>
      </c>
      <c r="K115" s="462">
        <v>4</v>
      </c>
      <c r="L115" s="462">
        <v>5</v>
      </c>
      <c r="M115" s="462">
        <v>6</v>
      </c>
      <c r="N115" s="462">
        <v>7</v>
      </c>
      <c r="O115" s="462">
        <v>8</v>
      </c>
      <c r="P115" s="462">
        <v>9</v>
      </c>
      <c r="Q115" s="462" t="s">
        <v>1958</v>
      </c>
      <c r="R115" s="151" t="s">
        <v>850</v>
      </c>
      <c r="S115" s="151" t="s">
        <v>851</v>
      </c>
      <c r="T115" s="154" t="s">
        <v>852</v>
      </c>
      <c r="U115" s="546" t="s">
        <v>853</v>
      </c>
      <c r="V115" s="518" t="s">
        <v>854</v>
      </c>
      <c r="W115" s="547"/>
    </row>
    <row r="116" spans="1:23" ht="15" thickBot="1">
      <c r="A116" s="462"/>
      <c r="B116" s="462"/>
      <c r="C116" s="462"/>
      <c r="D116" s="462"/>
      <c r="E116" s="462"/>
      <c r="F116" s="462"/>
      <c r="G116" s="462"/>
      <c r="H116" s="462">
        <v>20</v>
      </c>
      <c r="I116" s="462">
        <v>14</v>
      </c>
      <c r="J116" s="462">
        <v>4</v>
      </c>
      <c r="K116" s="462">
        <v>6</v>
      </c>
      <c r="L116" s="462">
        <v>8</v>
      </c>
      <c r="M116" s="462">
        <v>8</v>
      </c>
      <c r="N116" s="462">
        <v>10</v>
      </c>
      <c r="O116" s="462">
        <v>6</v>
      </c>
      <c r="P116" s="462">
        <v>4</v>
      </c>
      <c r="Q116" s="462">
        <v>20</v>
      </c>
      <c r="R116" s="462">
        <f aca="true" t="shared" si="3" ref="R116:R140">SUM(H116:Q116)</f>
        <v>100</v>
      </c>
      <c r="S116" s="548"/>
      <c r="T116" s="548"/>
      <c r="U116" s="470"/>
      <c r="V116" s="471"/>
      <c r="W116" s="41"/>
    </row>
    <row r="117" spans="1:23" ht="15" customHeight="1">
      <c r="A117" s="472">
        <v>1</v>
      </c>
      <c r="B117" s="473">
        <v>1015</v>
      </c>
      <c r="C117" s="549" t="s">
        <v>1682</v>
      </c>
      <c r="D117" s="549" t="s">
        <v>1201</v>
      </c>
      <c r="E117" s="542" t="s">
        <v>905</v>
      </c>
      <c r="F117" s="476">
        <v>74</v>
      </c>
      <c r="G117" s="476" t="s">
        <v>864</v>
      </c>
      <c r="H117" s="529">
        <v>18</v>
      </c>
      <c r="I117" s="529">
        <v>5</v>
      </c>
      <c r="J117" s="529">
        <v>3</v>
      </c>
      <c r="K117" s="529">
        <v>0</v>
      </c>
      <c r="L117" s="529">
        <v>6</v>
      </c>
      <c r="M117" s="529">
        <v>3</v>
      </c>
      <c r="N117" s="529">
        <v>6</v>
      </c>
      <c r="O117" s="529">
        <v>2</v>
      </c>
      <c r="P117" s="529">
        <v>2</v>
      </c>
      <c r="Q117" s="529">
        <v>14</v>
      </c>
      <c r="R117" s="529">
        <f t="shared" si="3"/>
        <v>59</v>
      </c>
      <c r="S117" s="476" t="s">
        <v>928</v>
      </c>
      <c r="T117" s="479" t="s">
        <v>1941</v>
      </c>
      <c r="U117" s="480"/>
      <c r="V117" s="526" t="s">
        <v>859</v>
      </c>
      <c r="W117" s="41"/>
    </row>
    <row r="118" spans="1:23" ht="15" customHeight="1">
      <c r="A118" s="472">
        <v>2</v>
      </c>
      <c r="B118" s="473">
        <v>1002</v>
      </c>
      <c r="C118" s="549" t="s">
        <v>1072</v>
      </c>
      <c r="D118" s="549" t="s">
        <v>1073</v>
      </c>
      <c r="E118" s="542" t="s">
        <v>909</v>
      </c>
      <c r="F118" s="476">
        <v>89</v>
      </c>
      <c r="G118" s="476" t="s">
        <v>859</v>
      </c>
      <c r="H118" s="529">
        <v>16</v>
      </c>
      <c r="I118" s="529">
        <v>6</v>
      </c>
      <c r="J118" s="529">
        <v>3</v>
      </c>
      <c r="K118" s="529">
        <v>0</v>
      </c>
      <c r="L118" s="529">
        <v>6</v>
      </c>
      <c r="M118" s="529">
        <v>1</v>
      </c>
      <c r="N118" s="529">
        <v>4</v>
      </c>
      <c r="O118" s="529">
        <v>6</v>
      </c>
      <c r="P118" s="529">
        <v>2</v>
      </c>
      <c r="Q118" s="529">
        <v>8</v>
      </c>
      <c r="R118" s="529">
        <f t="shared" si="3"/>
        <v>52</v>
      </c>
      <c r="S118" s="476" t="s">
        <v>1751</v>
      </c>
      <c r="T118" s="479" t="s">
        <v>1931</v>
      </c>
      <c r="U118" s="476" t="s">
        <v>1943</v>
      </c>
      <c r="V118" s="46"/>
      <c r="W118" s="41"/>
    </row>
    <row r="119" spans="1:23" ht="15" customHeight="1">
      <c r="A119" s="472">
        <v>2</v>
      </c>
      <c r="B119" s="473">
        <v>1012</v>
      </c>
      <c r="C119" s="549" t="s">
        <v>1110</v>
      </c>
      <c r="D119" s="549" t="s">
        <v>933</v>
      </c>
      <c r="E119" s="542" t="s">
        <v>882</v>
      </c>
      <c r="F119" s="476">
        <v>67</v>
      </c>
      <c r="G119" s="476" t="s">
        <v>859</v>
      </c>
      <c r="H119" s="529">
        <v>8</v>
      </c>
      <c r="I119" s="529">
        <v>10</v>
      </c>
      <c r="J119" s="529">
        <v>3</v>
      </c>
      <c r="K119" s="529">
        <v>0</v>
      </c>
      <c r="L119" s="529">
        <v>6</v>
      </c>
      <c r="M119" s="529">
        <v>4</v>
      </c>
      <c r="N119" s="529">
        <v>10</v>
      </c>
      <c r="O119" s="529">
        <v>2</v>
      </c>
      <c r="P119" s="529">
        <v>2</v>
      </c>
      <c r="Q119" s="529">
        <v>7</v>
      </c>
      <c r="R119" s="529">
        <f t="shared" si="3"/>
        <v>52</v>
      </c>
      <c r="S119" s="476" t="s">
        <v>1751</v>
      </c>
      <c r="T119" s="479" t="s">
        <v>1959</v>
      </c>
      <c r="U119" s="46"/>
      <c r="V119" s="46"/>
      <c r="W119" s="41"/>
    </row>
    <row r="120" spans="1:23" ht="15" customHeight="1">
      <c r="A120" s="472">
        <v>4</v>
      </c>
      <c r="B120" s="473">
        <v>1004</v>
      </c>
      <c r="C120" s="549" t="s">
        <v>1673</v>
      </c>
      <c r="D120" s="549" t="s">
        <v>1442</v>
      </c>
      <c r="E120" s="542" t="s">
        <v>1064</v>
      </c>
      <c r="F120" s="476">
        <v>82</v>
      </c>
      <c r="G120" s="476" t="s">
        <v>859</v>
      </c>
      <c r="H120" s="529">
        <v>14</v>
      </c>
      <c r="I120" s="529">
        <v>9</v>
      </c>
      <c r="J120" s="529">
        <v>4</v>
      </c>
      <c r="K120" s="529">
        <v>0</v>
      </c>
      <c r="L120" s="529">
        <v>0</v>
      </c>
      <c r="M120" s="529">
        <v>1</v>
      </c>
      <c r="N120" s="529">
        <v>6</v>
      </c>
      <c r="O120" s="529">
        <v>4</v>
      </c>
      <c r="P120" s="529">
        <v>2</v>
      </c>
      <c r="Q120" s="529">
        <v>9</v>
      </c>
      <c r="R120" s="529">
        <f t="shared" si="3"/>
        <v>49</v>
      </c>
      <c r="S120" s="476" t="s">
        <v>1751</v>
      </c>
      <c r="T120" s="479" t="s">
        <v>1960</v>
      </c>
      <c r="U120" s="46"/>
      <c r="V120" s="46"/>
      <c r="W120" s="41"/>
    </row>
    <row r="121" spans="1:23" ht="15" customHeight="1">
      <c r="A121" s="472">
        <v>5</v>
      </c>
      <c r="B121" s="473">
        <v>1020</v>
      </c>
      <c r="C121" s="549" t="s">
        <v>1312</v>
      </c>
      <c r="D121" s="549" t="s">
        <v>1061</v>
      </c>
      <c r="E121" s="542" t="s">
        <v>1042</v>
      </c>
      <c r="F121" s="476">
        <v>64</v>
      </c>
      <c r="G121" s="476" t="s">
        <v>859</v>
      </c>
      <c r="H121" s="529">
        <v>12</v>
      </c>
      <c r="I121" s="529">
        <v>9</v>
      </c>
      <c r="J121" s="529">
        <v>3</v>
      </c>
      <c r="K121" s="529">
        <v>0</v>
      </c>
      <c r="L121" s="529">
        <v>4</v>
      </c>
      <c r="M121" s="529">
        <v>0</v>
      </c>
      <c r="N121" s="529">
        <v>10</v>
      </c>
      <c r="O121" s="529">
        <v>2</v>
      </c>
      <c r="P121" s="529">
        <v>2</v>
      </c>
      <c r="Q121" s="529">
        <v>6</v>
      </c>
      <c r="R121" s="529">
        <f t="shared" si="3"/>
        <v>48</v>
      </c>
      <c r="S121" s="476" t="s">
        <v>1751</v>
      </c>
      <c r="T121" s="479" t="s">
        <v>1937</v>
      </c>
      <c r="U121" s="46"/>
      <c r="V121" s="46"/>
      <c r="W121" s="41"/>
    </row>
    <row r="122" spans="1:23" ht="15" customHeight="1">
      <c r="A122" s="481">
        <v>6</v>
      </c>
      <c r="B122" s="482">
        <v>1011</v>
      </c>
      <c r="C122" s="550" t="s">
        <v>1961</v>
      </c>
      <c r="D122" s="550" t="s">
        <v>1962</v>
      </c>
      <c r="E122" s="551" t="s">
        <v>1013</v>
      </c>
      <c r="F122" s="485">
        <v>72</v>
      </c>
      <c r="G122" s="485" t="s">
        <v>864</v>
      </c>
      <c r="H122" s="462">
        <v>12</v>
      </c>
      <c r="I122" s="462">
        <v>9</v>
      </c>
      <c r="J122" s="462">
        <v>3</v>
      </c>
      <c r="K122" s="462">
        <v>0</v>
      </c>
      <c r="L122" s="462">
        <v>4</v>
      </c>
      <c r="M122" s="462">
        <v>3</v>
      </c>
      <c r="N122" s="462">
        <v>10</v>
      </c>
      <c r="O122" s="462">
        <v>0</v>
      </c>
      <c r="P122" s="462">
        <v>2</v>
      </c>
      <c r="Q122" s="462">
        <v>4</v>
      </c>
      <c r="R122" s="462">
        <f t="shared" si="3"/>
        <v>47</v>
      </c>
      <c r="S122" s="488"/>
      <c r="T122" s="488" t="s">
        <v>1932</v>
      </c>
      <c r="U122" s="14"/>
      <c r="V122" s="14"/>
      <c r="W122" s="41"/>
    </row>
    <row r="123" spans="1:23" ht="15" customHeight="1">
      <c r="A123" s="481">
        <v>6</v>
      </c>
      <c r="B123" s="482">
        <v>1013</v>
      </c>
      <c r="C123" s="550" t="s">
        <v>1850</v>
      </c>
      <c r="D123" s="550" t="s">
        <v>915</v>
      </c>
      <c r="E123" s="551" t="s">
        <v>905</v>
      </c>
      <c r="F123" s="485">
        <v>89</v>
      </c>
      <c r="G123" s="485" t="s">
        <v>859</v>
      </c>
      <c r="H123" s="462">
        <v>12</v>
      </c>
      <c r="I123" s="462">
        <v>7</v>
      </c>
      <c r="J123" s="462">
        <v>2</v>
      </c>
      <c r="K123" s="462">
        <v>0</v>
      </c>
      <c r="L123" s="462">
        <v>2</v>
      </c>
      <c r="M123" s="462">
        <v>1</v>
      </c>
      <c r="N123" s="462">
        <v>2</v>
      </c>
      <c r="O123" s="462">
        <v>4</v>
      </c>
      <c r="P123" s="462">
        <v>2</v>
      </c>
      <c r="Q123" s="462">
        <v>15</v>
      </c>
      <c r="R123" s="462">
        <f t="shared" si="3"/>
        <v>47</v>
      </c>
      <c r="S123" s="488"/>
      <c r="T123" s="488" t="s">
        <v>1941</v>
      </c>
      <c r="U123" s="14"/>
      <c r="V123" s="14"/>
      <c r="W123" s="41"/>
    </row>
    <row r="124" spans="1:23" ht="15" customHeight="1">
      <c r="A124" s="481">
        <v>8</v>
      </c>
      <c r="B124" s="482">
        <v>1003</v>
      </c>
      <c r="C124" s="550" t="s">
        <v>1848</v>
      </c>
      <c r="D124" s="550" t="s">
        <v>1849</v>
      </c>
      <c r="E124" s="551" t="s">
        <v>1023</v>
      </c>
      <c r="F124" s="485">
        <v>62</v>
      </c>
      <c r="G124" s="485" t="s">
        <v>859</v>
      </c>
      <c r="H124" s="462">
        <v>14</v>
      </c>
      <c r="I124" s="462">
        <v>10</v>
      </c>
      <c r="J124" s="462">
        <v>3</v>
      </c>
      <c r="K124" s="462">
        <v>0</v>
      </c>
      <c r="L124" s="462">
        <v>2</v>
      </c>
      <c r="M124" s="462">
        <v>0</v>
      </c>
      <c r="N124" s="462">
        <v>10</v>
      </c>
      <c r="O124" s="462">
        <v>4</v>
      </c>
      <c r="P124" s="462">
        <v>2</v>
      </c>
      <c r="Q124" s="462">
        <v>1</v>
      </c>
      <c r="R124" s="462">
        <f t="shared" si="3"/>
        <v>46</v>
      </c>
      <c r="S124" s="488"/>
      <c r="T124" s="488" t="s">
        <v>1903</v>
      </c>
      <c r="U124" s="14"/>
      <c r="V124" s="14"/>
      <c r="W124" s="41"/>
    </row>
    <row r="125" spans="1:23" ht="15" customHeight="1">
      <c r="A125" s="481">
        <v>9</v>
      </c>
      <c r="B125" s="482">
        <v>1009</v>
      </c>
      <c r="C125" s="550" t="s">
        <v>1718</v>
      </c>
      <c r="D125" s="550" t="s">
        <v>862</v>
      </c>
      <c r="E125" s="551" t="s">
        <v>1013</v>
      </c>
      <c r="F125" s="485">
        <v>90</v>
      </c>
      <c r="G125" s="485" t="s">
        <v>859</v>
      </c>
      <c r="H125" s="462">
        <v>14</v>
      </c>
      <c r="I125" s="462">
        <v>8</v>
      </c>
      <c r="J125" s="462">
        <v>1</v>
      </c>
      <c r="K125" s="462">
        <v>0</v>
      </c>
      <c r="L125" s="462">
        <v>2</v>
      </c>
      <c r="M125" s="462">
        <v>1</v>
      </c>
      <c r="N125" s="462">
        <v>6</v>
      </c>
      <c r="O125" s="462">
        <v>2</v>
      </c>
      <c r="P125" s="462">
        <v>2</v>
      </c>
      <c r="Q125" s="462">
        <v>9</v>
      </c>
      <c r="R125" s="462">
        <f t="shared" si="3"/>
        <v>45</v>
      </c>
      <c r="S125" s="488"/>
      <c r="T125" s="488" t="s">
        <v>1932</v>
      </c>
      <c r="U125" s="14"/>
      <c r="V125" s="14"/>
      <c r="W125" s="41"/>
    </row>
    <row r="126" spans="1:23" ht="15" customHeight="1">
      <c r="A126" s="481">
        <v>10</v>
      </c>
      <c r="B126" s="482">
        <v>1001</v>
      </c>
      <c r="C126" s="550" t="s">
        <v>1846</v>
      </c>
      <c r="D126" s="550" t="s">
        <v>1097</v>
      </c>
      <c r="E126" s="551" t="s">
        <v>863</v>
      </c>
      <c r="F126" s="485">
        <v>87</v>
      </c>
      <c r="G126" s="485" t="s">
        <v>859</v>
      </c>
      <c r="H126" s="462">
        <v>12</v>
      </c>
      <c r="I126" s="462">
        <v>7</v>
      </c>
      <c r="J126" s="462">
        <v>3</v>
      </c>
      <c r="K126" s="462">
        <v>0</v>
      </c>
      <c r="L126" s="462">
        <v>4</v>
      </c>
      <c r="M126" s="462">
        <v>4</v>
      </c>
      <c r="N126" s="462">
        <v>6</v>
      </c>
      <c r="O126" s="462">
        <v>4</v>
      </c>
      <c r="P126" s="462">
        <v>2</v>
      </c>
      <c r="Q126" s="462">
        <v>2</v>
      </c>
      <c r="R126" s="462">
        <f t="shared" si="3"/>
        <v>44</v>
      </c>
      <c r="S126" s="488"/>
      <c r="T126" s="488" t="s">
        <v>1924</v>
      </c>
      <c r="U126" s="14"/>
      <c r="V126" s="14"/>
      <c r="W126" s="41"/>
    </row>
    <row r="127" spans="1:23" ht="15" customHeight="1">
      <c r="A127" s="481">
        <v>11</v>
      </c>
      <c r="B127" s="482">
        <v>1019</v>
      </c>
      <c r="C127" s="550" t="s">
        <v>1070</v>
      </c>
      <c r="D127" s="550" t="s">
        <v>1071</v>
      </c>
      <c r="E127" s="551" t="s">
        <v>899</v>
      </c>
      <c r="F127" s="485">
        <v>75</v>
      </c>
      <c r="G127" s="485" t="s">
        <v>859</v>
      </c>
      <c r="H127" s="462">
        <v>12</v>
      </c>
      <c r="I127" s="462">
        <v>4</v>
      </c>
      <c r="J127" s="462">
        <v>3</v>
      </c>
      <c r="K127" s="462">
        <v>0</v>
      </c>
      <c r="L127" s="462">
        <v>6</v>
      </c>
      <c r="M127" s="462">
        <v>0</v>
      </c>
      <c r="N127" s="462">
        <v>4</v>
      </c>
      <c r="O127" s="462">
        <v>2</v>
      </c>
      <c r="P127" s="462">
        <v>2</v>
      </c>
      <c r="Q127" s="462">
        <v>9</v>
      </c>
      <c r="R127" s="462">
        <f t="shared" si="3"/>
        <v>42</v>
      </c>
      <c r="S127" s="488"/>
      <c r="T127" s="488" t="s">
        <v>1927</v>
      </c>
      <c r="U127" s="14"/>
      <c r="V127" s="14"/>
      <c r="W127" s="41"/>
    </row>
    <row r="128" spans="1:23" ht="15" customHeight="1">
      <c r="A128" s="481">
        <v>12</v>
      </c>
      <c r="B128" s="482">
        <v>1017</v>
      </c>
      <c r="C128" s="550" t="s">
        <v>1963</v>
      </c>
      <c r="D128" s="550" t="s">
        <v>1071</v>
      </c>
      <c r="E128" s="551" t="s">
        <v>1292</v>
      </c>
      <c r="F128" s="485"/>
      <c r="G128" s="485" t="s">
        <v>859</v>
      </c>
      <c r="H128" s="462">
        <v>14</v>
      </c>
      <c r="I128" s="462">
        <v>6</v>
      </c>
      <c r="J128" s="462">
        <v>2</v>
      </c>
      <c r="K128" s="462">
        <v>0</v>
      </c>
      <c r="L128" s="462">
        <v>0</v>
      </c>
      <c r="M128" s="462">
        <v>0</v>
      </c>
      <c r="N128" s="462">
        <v>8</v>
      </c>
      <c r="O128" s="462">
        <v>2</v>
      </c>
      <c r="P128" s="462">
        <v>2</v>
      </c>
      <c r="Q128" s="462">
        <v>7</v>
      </c>
      <c r="R128" s="462">
        <f t="shared" si="3"/>
        <v>41</v>
      </c>
      <c r="S128" s="488"/>
      <c r="T128" s="488" t="s">
        <v>1921</v>
      </c>
      <c r="U128" s="14"/>
      <c r="V128" s="14"/>
      <c r="W128" s="41"/>
    </row>
    <row r="129" spans="1:23" ht="15" customHeight="1">
      <c r="A129" s="481">
        <v>13</v>
      </c>
      <c r="B129" s="482">
        <v>1021</v>
      </c>
      <c r="C129" s="550" t="s">
        <v>1964</v>
      </c>
      <c r="D129" s="550" t="s">
        <v>1248</v>
      </c>
      <c r="E129" s="551" t="s">
        <v>927</v>
      </c>
      <c r="F129" s="485">
        <v>53</v>
      </c>
      <c r="G129" s="485" t="s">
        <v>859</v>
      </c>
      <c r="H129" s="462">
        <v>16</v>
      </c>
      <c r="I129" s="462">
        <v>8</v>
      </c>
      <c r="J129" s="462">
        <v>1</v>
      </c>
      <c r="K129" s="462">
        <v>0</v>
      </c>
      <c r="L129" s="462">
        <v>4</v>
      </c>
      <c r="M129" s="462">
        <v>1</v>
      </c>
      <c r="N129" s="462">
        <v>8</v>
      </c>
      <c r="O129" s="462">
        <v>2</v>
      </c>
      <c r="P129" s="462">
        <v>0</v>
      </c>
      <c r="Q129" s="462">
        <v>0</v>
      </c>
      <c r="R129" s="462">
        <f t="shared" si="3"/>
        <v>40</v>
      </c>
      <c r="S129" s="488"/>
      <c r="T129" s="488" t="s">
        <v>963</v>
      </c>
      <c r="U129" s="14"/>
      <c r="V129" s="14"/>
      <c r="W129" s="41"/>
    </row>
    <row r="130" spans="1:23" ht="15" customHeight="1">
      <c r="A130" s="481">
        <v>13</v>
      </c>
      <c r="B130" s="482">
        <v>1024</v>
      </c>
      <c r="C130" s="550" t="s">
        <v>1965</v>
      </c>
      <c r="D130" s="550" t="s">
        <v>1966</v>
      </c>
      <c r="E130" s="551" t="s">
        <v>858</v>
      </c>
      <c r="F130" s="485"/>
      <c r="G130" s="485" t="s">
        <v>859</v>
      </c>
      <c r="H130" s="462">
        <v>12</v>
      </c>
      <c r="I130" s="462">
        <v>8</v>
      </c>
      <c r="J130" s="462">
        <v>2</v>
      </c>
      <c r="K130" s="462">
        <v>0</v>
      </c>
      <c r="L130" s="462">
        <v>6</v>
      </c>
      <c r="M130" s="462">
        <v>0</v>
      </c>
      <c r="N130" s="462">
        <v>6</v>
      </c>
      <c r="O130" s="462">
        <v>4</v>
      </c>
      <c r="P130" s="462">
        <v>2</v>
      </c>
      <c r="Q130" s="462">
        <v>0</v>
      </c>
      <c r="R130" s="462">
        <f t="shared" si="3"/>
        <v>40</v>
      </c>
      <c r="S130" s="488"/>
      <c r="T130" s="488" t="s">
        <v>1933</v>
      </c>
      <c r="U130" s="14"/>
      <c r="V130" s="14"/>
      <c r="W130" s="41"/>
    </row>
    <row r="131" spans="1:23" ht="15" customHeight="1">
      <c r="A131" s="481">
        <v>15</v>
      </c>
      <c r="B131" s="482">
        <v>1010</v>
      </c>
      <c r="C131" s="550" t="s">
        <v>1967</v>
      </c>
      <c r="D131" s="550" t="s">
        <v>898</v>
      </c>
      <c r="E131" s="551" t="s">
        <v>1013</v>
      </c>
      <c r="F131" s="485">
        <v>73</v>
      </c>
      <c r="G131" s="485" t="s">
        <v>864</v>
      </c>
      <c r="H131" s="462">
        <v>10</v>
      </c>
      <c r="I131" s="462">
        <v>8</v>
      </c>
      <c r="J131" s="462">
        <v>3</v>
      </c>
      <c r="K131" s="462">
        <v>0</v>
      </c>
      <c r="L131" s="462">
        <v>0</v>
      </c>
      <c r="M131" s="462">
        <v>1</v>
      </c>
      <c r="N131" s="462">
        <v>10</v>
      </c>
      <c r="O131" s="462">
        <v>0</v>
      </c>
      <c r="P131" s="462">
        <v>2</v>
      </c>
      <c r="Q131" s="462">
        <v>5</v>
      </c>
      <c r="R131" s="462">
        <f t="shared" si="3"/>
        <v>39</v>
      </c>
      <c r="S131" s="488"/>
      <c r="T131" s="488" t="s">
        <v>1932</v>
      </c>
      <c r="U131" s="14"/>
      <c r="V131" s="14"/>
      <c r="W131" s="506"/>
    </row>
    <row r="132" spans="1:23" ht="15" customHeight="1">
      <c r="A132" s="481">
        <v>15</v>
      </c>
      <c r="B132" s="482">
        <v>1023</v>
      </c>
      <c r="C132" s="550" t="s">
        <v>1079</v>
      </c>
      <c r="D132" s="550" t="s">
        <v>1080</v>
      </c>
      <c r="E132" s="491" t="s">
        <v>912</v>
      </c>
      <c r="F132" s="485">
        <v>103</v>
      </c>
      <c r="G132" s="485" t="s">
        <v>859</v>
      </c>
      <c r="H132" s="462">
        <v>10</v>
      </c>
      <c r="I132" s="462">
        <v>6</v>
      </c>
      <c r="J132" s="462">
        <v>3</v>
      </c>
      <c r="K132" s="462">
        <v>0</v>
      </c>
      <c r="L132" s="462">
        <v>4</v>
      </c>
      <c r="M132" s="462">
        <v>1</v>
      </c>
      <c r="N132" s="462">
        <v>2</v>
      </c>
      <c r="O132" s="462">
        <v>4</v>
      </c>
      <c r="P132" s="462">
        <v>2</v>
      </c>
      <c r="Q132" s="462">
        <v>7</v>
      </c>
      <c r="R132" s="462">
        <f t="shared" si="3"/>
        <v>39</v>
      </c>
      <c r="S132" s="488"/>
      <c r="T132" s="488" t="s">
        <v>1945</v>
      </c>
      <c r="U132" s="14"/>
      <c r="V132" s="14"/>
      <c r="W132" s="510"/>
    </row>
    <row r="133" spans="1:23" ht="15" customHeight="1">
      <c r="A133" s="481">
        <v>17</v>
      </c>
      <c r="B133" s="482">
        <v>1008</v>
      </c>
      <c r="C133" s="550" t="s">
        <v>1968</v>
      </c>
      <c r="D133" s="550" t="s">
        <v>1969</v>
      </c>
      <c r="E133" s="551" t="s">
        <v>992</v>
      </c>
      <c r="F133" s="485">
        <v>73</v>
      </c>
      <c r="G133" s="485" t="s">
        <v>859</v>
      </c>
      <c r="H133" s="462">
        <v>10</v>
      </c>
      <c r="I133" s="462">
        <v>7</v>
      </c>
      <c r="J133" s="462">
        <v>1</v>
      </c>
      <c r="K133" s="462">
        <v>0</v>
      </c>
      <c r="L133" s="462">
        <v>0</v>
      </c>
      <c r="M133" s="462">
        <v>1</v>
      </c>
      <c r="N133" s="462">
        <v>8</v>
      </c>
      <c r="O133" s="462">
        <v>4</v>
      </c>
      <c r="P133" s="462">
        <v>2</v>
      </c>
      <c r="Q133" s="462">
        <v>2</v>
      </c>
      <c r="R133" s="462">
        <f t="shared" si="3"/>
        <v>35</v>
      </c>
      <c r="S133" s="488"/>
      <c r="T133" s="488" t="s">
        <v>1949</v>
      </c>
      <c r="U133" s="14"/>
      <c r="V133" s="14"/>
      <c r="W133" s="41"/>
    </row>
    <row r="134" spans="1:23" ht="15" customHeight="1">
      <c r="A134" s="481">
        <v>18</v>
      </c>
      <c r="B134" s="482">
        <v>1007</v>
      </c>
      <c r="C134" s="550" t="s">
        <v>1970</v>
      </c>
      <c r="D134" s="550" t="s">
        <v>1073</v>
      </c>
      <c r="E134" s="551" t="s">
        <v>1038</v>
      </c>
      <c r="F134" s="485">
        <v>48</v>
      </c>
      <c r="G134" s="485" t="s">
        <v>859</v>
      </c>
      <c r="H134" s="462">
        <v>10</v>
      </c>
      <c r="I134" s="462">
        <v>6</v>
      </c>
      <c r="J134" s="462">
        <v>2</v>
      </c>
      <c r="K134" s="462">
        <v>0</v>
      </c>
      <c r="L134" s="462">
        <v>2</v>
      </c>
      <c r="M134" s="462">
        <v>1</v>
      </c>
      <c r="N134" s="462">
        <v>4</v>
      </c>
      <c r="O134" s="462">
        <v>0</v>
      </c>
      <c r="P134" s="462">
        <v>2</v>
      </c>
      <c r="Q134" s="462">
        <v>7</v>
      </c>
      <c r="R134" s="462">
        <f t="shared" si="3"/>
        <v>34</v>
      </c>
      <c r="S134" s="488"/>
      <c r="T134" s="488" t="s">
        <v>1971</v>
      </c>
      <c r="U134" s="14"/>
      <c r="V134" s="14"/>
      <c r="W134" s="41"/>
    </row>
    <row r="135" spans="1:23" ht="15" customHeight="1">
      <c r="A135" s="481">
        <v>19</v>
      </c>
      <c r="B135" s="482">
        <v>1022</v>
      </c>
      <c r="C135" s="550" t="s">
        <v>1972</v>
      </c>
      <c r="D135" s="550" t="s">
        <v>1073</v>
      </c>
      <c r="E135" s="551" t="s">
        <v>919</v>
      </c>
      <c r="F135" s="485">
        <v>38</v>
      </c>
      <c r="G135" s="485" t="s">
        <v>859</v>
      </c>
      <c r="H135" s="462">
        <v>8</v>
      </c>
      <c r="I135" s="462">
        <v>8</v>
      </c>
      <c r="J135" s="462">
        <v>1</v>
      </c>
      <c r="K135" s="462">
        <v>0</v>
      </c>
      <c r="L135" s="462">
        <v>4</v>
      </c>
      <c r="M135" s="462">
        <v>1</v>
      </c>
      <c r="N135" s="462">
        <v>4</v>
      </c>
      <c r="O135" s="462">
        <v>4</v>
      </c>
      <c r="P135" s="462">
        <v>2</v>
      </c>
      <c r="Q135" s="462">
        <v>0</v>
      </c>
      <c r="R135" s="462">
        <f t="shared" si="3"/>
        <v>32</v>
      </c>
      <c r="S135" s="488"/>
      <c r="T135" s="488" t="s">
        <v>920</v>
      </c>
      <c r="U135" s="14"/>
      <c r="V135" s="14"/>
      <c r="W135" s="41"/>
    </row>
    <row r="136" spans="1:23" ht="15" customHeight="1">
      <c r="A136" s="481">
        <v>20</v>
      </c>
      <c r="B136" s="482">
        <v>1005</v>
      </c>
      <c r="C136" s="550" t="s">
        <v>1973</v>
      </c>
      <c r="D136" s="550" t="s">
        <v>1048</v>
      </c>
      <c r="E136" s="551" t="s">
        <v>1064</v>
      </c>
      <c r="F136" s="485">
        <v>76</v>
      </c>
      <c r="G136" s="485" t="s">
        <v>864</v>
      </c>
      <c r="H136" s="462">
        <v>8</v>
      </c>
      <c r="I136" s="462">
        <v>8</v>
      </c>
      <c r="J136" s="462">
        <v>3</v>
      </c>
      <c r="K136" s="462">
        <v>0</v>
      </c>
      <c r="L136" s="462">
        <v>0</v>
      </c>
      <c r="M136" s="462">
        <v>2</v>
      </c>
      <c r="N136" s="462">
        <v>4</v>
      </c>
      <c r="O136" s="462">
        <v>0</v>
      </c>
      <c r="P136" s="462">
        <v>2</v>
      </c>
      <c r="Q136" s="462">
        <v>3</v>
      </c>
      <c r="R136" s="462">
        <f t="shared" si="3"/>
        <v>30</v>
      </c>
      <c r="S136" s="488"/>
      <c r="T136" s="488" t="s">
        <v>1960</v>
      </c>
      <c r="U136" s="14"/>
      <c r="V136" s="14"/>
      <c r="W136" s="41"/>
    </row>
    <row r="137" spans="1:23" ht="15" customHeight="1">
      <c r="A137" s="481">
        <v>21</v>
      </c>
      <c r="B137" s="482">
        <v>1014</v>
      </c>
      <c r="C137" s="550" t="s">
        <v>1055</v>
      </c>
      <c r="D137" s="550" t="s">
        <v>1056</v>
      </c>
      <c r="E137" s="551" t="s">
        <v>905</v>
      </c>
      <c r="F137" s="485">
        <v>76</v>
      </c>
      <c r="G137" s="485" t="s">
        <v>864</v>
      </c>
      <c r="H137" s="462">
        <v>10</v>
      </c>
      <c r="I137" s="462">
        <v>8</v>
      </c>
      <c r="J137" s="462">
        <v>3</v>
      </c>
      <c r="K137" s="462">
        <v>0</v>
      </c>
      <c r="L137" s="462">
        <v>0</v>
      </c>
      <c r="M137" s="462">
        <v>0</v>
      </c>
      <c r="N137" s="462">
        <v>0</v>
      </c>
      <c r="O137" s="462">
        <v>4</v>
      </c>
      <c r="P137" s="462">
        <v>2</v>
      </c>
      <c r="Q137" s="462">
        <v>0</v>
      </c>
      <c r="R137" s="462">
        <f t="shared" si="3"/>
        <v>27</v>
      </c>
      <c r="S137" s="488"/>
      <c r="T137" s="488" t="s">
        <v>1941</v>
      </c>
      <c r="U137" s="14"/>
      <c r="V137" s="14"/>
      <c r="W137" s="41"/>
    </row>
    <row r="138" spans="1:23" ht="15" customHeight="1">
      <c r="A138" s="493">
        <v>6</v>
      </c>
      <c r="B138" s="494">
        <v>1006</v>
      </c>
      <c r="C138" s="552" t="s">
        <v>1974</v>
      </c>
      <c r="D138" s="553" t="s">
        <v>1975</v>
      </c>
      <c r="E138" s="545" t="s">
        <v>1064</v>
      </c>
      <c r="F138" s="497">
        <v>74</v>
      </c>
      <c r="G138" s="497" t="s">
        <v>864</v>
      </c>
      <c r="H138" s="533" t="s">
        <v>1916</v>
      </c>
      <c r="I138" s="533"/>
      <c r="J138" s="533"/>
      <c r="K138" s="533"/>
      <c r="L138" s="533"/>
      <c r="M138" s="533"/>
      <c r="N138" s="533"/>
      <c r="O138" s="533"/>
      <c r="P138" s="533"/>
      <c r="Q138" s="533"/>
      <c r="R138" s="533">
        <f t="shared" si="3"/>
        <v>0</v>
      </c>
      <c r="S138" s="501"/>
      <c r="T138" s="501" t="s">
        <v>1960</v>
      </c>
      <c r="U138" s="492"/>
      <c r="V138" s="492"/>
      <c r="W138" s="41"/>
    </row>
    <row r="139" spans="1:23" ht="15" customHeight="1">
      <c r="A139" s="493">
        <v>16</v>
      </c>
      <c r="B139" s="494">
        <v>1016</v>
      </c>
      <c r="C139" s="553" t="s">
        <v>1676</v>
      </c>
      <c r="D139" s="553" t="s">
        <v>862</v>
      </c>
      <c r="E139" s="545" t="s">
        <v>1292</v>
      </c>
      <c r="F139" s="497"/>
      <c r="G139" s="497" t="s">
        <v>859</v>
      </c>
      <c r="H139" s="533" t="s">
        <v>1916</v>
      </c>
      <c r="I139" s="533"/>
      <c r="J139" s="533"/>
      <c r="K139" s="533"/>
      <c r="L139" s="533"/>
      <c r="M139" s="533"/>
      <c r="N139" s="533"/>
      <c r="O139" s="533"/>
      <c r="P139" s="533"/>
      <c r="Q139" s="533"/>
      <c r="R139" s="533">
        <f t="shared" si="3"/>
        <v>0</v>
      </c>
      <c r="S139" s="501"/>
      <c r="T139" s="501" t="s">
        <v>1921</v>
      </c>
      <c r="U139" s="501" t="s">
        <v>999</v>
      </c>
      <c r="V139" s="501" t="s">
        <v>999</v>
      </c>
      <c r="W139" s="41"/>
    </row>
    <row r="140" spans="1:23" ht="15" customHeight="1">
      <c r="A140" s="493">
        <v>18</v>
      </c>
      <c r="B140" s="494">
        <v>1018</v>
      </c>
      <c r="C140" s="553" t="s">
        <v>1976</v>
      </c>
      <c r="D140" s="553" t="s">
        <v>1157</v>
      </c>
      <c r="E140" s="545" t="s">
        <v>1104</v>
      </c>
      <c r="F140" s="497">
        <v>70</v>
      </c>
      <c r="G140" s="497" t="s">
        <v>859</v>
      </c>
      <c r="H140" s="533" t="s">
        <v>1916</v>
      </c>
      <c r="I140" s="533"/>
      <c r="J140" s="533"/>
      <c r="K140" s="533"/>
      <c r="L140" s="533"/>
      <c r="M140" s="533"/>
      <c r="N140" s="533"/>
      <c r="O140" s="533"/>
      <c r="P140" s="533"/>
      <c r="Q140" s="533"/>
      <c r="R140" s="533">
        <f t="shared" si="3"/>
        <v>0</v>
      </c>
      <c r="S140" s="501"/>
      <c r="T140" s="501" t="s">
        <v>1977</v>
      </c>
      <c r="U140" s="492"/>
      <c r="V140" s="492"/>
      <c r="W140" s="41"/>
    </row>
    <row r="141" spans="1:23" ht="15" customHeight="1">
      <c r="A141" s="502"/>
      <c r="B141" s="503"/>
      <c r="C141" s="554"/>
      <c r="D141" s="554"/>
      <c r="E141" s="555"/>
      <c r="F141" s="506"/>
      <c r="G141" s="506"/>
      <c r="H141" s="535"/>
      <c r="I141" s="535"/>
      <c r="J141" s="535"/>
      <c r="K141" s="535"/>
      <c r="L141" s="535"/>
      <c r="M141" s="535"/>
      <c r="N141" s="535"/>
      <c r="O141" s="535"/>
      <c r="P141" s="535"/>
      <c r="Q141" s="535"/>
      <c r="R141" s="535"/>
      <c r="S141" s="510"/>
      <c r="T141" s="38"/>
      <c r="U141" s="38"/>
      <c r="W141" s="41"/>
    </row>
    <row r="142" spans="1:21" ht="15" customHeight="1">
      <c r="A142" s="502"/>
      <c r="B142" s="503"/>
      <c r="C142" s="554"/>
      <c r="D142" s="554"/>
      <c r="E142" s="555"/>
      <c r="F142" s="506"/>
      <c r="G142" s="506"/>
      <c r="H142" s="535"/>
      <c r="I142" s="535"/>
      <c r="J142" s="535"/>
      <c r="K142" s="535"/>
      <c r="L142" s="535"/>
      <c r="M142" s="535"/>
      <c r="N142" s="535"/>
      <c r="O142" s="535"/>
      <c r="P142" s="535"/>
      <c r="Q142" s="535"/>
      <c r="R142" s="535"/>
      <c r="S142" s="510"/>
      <c r="T142" s="38"/>
      <c r="U142" s="38"/>
    </row>
    <row r="143" spans="1:21" ht="15" customHeight="1">
      <c r="A143" s="502"/>
      <c r="B143" s="503"/>
      <c r="C143" s="554"/>
      <c r="D143" s="554"/>
      <c r="E143" s="555"/>
      <c r="F143" s="506"/>
      <c r="G143" s="506"/>
      <c r="H143" s="535"/>
      <c r="I143" s="535"/>
      <c r="J143" s="535"/>
      <c r="K143" s="535"/>
      <c r="L143" s="535"/>
      <c r="M143" s="535"/>
      <c r="N143" s="535"/>
      <c r="O143" s="535"/>
      <c r="P143" s="535"/>
      <c r="Q143" s="535"/>
      <c r="R143" s="535"/>
      <c r="S143" s="510"/>
      <c r="T143" s="38"/>
      <c r="U143" s="38"/>
    </row>
    <row r="144" spans="1:21" ht="15" customHeight="1">
      <c r="A144" s="502"/>
      <c r="B144" s="503"/>
      <c r="C144" s="554"/>
      <c r="D144" s="554"/>
      <c r="E144" s="555"/>
      <c r="F144" s="506"/>
      <c r="G144" s="506"/>
      <c r="H144" s="535"/>
      <c r="I144" s="535"/>
      <c r="J144" s="535"/>
      <c r="K144" s="535"/>
      <c r="L144" s="535"/>
      <c r="M144" s="535"/>
      <c r="N144" s="535"/>
      <c r="O144" s="535"/>
      <c r="P144" s="535"/>
      <c r="Q144" s="535"/>
      <c r="R144" s="535"/>
      <c r="S144" s="510"/>
      <c r="T144" s="38"/>
      <c r="U144" s="38"/>
    </row>
    <row r="145" spans="1:21" ht="15" customHeight="1">
      <c r="A145" s="502"/>
      <c r="B145" s="503"/>
      <c r="C145" s="554"/>
      <c r="D145" s="554"/>
      <c r="E145" s="555"/>
      <c r="F145" s="506"/>
      <c r="G145" s="506"/>
      <c r="H145" s="535"/>
      <c r="I145" s="535"/>
      <c r="J145" s="535"/>
      <c r="K145" s="535"/>
      <c r="L145" s="535"/>
      <c r="M145" s="535"/>
      <c r="N145" s="535"/>
      <c r="O145" s="535"/>
      <c r="P145" s="535"/>
      <c r="Q145" s="535"/>
      <c r="R145" s="535"/>
      <c r="S145" s="510"/>
      <c r="T145" s="38"/>
      <c r="U145" s="38"/>
    </row>
    <row r="146" spans="1:21" ht="15" customHeight="1">
      <c r="A146" s="502"/>
      <c r="B146" s="503"/>
      <c r="C146" s="554"/>
      <c r="D146" s="554"/>
      <c r="E146" s="555"/>
      <c r="F146" s="506"/>
      <c r="G146" s="506"/>
      <c r="H146" s="535"/>
      <c r="I146" s="535"/>
      <c r="J146" s="535"/>
      <c r="K146" s="535"/>
      <c r="L146" s="535"/>
      <c r="M146" s="535"/>
      <c r="N146" s="535"/>
      <c r="O146" s="535"/>
      <c r="P146" s="535"/>
      <c r="Q146" s="535"/>
      <c r="R146" s="535"/>
      <c r="S146" s="510"/>
      <c r="T146" s="38"/>
      <c r="U146" s="38"/>
    </row>
    <row r="147" spans="1:21" ht="15" customHeight="1">
      <c r="A147" s="502"/>
      <c r="B147" s="503"/>
      <c r="C147" s="554"/>
      <c r="D147" s="554"/>
      <c r="E147" s="555"/>
      <c r="F147" s="506"/>
      <c r="G147" s="506"/>
      <c r="H147" s="535"/>
      <c r="I147" s="535"/>
      <c r="J147" s="535"/>
      <c r="K147" s="535"/>
      <c r="L147" s="535"/>
      <c r="M147" s="535"/>
      <c r="N147" s="535"/>
      <c r="O147" s="535"/>
      <c r="P147" s="535"/>
      <c r="Q147" s="535"/>
      <c r="R147" s="535"/>
      <c r="S147" s="510"/>
      <c r="T147" s="38"/>
      <c r="U147" s="38"/>
    </row>
    <row r="148" spans="1:21" ht="15" customHeight="1">
      <c r="A148" s="502"/>
      <c r="B148" s="503"/>
      <c r="C148" s="554"/>
      <c r="D148" s="554"/>
      <c r="E148" s="555"/>
      <c r="F148" s="506"/>
      <c r="G148" s="506"/>
      <c r="H148" s="535"/>
      <c r="I148" s="535"/>
      <c r="J148" s="535"/>
      <c r="K148" s="535"/>
      <c r="L148" s="535"/>
      <c r="M148" s="535"/>
      <c r="N148" s="535"/>
      <c r="O148" s="535"/>
      <c r="P148" s="535"/>
      <c r="Q148" s="535"/>
      <c r="R148" s="535"/>
      <c r="S148" s="510"/>
      <c r="T148" s="38"/>
      <c r="U148" s="38"/>
    </row>
    <row r="149" spans="2:5" ht="14.25">
      <c r="B149" s="456" t="s">
        <v>1978</v>
      </c>
      <c r="E149" s="511"/>
    </row>
    <row r="150" spans="1:5" ht="14.25">
      <c r="A150" s="457" t="s">
        <v>1882</v>
      </c>
      <c r="B150" s="458"/>
      <c r="C150" s="459"/>
      <c r="E150" s="511"/>
    </row>
    <row r="151" spans="1:5" ht="15" thickBot="1">
      <c r="A151" s="460" t="s">
        <v>1884</v>
      </c>
      <c r="B151" s="461"/>
      <c r="C151" s="461"/>
      <c r="E151" s="511"/>
    </row>
    <row r="152" spans="1:23" ht="33.75" customHeight="1" thickBot="1">
      <c r="A152" s="537" t="s">
        <v>984</v>
      </c>
      <c r="B152" s="521" t="s">
        <v>843</v>
      </c>
      <c r="C152" s="521" t="s">
        <v>844</v>
      </c>
      <c r="D152" s="521" t="s">
        <v>845</v>
      </c>
      <c r="E152" s="521" t="s">
        <v>847</v>
      </c>
      <c r="F152" s="465" t="s">
        <v>848</v>
      </c>
      <c r="G152" s="465" t="s">
        <v>849</v>
      </c>
      <c r="H152" s="521">
        <v>1</v>
      </c>
      <c r="I152" s="521">
        <v>2</v>
      </c>
      <c r="J152" s="521">
        <v>3</v>
      </c>
      <c r="K152" s="521">
        <v>4</v>
      </c>
      <c r="L152" s="521">
        <v>5</v>
      </c>
      <c r="M152" s="521">
        <v>6</v>
      </c>
      <c r="N152" s="521">
        <v>7</v>
      </c>
      <c r="O152" s="521">
        <v>8</v>
      </c>
      <c r="P152" s="521">
        <v>9</v>
      </c>
      <c r="Q152" s="521">
        <v>10</v>
      </c>
      <c r="R152" s="465" t="s">
        <v>1958</v>
      </c>
      <c r="S152" s="539" t="s">
        <v>850</v>
      </c>
      <c r="T152" s="539" t="s">
        <v>851</v>
      </c>
      <c r="U152" s="539" t="s">
        <v>1979</v>
      </c>
      <c r="V152" s="556" t="s">
        <v>853</v>
      </c>
      <c r="W152" s="466" t="s">
        <v>854</v>
      </c>
    </row>
    <row r="153" spans="1:23" ht="15" thickBot="1">
      <c r="A153" s="519"/>
      <c r="B153" s="520"/>
      <c r="C153" s="520"/>
      <c r="D153" s="520"/>
      <c r="E153" s="538"/>
      <c r="F153" s="520"/>
      <c r="G153" s="520"/>
      <c r="H153" s="521">
        <v>20</v>
      </c>
      <c r="I153" s="521">
        <v>6</v>
      </c>
      <c r="J153" s="521">
        <v>8</v>
      </c>
      <c r="K153" s="521">
        <v>6</v>
      </c>
      <c r="L153" s="521">
        <v>8</v>
      </c>
      <c r="M153" s="521">
        <v>12</v>
      </c>
      <c r="N153" s="521">
        <v>8</v>
      </c>
      <c r="O153" s="521">
        <v>8</v>
      </c>
      <c r="P153" s="521">
        <v>2</v>
      </c>
      <c r="Q153" s="521">
        <v>2</v>
      </c>
      <c r="R153" s="521">
        <v>20</v>
      </c>
      <c r="S153" s="557">
        <f aca="true" t="shared" si="4" ref="S153:S172">SUM(H153:R153)</f>
        <v>100</v>
      </c>
      <c r="T153" s="470"/>
      <c r="U153" s="470"/>
      <c r="V153" s="558"/>
      <c r="W153" s="471"/>
    </row>
    <row r="154" spans="1:23" ht="15" customHeight="1">
      <c r="A154" s="522">
        <v>1</v>
      </c>
      <c r="B154" s="523">
        <v>1121</v>
      </c>
      <c r="C154" s="559" t="s">
        <v>1980</v>
      </c>
      <c r="D154" s="559" t="s">
        <v>862</v>
      </c>
      <c r="E154" s="542" t="s">
        <v>912</v>
      </c>
      <c r="F154" s="526">
        <v>154</v>
      </c>
      <c r="G154" s="526" t="s">
        <v>859</v>
      </c>
      <c r="H154" s="527">
        <v>16</v>
      </c>
      <c r="I154" s="527">
        <v>5</v>
      </c>
      <c r="J154" s="527">
        <v>6</v>
      </c>
      <c r="K154" s="527">
        <v>4</v>
      </c>
      <c r="L154" s="527">
        <v>8</v>
      </c>
      <c r="M154" s="527">
        <v>8</v>
      </c>
      <c r="N154" s="527">
        <v>4</v>
      </c>
      <c r="O154" s="527">
        <v>6</v>
      </c>
      <c r="P154" s="527">
        <v>0</v>
      </c>
      <c r="Q154" s="527">
        <v>2</v>
      </c>
      <c r="R154" s="527">
        <v>20</v>
      </c>
      <c r="S154" s="527">
        <f t="shared" si="4"/>
        <v>79</v>
      </c>
      <c r="T154" s="476" t="s">
        <v>928</v>
      </c>
      <c r="U154" s="528" t="s">
        <v>1945</v>
      </c>
      <c r="V154" s="560"/>
      <c r="W154" s="480"/>
    </row>
    <row r="155" spans="1:23" ht="15" customHeight="1">
      <c r="A155" s="472">
        <v>2</v>
      </c>
      <c r="B155" s="473">
        <v>1117</v>
      </c>
      <c r="C155" s="549" t="s">
        <v>1981</v>
      </c>
      <c r="D155" s="549" t="s">
        <v>894</v>
      </c>
      <c r="E155" s="542" t="s">
        <v>927</v>
      </c>
      <c r="F155" s="476">
        <v>61</v>
      </c>
      <c r="G155" s="476" t="s">
        <v>999</v>
      </c>
      <c r="H155" s="529">
        <v>14</v>
      </c>
      <c r="I155" s="529">
        <v>5</v>
      </c>
      <c r="J155" s="529">
        <v>2</v>
      </c>
      <c r="K155" s="529">
        <v>4</v>
      </c>
      <c r="L155" s="529">
        <v>6</v>
      </c>
      <c r="M155" s="529">
        <v>8</v>
      </c>
      <c r="N155" s="529">
        <v>4</v>
      </c>
      <c r="O155" s="529">
        <v>2</v>
      </c>
      <c r="P155" s="529">
        <v>0</v>
      </c>
      <c r="Q155" s="529">
        <v>0</v>
      </c>
      <c r="R155" s="529">
        <v>18</v>
      </c>
      <c r="S155" s="529">
        <f t="shared" si="4"/>
        <v>63</v>
      </c>
      <c r="T155" s="476" t="s">
        <v>1751</v>
      </c>
      <c r="U155" s="479" t="s">
        <v>966</v>
      </c>
      <c r="V155" s="561"/>
      <c r="W155" s="46"/>
    </row>
    <row r="156" spans="1:23" ht="15" customHeight="1">
      <c r="A156" s="472">
        <v>3</v>
      </c>
      <c r="B156" s="473">
        <v>1118</v>
      </c>
      <c r="C156" s="549" t="s">
        <v>1982</v>
      </c>
      <c r="D156" s="549" t="s">
        <v>862</v>
      </c>
      <c r="E156" s="542" t="s">
        <v>927</v>
      </c>
      <c r="F156" s="476">
        <v>64</v>
      </c>
      <c r="G156" s="476" t="s">
        <v>859</v>
      </c>
      <c r="H156" s="529">
        <v>16</v>
      </c>
      <c r="I156" s="529">
        <v>4</v>
      </c>
      <c r="J156" s="529">
        <v>0</v>
      </c>
      <c r="K156" s="529">
        <v>6</v>
      </c>
      <c r="L156" s="529">
        <v>4</v>
      </c>
      <c r="M156" s="529">
        <v>4</v>
      </c>
      <c r="N156" s="529">
        <v>6</v>
      </c>
      <c r="O156" s="529">
        <v>6</v>
      </c>
      <c r="P156" s="529">
        <v>0</v>
      </c>
      <c r="Q156" s="529">
        <v>0</v>
      </c>
      <c r="R156" s="529">
        <v>15</v>
      </c>
      <c r="S156" s="529">
        <f t="shared" si="4"/>
        <v>61</v>
      </c>
      <c r="T156" s="476" t="s">
        <v>1751</v>
      </c>
      <c r="U156" s="479" t="s">
        <v>966</v>
      </c>
      <c r="V156" s="561"/>
      <c r="W156" s="46"/>
    </row>
    <row r="157" spans="1:23" ht="15" customHeight="1">
      <c r="A157" s="472">
        <v>4</v>
      </c>
      <c r="B157" s="473">
        <v>1125</v>
      </c>
      <c r="C157" s="549" t="s">
        <v>1727</v>
      </c>
      <c r="D157" s="549" t="s">
        <v>1022</v>
      </c>
      <c r="E157" s="542" t="s">
        <v>858</v>
      </c>
      <c r="F157" s="46"/>
      <c r="G157" s="476" t="s">
        <v>859</v>
      </c>
      <c r="H157" s="529">
        <v>14</v>
      </c>
      <c r="I157" s="529">
        <v>5</v>
      </c>
      <c r="J157" s="529">
        <v>4</v>
      </c>
      <c r="K157" s="529">
        <v>6</v>
      </c>
      <c r="L157" s="529">
        <v>0</v>
      </c>
      <c r="M157" s="529">
        <v>8</v>
      </c>
      <c r="N157" s="529">
        <v>6</v>
      </c>
      <c r="O157" s="529">
        <v>4</v>
      </c>
      <c r="P157" s="529">
        <v>0</v>
      </c>
      <c r="Q157" s="529">
        <v>2</v>
      </c>
      <c r="R157" s="529">
        <v>11</v>
      </c>
      <c r="S157" s="529">
        <f t="shared" si="4"/>
        <v>60</v>
      </c>
      <c r="T157" s="476" t="s">
        <v>1751</v>
      </c>
      <c r="U157" s="479" t="s">
        <v>1933</v>
      </c>
      <c r="V157" s="561"/>
      <c r="W157" s="46"/>
    </row>
    <row r="158" spans="1:23" ht="15" customHeight="1">
      <c r="A158" s="472">
        <v>5</v>
      </c>
      <c r="B158" s="473">
        <v>1102</v>
      </c>
      <c r="C158" s="549" t="s">
        <v>1983</v>
      </c>
      <c r="D158" s="549" t="s">
        <v>1984</v>
      </c>
      <c r="E158" s="542" t="s">
        <v>863</v>
      </c>
      <c r="F158" s="479"/>
      <c r="G158" s="476" t="s">
        <v>859</v>
      </c>
      <c r="H158" s="529">
        <v>14</v>
      </c>
      <c r="I158" s="529">
        <v>3</v>
      </c>
      <c r="J158" s="529">
        <v>6</v>
      </c>
      <c r="K158" s="529">
        <v>2</v>
      </c>
      <c r="L158" s="529">
        <v>0</v>
      </c>
      <c r="M158" s="529">
        <v>4</v>
      </c>
      <c r="N158" s="529">
        <v>4</v>
      </c>
      <c r="O158" s="529">
        <v>4</v>
      </c>
      <c r="P158" s="529">
        <v>2</v>
      </c>
      <c r="Q158" s="529">
        <v>0</v>
      </c>
      <c r="R158" s="529">
        <v>17</v>
      </c>
      <c r="S158" s="529">
        <f t="shared" si="4"/>
        <v>56</v>
      </c>
      <c r="T158" s="476" t="s">
        <v>1751</v>
      </c>
      <c r="U158" s="479" t="s">
        <v>865</v>
      </c>
      <c r="V158" s="561"/>
      <c r="W158" s="46"/>
    </row>
    <row r="159" spans="1:23" ht="15" customHeight="1">
      <c r="A159" s="481">
        <v>6</v>
      </c>
      <c r="B159" s="482">
        <v>1105</v>
      </c>
      <c r="C159" s="550" t="s">
        <v>1177</v>
      </c>
      <c r="D159" s="550" t="s">
        <v>1717</v>
      </c>
      <c r="E159" s="551" t="s">
        <v>1023</v>
      </c>
      <c r="F159" s="485">
        <v>96</v>
      </c>
      <c r="G159" s="485" t="s">
        <v>864</v>
      </c>
      <c r="H159" s="462">
        <v>16</v>
      </c>
      <c r="I159" s="462">
        <v>4</v>
      </c>
      <c r="J159" s="462">
        <v>0</v>
      </c>
      <c r="K159" s="462">
        <v>0</v>
      </c>
      <c r="L159" s="462">
        <v>4</v>
      </c>
      <c r="M159" s="462">
        <v>4</v>
      </c>
      <c r="N159" s="462">
        <v>4</v>
      </c>
      <c r="O159" s="462">
        <v>2</v>
      </c>
      <c r="P159" s="462">
        <v>2</v>
      </c>
      <c r="Q159" s="462">
        <v>2</v>
      </c>
      <c r="R159" s="462">
        <v>17</v>
      </c>
      <c r="S159" s="469">
        <f t="shared" si="4"/>
        <v>55</v>
      </c>
      <c r="T159" s="14"/>
      <c r="U159" s="488" t="s">
        <v>1903</v>
      </c>
      <c r="V159" s="562" t="s">
        <v>864</v>
      </c>
      <c r="W159" s="485" t="s">
        <v>864</v>
      </c>
    </row>
    <row r="160" spans="1:23" ht="15" customHeight="1">
      <c r="A160" s="481">
        <v>6</v>
      </c>
      <c r="B160" s="482">
        <v>1112</v>
      </c>
      <c r="C160" s="550" t="s">
        <v>1985</v>
      </c>
      <c r="D160" s="550" t="s">
        <v>1986</v>
      </c>
      <c r="E160" s="551" t="s">
        <v>905</v>
      </c>
      <c r="F160" s="485">
        <v>102</v>
      </c>
      <c r="G160" s="485" t="s">
        <v>864</v>
      </c>
      <c r="H160" s="462">
        <v>12</v>
      </c>
      <c r="I160" s="462">
        <v>5</v>
      </c>
      <c r="J160" s="462">
        <v>2</v>
      </c>
      <c r="K160" s="462">
        <v>6</v>
      </c>
      <c r="L160" s="462">
        <v>2</v>
      </c>
      <c r="M160" s="462">
        <v>2</v>
      </c>
      <c r="N160" s="462">
        <v>6</v>
      </c>
      <c r="O160" s="462">
        <v>4</v>
      </c>
      <c r="P160" s="462">
        <v>0</v>
      </c>
      <c r="Q160" s="462">
        <v>0</v>
      </c>
      <c r="R160" s="462">
        <v>16</v>
      </c>
      <c r="S160" s="469">
        <f t="shared" si="4"/>
        <v>55</v>
      </c>
      <c r="T160" s="14"/>
      <c r="U160" s="488" t="s">
        <v>1941</v>
      </c>
      <c r="V160" s="277"/>
      <c r="W160" s="14"/>
    </row>
    <row r="161" spans="1:23" ht="15" customHeight="1">
      <c r="A161" s="481">
        <v>6</v>
      </c>
      <c r="B161" s="482">
        <v>1116</v>
      </c>
      <c r="C161" s="550" t="s">
        <v>1718</v>
      </c>
      <c r="D161" s="550" t="s">
        <v>1016</v>
      </c>
      <c r="E161" s="551" t="s">
        <v>899</v>
      </c>
      <c r="F161" s="485">
        <v>89</v>
      </c>
      <c r="G161" s="485" t="s">
        <v>859</v>
      </c>
      <c r="H161" s="462">
        <v>14</v>
      </c>
      <c r="I161" s="462">
        <v>4</v>
      </c>
      <c r="J161" s="462">
        <v>4</v>
      </c>
      <c r="K161" s="462">
        <v>6</v>
      </c>
      <c r="L161" s="462">
        <v>4</v>
      </c>
      <c r="M161" s="462">
        <v>8</v>
      </c>
      <c r="N161" s="462">
        <v>4</v>
      </c>
      <c r="O161" s="462">
        <v>4</v>
      </c>
      <c r="P161" s="462">
        <v>0</v>
      </c>
      <c r="Q161" s="462">
        <v>0</v>
      </c>
      <c r="R161" s="462">
        <v>7</v>
      </c>
      <c r="S161" s="469">
        <f t="shared" si="4"/>
        <v>55</v>
      </c>
      <c r="T161" s="14"/>
      <c r="U161" s="488" t="s">
        <v>1987</v>
      </c>
      <c r="V161" s="277"/>
      <c r="W161" s="14"/>
    </row>
    <row r="162" spans="1:23" ht="15" customHeight="1">
      <c r="A162" s="481">
        <v>9</v>
      </c>
      <c r="B162" s="482">
        <v>1106</v>
      </c>
      <c r="C162" s="550" t="s">
        <v>1724</v>
      </c>
      <c r="D162" s="550" t="s">
        <v>1086</v>
      </c>
      <c r="E162" s="551" t="s">
        <v>1064</v>
      </c>
      <c r="F162" s="485">
        <v>98</v>
      </c>
      <c r="G162" s="485" t="s">
        <v>859</v>
      </c>
      <c r="H162" s="462">
        <v>18</v>
      </c>
      <c r="I162" s="462">
        <v>6</v>
      </c>
      <c r="J162" s="462">
        <v>6</v>
      </c>
      <c r="K162" s="462">
        <v>0</v>
      </c>
      <c r="L162" s="462">
        <v>0</v>
      </c>
      <c r="M162" s="462">
        <v>8</v>
      </c>
      <c r="N162" s="462">
        <v>4</v>
      </c>
      <c r="O162" s="462">
        <v>6</v>
      </c>
      <c r="P162" s="462">
        <v>0</v>
      </c>
      <c r="Q162" s="462">
        <v>2</v>
      </c>
      <c r="R162" s="462">
        <v>0</v>
      </c>
      <c r="S162" s="469">
        <f t="shared" si="4"/>
        <v>50</v>
      </c>
      <c r="T162" s="14"/>
      <c r="U162" s="488" t="s">
        <v>1960</v>
      </c>
      <c r="V162" s="277"/>
      <c r="W162" s="485" t="s">
        <v>864</v>
      </c>
    </row>
    <row r="163" spans="1:23" ht="15" customHeight="1">
      <c r="A163" s="481">
        <v>10</v>
      </c>
      <c r="B163" s="489">
        <v>1123</v>
      </c>
      <c r="C163" s="550" t="s">
        <v>1988</v>
      </c>
      <c r="D163" s="550" t="s">
        <v>878</v>
      </c>
      <c r="E163" s="551" t="s">
        <v>1013</v>
      </c>
      <c r="F163" s="14"/>
      <c r="G163" s="485" t="s">
        <v>859</v>
      </c>
      <c r="H163" s="462">
        <v>14</v>
      </c>
      <c r="I163" s="462">
        <v>4</v>
      </c>
      <c r="J163" s="462">
        <v>0</v>
      </c>
      <c r="K163" s="462">
        <v>2</v>
      </c>
      <c r="L163" s="462">
        <v>4</v>
      </c>
      <c r="M163" s="462">
        <v>4</v>
      </c>
      <c r="N163" s="462">
        <v>6</v>
      </c>
      <c r="O163" s="462">
        <v>8</v>
      </c>
      <c r="P163" s="462">
        <v>0</v>
      </c>
      <c r="Q163" s="462">
        <v>2</v>
      </c>
      <c r="R163" s="462">
        <v>5</v>
      </c>
      <c r="S163" s="469">
        <f t="shared" si="4"/>
        <v>49</v>
      </c>
      <c r="T163" s="14"/>
      <c r="U163" s="488" t="s">
        <v>1932</v>
      </c>
      <c r="V163" s="277"/>
      <c r="W163" s="14"/>
    </row>
    <row r="164" spans="1:23" ht="15" customHeight="1">
      <c r="A164" s="481">
        <v>11</v>
      </c>
      <c r="B164" s="482">
        <v>1119</v>
      </c>
      <c r="C164" s="550" t="s">
        <v>1989</v>
      </c>
      <c r="D164" s="550" t="s">
        <v>1990</v>
      </c>
      <c r="E164" s="551" t="s">
        <v>927</v>
      </c>
      <c r="F164" s="485">
        <v>64</v>
      </c>
      <c r="G164" s="485" t="s">
        <v>859</v>
      </c>
      <c r="H164" s="462">
        <v>10</v>
      </c>
      <c r="I164" s="462">
        <v>4</v>
      </c>
      <c r="J164" s="462">
        <v>0</v>
      </c>
      <c r="K164" s="462">
        <v>2</v>
      </c>
      <c r="L164" s="462">
        <v>4</v>
      </c>
      <c r="M164" s="462">
        <v>0</v>
      </c>
      <c r="N164" s="462">
        <v>6</v>
      </c>
      <c r="O164" s="462">
        <v>0</v>
      </c>
      <c r="P164" s="462">
        <v>0</v>
      </c>
      <c r="Q164" s="462">
        <v>2</v>
      </c>
      <c r="R164" s="462">
        <v>19</v>
      </c>
      <c r="S164" s="469">
        <f t="shared" si="4"/>
        <v>47</v>
      </c>
      <c r="T164" s="14"/>
      <c r="U164" s="488" t="s">
        <v>966</v>
      </c>
      <c r="V164" s="277"/>
      <c r="W164" s="14"/>
    </row>
    <row r="165" spans="1:23" ht="15" customHeight="1">
      <c r="A165" s="481">
        <v>12</v>
      </c>
      <c r="B165" s="482">
        <v>1108</v>
      </c>
      <c r="C165" s="550" t="s">
        <v>1991</v>
      </c>
      <c r="D165" s="550" t="s">
        <v>1201</v>
      </c>
      <c r="E165" s="551" t="s">
        <v>868</v>
      </c>
      <c r="F165" s="485">
        <v>55</v>
      </c>
      <c r="G165" s="485" t="s">
        <v>859</v>
      </c>
      <c r="H165" s="462">
        <v>12</v>
      </c>
      <c r="I165" s="462">
        <v>4</v>
      </c>
      <c r="J165" s="462">
        <v>4</v>
      </c>
      <c r="K165" s="462">
        <v>4</v>
      </c>
      <c r="L165" s="462">
        <v>0</v>
      </c>
      <c r="M165" s="462">
        <v>4</v>
      </c>
      <c r="N165" s="462">
        <v>2</v>
      </c>
      <c r="O165" s="462">
        <v>4</v>
      </c>
      <c r="P165" s="462">
        <v>2</v>
      </c>
      <c r="Q165" s="462">
        <v>0</v>
      </c>
      <c r="R165" s="462">
        <v>10</v>
      </c>
      <c r="S165" s="469">
        <f t="shared" si="4"/>
        <v>46</v>
      </c>
      <c r="T165" s="14"/>
      <c r="U165" s="488" t="s">
        <v>1896</v>
      </c>
      <c r="V165" s="277"/>
      <c r="W165" s="14"/>
    </row>
    <row r="166" spans="1:23" ht="15" customHeight="1">
      <c r="A166" s="481">
        <v>13</v>
      </c>
      <c r="B166" s="482">
        <v>1104</v>
      </c>
      <c r="C166" s="550" t="s">
        <v>1992</v>
      </c>
      <c r="D166" s="550" t="s">
        <v>1073</v>
      </c>
      <c r="E166" s="551" t="s">
        <v>1023</v>
      </c>
      <c r="F166" s="485">
        <v>134</v>
      </c>
      <c r="G166" s="485" t="s">
        <v>859</v>
      </c>
      <c r="H166" s="462">
        <v>14</v>
      </c>
      <c r="I166" s="462">
        <v>4</v>
      </c>
      <c r="J166" s="462">
        <v>2</v>
      </c>
      <c r="K166" s="462">
        <v>2</v>
      </c>
      <c r="L166" s="462">
        <v>4</v>
      </c>
      <c r="M166" s="462">
        <v>2</v>
      </c>
      <c r="N166" s="462">
        <v>6</v>
      </c>
      <c r="O166" s="462">
        <v>6</v>
      </c>
      <c r="P166" s="462">
        <v>0</v>
      </c>
      <c r="Q166" s="462">
        <v>0</v>
      </c>
      <c r="R166" s="462">
        <v>5</v>
      </c>
      <c r="S166" s="469">
        <f t="shared" si="4"/>
        <v>45</v>
      </c>
      <c r="T166" s="14"/>
      <c r="U166" s="488" t="s">
        <v>1903</v>
      </c>
      <c r="V166" s="277"/>
      <c r="W166" s="14"/>
    </row>
    <row r="167" spans="1:23" ht="15" customHeight="1">
      <c r="A167" s="481">
        <v>13</v>
      </c>
      <c r="B167" s="482">
        <v>1111</v>
      </c>
      <c r="C167" s="550" t="s">
        <v>1710</v>
      </c>
      <c r="D167" s="550" t="s">
        <v>1193</v>
      </c>
      <c r="E167" s="551" t="s">
        <v>905</v>
      </c>
      <c r="F167" s="485">
        <v>120</v>
      </c>
      <c r="G167" s="485" t="s">
        <v>859</v>
      </c>
      <c r="H167" s="462">
        <v>18</v>
      </c>
      <c r="I167" s="462">
        <v>4</v>
      </c>
      <c r="J167" s="462">
        <v>6</v>
      </c>
      <c r="K167" s="462">
        <v>0</v>
      </c>
      <c r="L167" s="462">
        <v>2</v>
      </c>
      <c r="M167" s="462">
        <v>0</v>
      </c>
      <c r="N167" s="462">
        <v>4</v>
      </c>
      <c r="O167" s="462">
        <v>4</v>
      </c>
      <c r="P167" s="462">
        <v>0</v>
      </c>
      <c r="Q167" s="462">
        <v>0</v>
      </c>
      <c r="R167" s="462">
        <v>7</v>
      </c>
      <c r="S167" s="469">
        <f t="shared" si="4"/>
        <v>45</v>
      </c>
      <c r="T167" s="14"/>
      <c r="U167" s="488" t="s">
        <v>1941</v>
      </c>
      <c r="V167" s="277"/>
      <c r="W167" s="14"/>
    </row>
    <row r="168" spans="1:23" ht="15" customHeight="1">
      <c r="A168" s="481">
        <v>15</v>
      </c>
      <c r="B168" s="489">
        <v>1124</v>
      </c>
      <c r="C168" s="550" t="s">
        <v>1708</v>
      </c>
      <c r="D168" s="550" t="s">
        <v>862</v>
      </c>
      <c r="E168" s="551" t="s">
        <v>1013</v>
      </c>
      <c r="F168" s="14"/>
      <c r="G168" s="485" t="s">
        <v>859</v>
      </c>
      <c r="H168" s="462">
        <v>16</v>
      </c>
      <c r="I168" s="462">
        <v>4</v>
      </c>
      <c r="J168" s="462">
        <v>4</v>
      </c>
      <c r="K168" s="462">
        <v>2</v>
      </c>
      <c r="L168" s="462">
        <v>2</v>
      </c>
      <c r="M168" s="462">
        <v>4</v>
      </c>
      <c r="N168" s="462">
        <v>4</v>
      </c>
      <c r="O168" s="462">
        <v>4</v>
      </c>
      <c r="P168" s="462">
        <v>0</v>
      </c>
      <c r="Q168" s="462">
        <v>0</v>
      </c>
      <c r="R168" s="462">
        <v>0</v>
      </c>
      <c r="S168" s="469">
        <f t="shared" si="4"/>
        <v>40</v>
      </c>
      <c r="T168" s="14"/>
      <c r="U168" s="488" t="s">
        <v>1932</v>
      </c>
      <c r="V168" s="277"/>
      <c r="W168" s="14"/>
    </row>
    <row r="169" spans="1:23" ht="15" customHeight="1">
      <c r="A169" s="481">
        <v>16</v>
      </c>
      <c r="B169" s="482">
        <v>1115</v>
      </c>
      <c r="C169" s="550" t="s">
        <v>1993</v>
      </c>
      <c r="D169" s="550" t="s">
        <v>1061</v>
      </c>
      <c r="E169" s="551" t="s">
        <v>891</v>
      </c>
      <c r="F169" s="485">
        <v>78</v>
      </c>
      <c r="G169" s="485" t="s">
        <v>859</v>
      </c>
      <c r="H169" s="462">
        <v>16</v>
      </c>
      <c r="I169" s="462">
        <v>2</v>
      </c>
      <c r="J169" s="462">
        <v>6</v>
      </c>
      <c r="K169" s="462">
        <v>0</v>
      </c>
      <c r="L169" s="462">
        <v>0</v>
      </c>
      <c r="M169" s="462">
        <v>4</v>
      </c>
      <c r="N169" s="462">
        <v>4</v>
      </c>
      <c r="O169" s="462">
        <v>4</v>
      </c>
      <c r="P169" s="462">
        <v>0</v>
      </c>
      <c r="Q169" s="462">
        <v>0</v>
      </c>
      <c r="R169" s="462">
        <v>3</v>
      </c>
      <c r="S169" s="469">
        <f t="shared" si="4"/>
        <v>39</v>
      </c>
      <c r="T169" s="14"/>
      <c r="U169" s="488" t="s">
        <v>1956</v>
      </c>
      <c r="V169" s="277"/>
      <c r="W169" s="14"/>
    </row>
    <row r="170" spans="1:23" ht="15" customHeight="1">
      <c r="A170" s="481">
        <v>17</v>
      </c>
      <c r="B170" s="482">
        <v>1107</v>
      </c>
      <c r="C170" s="550" t="s">
        <v>1512</v>
      </c>
      <c r="D170" s="550" t="s">
        <v>862</v>
      </c>
      <c r="E170" s="551" t="s">
        <v>1038</v>
      </c>
      <c r="F170" s="485">
        <v>116</v>
      </c>
      <c r="G170" s="485" t="s">
        <v>859</v>
      </c>
      <c r="H170" s="462">
        <v>14</v>
      </c>
      <c r="I170" s="462">
        <v>5</v>
      </c>
      <c r="J170" s="462">
        <v>4</v>
      </c>
      <c r="K170" s="462">
        <v>0</v>
      </c>
      <c r="L170" s="462">
        <v>2</v>
      </c>
      <c r="M170" s="462">
        <v>4</v>
      </c>
      <c r="N170" s="462">
        <v>4</v>
      </c>
      <c r="O170" s="462">
        <v>2</v>
      </c>
      <c r="P170" s="462">
        <v>0</v>
      </c>
      <c r="Q170" s="462">
        <v>0</v>
      </c>
      <c r="R170" s="462">
        <v>0</v>
      </c>
      <c r="S170" s="469">
        <f t="shared" si="4"/>
        <v>35</v>
      </c>
      <c r="T170" s="14"/>
      <c r="U170" s="488" t="s">
        <v>1971</v>
      </c>
      <c r="V170" s="277"/>
      <c r="W170" s="14"/>
    </row>
    <row r="171" spans="1:23" ht="15" customHeight="1">
      <c r="A171" s="481">
        <v>17</v>
      </c>
      <c r="B171" s="482">
        <v>1109</v>
      </c>
      <c r="C171" s="550" t="s">
        <v>1994</v>
      </c>
      <c r="D171" s="550" t="s">
        <v>1016</v>
      </c>
      <c r="E171" s="551" t="s">
        <v>1013</v>
      </c>
      <c r="F171" s="485">
        <v>92</v>
      </c>
      <c r="G171" s="485" t="s">
        <v>859</v>
      </c>
      <c r="H171" s="462">
        <v>12</v>
      </c>
      <c r="I171" s="462">
        <v>3</v>
      </c>
      <c r="J171" s="462">
        <v>4</v>
      </c>
      <c r="K171" s="462">
        <v>2</v>
      </c>
      <c r="L171" s="462">
        <v>0</v>
      </c>
      <c r="M171" s="462">
        <v>6</v>
      </c>
      <c r="N171" s="462">
        <v>4</v>
      </c>
      <c r="O171" s="462">
        <v>2</v>
      </c>
      <c r="P171" s="462">
        <v>2</v>
      </c>
      <c r="Q171" s="462">
        <v>0</v>
      </c>
      <c r="R171" s="462">
        <v>0</v>
      </c>
      <c r="S171" s="469">
        <f t="shared" si="4"/>
        <v>35</v>
      </c>
      <c r="T171" s="14"/>
      <c r="U171" s="488" t="s">
        <v>1932</v>
      </c>
      <c r="V171" s="277"/>
      <c r="W171" s="14"/>
    </row>
    <row r="172" spans="1:23" ht="15" customHeight="1">
      <c r="A172" s="481">
        <v>19</v>
      </c>
      <c r="B172" s="482">
        <v>1110</v>
      </c>
      <c r="C172" s="550" t="s">
        <v>1331</v>
      </c>
      <c r="D172" s="550" t="s">
        <v>1071</v>
      </c>
      <c r="E172" s="551" t="s">
        <v>882</v>
      </c>
      <c r="F172" s="485">
        <v>57</v>
      </c>
      <c r="G172" s="485" t="s">
        <v>859</v>
      </c>
      <c r="H172" s="462">
        <v>12</v>
      </c>
      <c r="I172" s="462">
        <v>3</v>
      </c>
      <c r="J172" s="462">
        <v>2</v>
      </c>
      <c r="K172" s="462">
        <v>0</v>
      </c>
      <c r="L172" s="462">
        <v>2</v>
      </c>
      <c r="M172" s="462">
        <v>0</v>
      </c>
      <c r="N172" s="462">
        <v>2</v>
      </c>
      <c r="O172" s="462">
        <v>4</v>
      </c>
      <c r="P172" s="462">
        <v>0</v>
      </c>
      <c r="Q172" s="462">
        <v>0</v>
      </c>
      <c r="R172" s="462">
        <v>3</v>
      </c>
      <c r="S172" s="469">
        <f t="shared" si="4"/>
        <v>28</v>
      </c>
      <c r="T172" s="14"/>
      <c r="U172" s="488" t="s">
        <v>1959</v>
      </c>
      <c r="V172" s="277"/>
      <c r="W172" s="14"/>
    </row>
    <row r="173" spans="1:23" ht="15" customHeight="1">
      <c r="A173" s="493"/>
      <c r="B173" s="494">
        <v>1101</v>
      </c>
      <c r="C173" s="553" t="s">
        <v>1995</v>
      </c>
      <c r="D173" s="553" t="s">
        <v>1056</v>
      </c>
      <c r="E173" s="545" t="s">
        <v>873</v>
      </c>
      <c r="F173" s="497">
        <v>72</v>
      </c>
      <c r="G173" s="563" t="s">
        <v>859</v>
      </c>
      <c r="H173" s="533" t="s">
        <v>1916</v>
      </c>
      <c r="I173" s="533"/>
      <c r="J173" s="533"/>
      <c r="K173" s="533"/>
      <c r="L173" s="533"/>
      <c r="M173" s="533"/>
      <c r="N173" s="533"/>
      <c r="O173" s="533"/>
      <c r="P173" s="533"/>
      <c r="Q173" s="533"/>
      <c r="R173" s="533"/>
      <c r="S173" s="501"/>
      <c r="T173" s="492"/>
      <c r="U173" s="501" t="s">
        <v>1996</v>
      </c>
      <c r="V173" s="277"/>
      <c r="W173" s="14"/>
    </row>
    <row r="174" spans="1:23" ht="15" customHeight="1">
      <c r="A174" s="493"/>
      <c r="B174" s="494">
        <v>1103</v>
      </c>
      <c r="C174" s="553" t="s">
        <v>1997</v>
      </c>
      <c r="D174" s="553" t="s">
        <v>1071</v>
      </c>
      <c r="E174" s="545" t="s">
        <v>863</v>
      </c>
      <c r="F174" s="497">
        <v>93</v>
      </c>
      <c r="G174" s="497" t="s">
        <v>859</v>
      </c>
      <c r="H174" s="533" t="s">
        <v>1916</v>
      </c>
      <c r="I174" s="533"/>
      <c r="J174" s="533"/>
      <c r="K174" s="533"/>
      <c r="L174" s="533"/>
      <c r="M174" s="533"/>
      <c r="N174" s="533"/>
      <c r="O174" s="533"/>
      <c r="P174" s="533"/>
      <c r="Q174" s="533"/>
      <c r="R174" s="533"/>
      <c r="S174" s="501"/>
      <c r="T174" s="492"/>
      <c r="U174" s="501" t="s">
        <v>865</v>
      </c>
      <c r="V174" s="277"/>
      <c r="W174" s="485" t="s">
        <v>864</v>
      </c>
    </row>
    <row r="175" spans="1:23" ht="14.25">
      <c r="A175" s="493"/>
      <c r="B175" s="494">
        <v>1113</v>
      </c>
      <c r="C175" s="553" t="s">
        <v>1998</v>
      </c>
      <c r="D175" s="553" t="s">
        <v>1097</v>
      </c>
      <c r="E175" s="545" t="s">
        <v>1292</v>
      </c>
      <c r="F175" s="497"/>
      <c r="G175" s="497" t="s">
        <v>859</v>
      </c>
      <c r="H175" s="533" t="s">
        <v>1916</v>
      </c>
      <c r="I175" s="533"/>
      <c r="J175" s="533"/>
      <c r="K175" s="533"/>
      <c r="L175" s="533"/>
      <c r="M175" s="533"/>
      <c r="N175" s="533"/>
      <c r="O175" s="533"/>
      <c r="P175" s="533"/>
      <c r="Q175" s="533"/>
      <c r="R175" s="533"/>
      <c r="S175" s="501"/>
      <c r="T175" s="492"/>
      <c r="U175" s="501" t="s">
        <v>1890</v>
      </c>
      <c r="V175" s="277"/>
      <c r="W175" s="14"/>
    </row>
    <row r="176" spans="1:23" ht="14.25" customHeight="1">
      <c r="A176" s="493"/>
      <c r="B176" s="494">
        <v>1114</v>
      </c>
      <c r="C176" s="553" t="s">
        <v>1103</v>
      </c>
      <c r="D176" s="553" t="s">
        <v>1071</v>
      </c>
      <c r="E176" s="545" t="s">
        <v>1104</v>
      </c>
      <c r="F176" s="497">
        <v>69</v>
      </c>
      <c r="G176" s="497" t="s">
        <v>864</v>
      </c>
      <c r="H176" s="533" t="s">
        <v>1916</v>
      </c>
      <c r="I176" s="533"/>
      <c r="J176" s="533"/>
      <c r="K176" s="533"/>
      <c r="L176" s="533"/>
      <c r="M176" s="533"/>
      <c r="N176" s="533"/>
      <c r="O176" s="533"/>
      <c r="P176" s="533"/>
      <c r="Q176" s="533"/>
      <c r="R176" s="533"/>
      <c r="S176" s="501"/>
      <c r="T176" s="492"/>
      <c r="U176" s="501" t="s">
        <v>1977</v>
      </c>
      <c r="V176" s="277"/>
      <c r="W176" s="14"/>
    </row>
    <row r="177" spans="1:23" ht="14.25" customHeight="1">
      <c r="A177" s="493"/>
      <c r="B177" s="494">
        <v>1120</v>
      </c>
      <c r="C177" s="553" t="s">
        <v>1728</v>
      </c>
      <c r="D177" s="553" t="s">
        <v>1729</v>
      </c>
      <c r="E177" s="545" t="s">
        <v>941</v>
      </c>
      <c r="F177" s="497">
        <v>75</v>
      </c>
      <c r="G177" s="497" t="s">
        <v>859</v>
      </c>
      <c r="H177" s="533" t="s">
        <v>1916</v>
      </c>
      <c r="I177" s="492"/>
      <c r="J177" s="492"/>
      <c r="K177" s="492"/>
      <c r="L177" s="492"/>
      <c r="M177" s="492"/>
      <c r="N177" s="492"/>
      <c r="O177" s="492"/>
      <c r="P177" s="492"/>
      <c r="Q177" s="492"/>
      <c r="R177" s="492"/>
      <c r="S177" s="501"/>
      <c r="T177" s="492"/>
      <c r="U177" s="501" t="s">
        <v>1907</v>
      </c>
      <c r="V177" s="277"/>
      <c r="W177" s="14"/>
    </row>
    <row r="178" spans="1:23" ht="14.25">
      <c r="A178" s="493"/>
      <c r="B178" s="494">
        <v>1122</v>
      </c>
      <c r="C178" s="553" t="s">
        <v>1676</v>
      </c>
      <c r="D178" s="553" t="s">
        <v>862</v>
      </c>
      <c r="E178" s="495" t="s">
        <v>912</v>
      </c>
      <c r="F178" s="497">
        <v>127</v>
      </c>
      <c r="G178" s="497" t="s">
        <v>864</v>
      </c>
      <c r="H178" s="533" t="s">
        <v>1916</v>
      </c>
      <c r="I178" s="492"/>
      <c r="J178" s="492"/>
      <c r="K178" s="492"/>
      <c r="L178" s="492"/>
      <c r="M178" s="492"/>
      <c r="N178" s="492"/>
      <c r="O178" s="492"/>
      <c r="P178" s="492"/>
      <c r="Q178" s="492"/>
      <c r="R178" s="492"/>
      <c r="S178" s="501"/>
      <c r="T178" s="492"/>
      <c r="U178" s="501" t="s">
        <v>1945</v>
      </c>
      <c r="V178" s="277"/>
      <c r="W178" s="14"/>
    </row>
  </sheetData>
  <sheetProtection/>
  <dataValidations count="12">
    <dataValidation type="list" allowBlank="1" showInputMessage="1" showErrorMessage="1" sqref="E65">
      <formula1>$U$6:$U$27</formula1>
    </dataValidation>
    <dataValidation type="list" allowBlank="1" showInputMessage="1" showErrorMessage="1" sqref="E128">
      <formula1>$U$7:$U$23</formula1>
    </dataValidation>
    <dataValidation type="list" allowBlank="1" showInputMessage="1" showErrorMessage="1" sqref="E133:E134">
      <formula1>$U$6:$U$26</formula1>
    </dataValidation>
    <dataValidation type="list" allowBlank="1" showInputMessage="1" showErrorMessage="1" sqref="E127">
      <formula1>$U$6:$U$25</formula1>
    </dataValidation>
    <dataValidation type="list" allowBlank="1" showInputMessage="1" showErrorMessage="1" sqref="E123">
      <formula1>$S$6:$S$25</formula1>
    </dataValidation>
    <dataValidation type="list" allowBlank="1" showInputMessage="1" showErrorMessage="1" sqref="G128">
      <formula1>$Z$7:$Z$7</formula1>
    </dataValidation>
    <dataValidation type="list" allowBlank="1" showInputMessage="1" showErrorMessage="1" sqref="G19">
      <formula1>$X$9:$X$9</formula1>
    </dataValidation>
    <dataValidation type="list" allowBlank="1" showInputMessage="1" showErrorMessage="1" sqref="E165">
      <formula1>$V$7:$V$20</formula1>
    </dataValidation>
    <dataValidation type="list" allowBlank="1" showInputMessage="1" showErrorMessage="1" sqref="E98">
      <formula1>$V$6:$V$23</formula1>
    </dataValidation>
    <dataValidation type="list" allowBlank="1" showInputMessage="1" showErrorMessage="1" sqref="E30:E31">
      <formula1>$T$6:$T$22</formula1>
    </dataValidation>
    <dataValidation type="list" allowBlank="1" showInputMessage="1" showErrorMessage="1" sqref="E20:E21">
      <formula1>$V$6:$V$13</formula1>
    </dataValidation>
    <dataValidation type="list" allowBlank="1" showInputMessage="1" showErrorMessage="1" sqref="E19">
      <formula1>$T$9:$T$13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53"/>
  <sheetViews>
    <sheetView zoomScalePageLayoutView="0" workbookViewId="0" topLeftCell="A148">
      <selection activeCell="S132" sqref="S132"/>
    </sheetView>
  </sheetViews>
  <sheetFormatPr defaultColWidth="9.140625" defaultRowHeight="15"/>
  <cols>
    <col min="1" max="1" width="6.140625" style="0" customWidth="1"/>
    <col min="2" max="2" width="11.28125" style="0" customWidth="1"/>
    <col min="4" max="4" width="9.7109375" style="0" customWidth="1"/>
    <col min="5" max="5" width="17.28125" style="0" customWidth="1"/>
  </cols>
  <sheetData>
    <row r="1" spans="1:22" ht="18">
      <c r="A1" s="361"/>
      <c r="B1" s="361"/>
      <c r="C1" s="361"/>
      <c r="D1" s="361"/>
      <c r="E1" s="362" t="s">
        <v>1869</v>
      </c>
      <c r="F1" s="361"/>
      <c r="G1" s="361"/>
      <c r="H1" s="361"/>
      <c r="I1" s="361"/>
      <c r="J1" s="361"/>
      <c r="K1" s="139"/>
      <c r="L1" s="139"/>
      <c r="M1" s="143"/>
      <c r="N1" s="143"/>
      <c r="O1" s="143"/>
      <c r="P1" s="143"/>
      <c r="Q1" s="143"/>
      <c r="R1" s="143"/>
      <c r="S1" s="143"/>
      <c r="T1" s="143"/>
      <c r="U1" s="143"/>
      <c r="V1" s="143"/>
    </row>
    <row r="2" spans="1:22" ht="29.25" customHeight="1">
      <c r="A2" s="361"/>
      <c r="B2" s="1736" t="s">
        <v>1513</v>
      </c>
      <c r="C2" s="1736"/>
      <c r="D2" s="1736"/>
      <c r="E2" s="1736"/>
      <c r="F2" s="1736"/>
      <c r="G2" s="1736"/>
      <c r="H2" s="1736"/>
      <c r="I2" s="1736"/>
      <c r="J2" s="1736"/>
      <c r="K2" s="139"/>
      <c r="L2" s="139"/>
      <c r="M2" s="143"/>
      <c r="N2" s="143"/>
      <c r="O2" s="143"/>
      <c r="P2" s="143"/>
      <c r="Q2" s="143"/>
      <c r="R2" s="143"/>
      <c r="S2" s="143"/>
      <c r="T2" s="143"/>
      <c r="U2" s="143"/>
      <c r="V2" s="143"/>
    </row>
    <row r="3" spans="1:22" ht="18">
      <c r="A3" s="361"/>
      <c r="B3" s="361"/>
      <c r="C3" s="361"/>
      <c r="D3" s="361"/>
      <c r="E3" s="362" t="s">
        <v>1771</v>
      </c>
      <c r="F3" s="361"/>
      <c r="G3" s="139"/>
      <c r="H3" s="139"/>
      <c r="I3" s="139"/>
      <c r="J3" s="361"/>
      <c r="K3" s="139"/>
      <c r="L3" s="139"/>
      <c r="M3" s="143"/>
      <c r="N3" s="143"/>
      <c r="O3" s="143"/>
      <c r="P3" s="143"/>
      <c r="Q3" s="143"/>
      <c r="R3" s="143"/>
      <c r="S3" s="143"/>
      <c r="T3" s="143"/>
      <c r="U3" s="143"/>
      <c r="V3" s="143"/>
    </row>
    <row r="4" spans="1:22" ht="18">
      <c r="A4" s="143"/>
      <c r="B4" s="361" t="s">
        <v>838</v>
      </c>
      <c r="C4" s="361"/>
      <c r="D4" s="361"/>
      <c r="E4" s="362"/>
      <c r="F4" s="361"/>
      <c r="G4" s="139"/>
      <c r="H4" s="139"/>
      <c r="I4" s="139"/>
      <c r="J4" s="361"/>
      <c r="K4" s="139"/>
      <c r="L4" s="139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1:22" ht="14.25">
      <c r="A5" s="1740" t="s">
        <v>1772</v>
      </c>
      <c r="B5" s="1740"/>
      <c r="C5" s="1740"/>
      <c r="D5" s="1740"/>
      <c r="E5" s="1740"/>
      <c r="F5" s="1740"/>
      <c r="G5" s="1740"/>
      <c r="H5" s="1740"/>
      <c r="I5" s="1740"/>
      <c r="J5" s="1740"/>
      <c r="K5" s="1740"/>
      <c r="L5" s="1740"/>
      <c r="M5" s="1740"/>
      <c r="N5" s="1740"/>
      <c r="O5" s="1740"/>
      <c r="P5" s="1740"/>
      <c r="Q5" s="1740"/>
      <c r="R5" s="1740"/>
      <c r="S5" s="1740"/>
      <c r="T5" s="1740"/>
      <c r="U5" s="1740"/>
      <c r="V5" s="143"/>
    </row>
    <row r="6" spans="1:22" ht="14.25">
      <c r="A6" s="1740"/>
      <c r="B6" s="1740"/>
      <c r="C6" s="1740"/>
      <c r="D6" s="1740"/>
      <c r="E6" s="1740"/>
      <c r="F6" s="1740"/>
      <c r="G6" s="1740"/>
      <c r="H6" s="1740"/>
      <c r="I6" s="1740"/>
      <c r="J6" s="1740"/>
      <c r="K6" s="1740"/>
      <c r="L6" s="1740"/>
      <c r="M6" s="1740"/>
      <c r="N6" s="1740"/>
      <c r="O6" s="1740"/>
      <c r="P6" s="1740"/>
      <c r="Q6" s="1740"/>
      <c r="R6" s="1740"/>
      <c r="S6" s="1740"/>
      <c r="T6" s="1740"/>
      <c r="U6" s="1740"/>
      <c r="V6" s="143"/>
    </row>
    <row r="7" spans="1:22" ht="14.25">
      <c r="A7" s="1740"/>
      <c r="B7" s="1740"/>
      <c r="C7" s="1740"/>
      <c r="D7" s="1740"/>
      <c r="E7" s="1740"/>
      <c r="F7" s="1740"/>
      <c r="G7" s="1740"/>
      <c r="H7" s="1740"/>
      <c r="I7" s="1740"/>
      <c r="J7" s="1740"/>
      <c r="K7" s="1740"/>
      <c r="L7" s="1740"/>
      <c r="M7" s="1740"/>
      <c r="N7" s="1740"/>
      <c r="O7" s="1740"/>
      <c r="P7" s="1740"/>
      <c r="Q7" s="1740"/>
      <c r="R7" s="1740"/>
      <c r="S7" s="1740"/>
      <c r="T7" s="1740"/>
      <c r="U7" s="1740"/>
      <c r="V7" s="143"/>
    </row>
    <row r="8" spans="1:22" ht="14.25">
      <c r="A8" s="1740"/>
      <c r="B8" s="1740"/>
      <c r="C8" s="1740"/>
      <c r="D8" s="1740"/>
      <c r="E8" s="1740"/>
      <c r="F8" s="1740"/>
      <c r="G8" s="1740"/>
      <c r="H8" s="1740"/>
      <c r="I8" s="1740"/>
      <c r="J8" s="1740"/>
      <c r="K8" s="1740"/>
      <c r="L8" s="1740"/>
      <c r="M8" s="1740"/>
      <c r="N8" s="1740"/>
      <c r="O8" s="1740"/>
      <c r="P8" s="1740"/>
      <c r="Q8" s="1740"/>
      <c r="R8" s="1740"/>
      <c r="S8" s="1740"/>
      <c r="T8" s="1740"/>
      <c r="U8" s="1740"/>
      <c r="V8" s="143"/>
    </row>
    <row r="9" spans="1:22" ht="14.25">
      <c r="A9" s="366" t="s">
        <v>1515</v>
      </c>
      <c r="B9" s="366"/>
      <c r="C9" s="143"/>
      <c r="D9" s="366"/>
      <c r="E9" s="366"/>
      <c r="F9" s="366"/>
      <c r="G9" s="366"/>
      <c r="H9" s="366"/>
      <c r="I9" s="366"/>
      <c r="J9" s="366"/>
      <c r="K9" s="366"/>
      <c r="L9" s="139"/>
      <c r="M9" s="143"/>
      <c r="N9" s="143"/>
      <c r="O9" s="143"/>
      <c r="P9" s="143"/>
      <c r="Q9" s="143"/>
      <c r="R9" s="143"/>
      <c r="S9" s="143"/>
      <c r="T9" s="143"/>
      <c r="U9" s="143"/>
      <c r="V9" s="143"/>
    </row>
    <row r="10" spans="1:22" ht="14.25">
      <c r="A10" s="139"/>
      <c r="B10" s="139" t="s">
        <v>840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43"/>
      <c r="N10" s="143"/>
      <c r="O10" s="143"/>
      <c r="P10" s="143"/>
      <c r="Q10" s="143"/>
      <c r="R10" s="143"/>
      <c r="S10" s="143"/>
      <c r="T10" s="143"/>
      <c r="U10" s="143"/>
      <c r="V10" s="143"/>
    </row>
    <row r="11" spans="1:22" ht="14.25">
      <c r="A11" s="139"/>
      <c r="B11" s="139" t="s">
        <v>980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43"/>
      <c r="N11" s="143"/>
      <c r="O11" s="143"/>
      <c r="P11" s="143"/>
      <c r="Q11" s="143"/>
      <c r="R11" s="143"/>
      <c r="S11" s="143"/>
      <c r="T11" s="143"/>
      <c r="U11" s="143"/>
      <c r="V11" s="143"/>
    </row>
    <row r="12" spans="1:22" ht="14.25">
      <c r="A12" s="363" t="s">
        <v>1773</v>
      </c>
      <c r="B12" s="363"/>
      <c r="C12" s="363"/>
      <c r="D12" s="363"/>
      <c r="E12" s="363"/>
      <c r="F12" s="139"/>
      <c r="G12" s="139"/>
      <c r="H12" s="139"/>
      <c r="I12" s="139"/>
      <c r="J12" s="139"/>
      <c r="K12" s="139"/>
      <c r="L12" s="139"/>
      <c r="M12" s="143"/>
      <c r="N12" s="143"/>
      <c r="O12" s="143"/>
      <c r="P12" s="143"/>
      <c r="Q12" s="143"/>
      <c r="R12" s="143"/>
      <c r="S12" s="143"/>
      <c r="T12" s="143"/>
      <c r="U12" s="143"/>
      <c r="V12" s="143"/>
    </row>
    <row r="13" spans="1:22" ht="14.25">
      <c r="A13" s="363" t="s">
        <v>1517</v>
      </c>
      <c r="B13" s="363"/>
      <c r="C13" s="363"/>
      <c r="D13" s="363"/>
      <c r="E13" s="139"/>
      <c r="F13" s="139"/>
      <c r="G13" s="139"/>
      <c r="H13" s="139"/>
      <c r="I13" s="139"/>
      <c r="J13" s="139"/>
      <c r="K13" s="139"/>
      <c r="L13" s="139"/>
      <c r="M13" s="143"/>
      <c r="N13" s="143"/>
      <c r="O13" s="143"/>
      <c r="P13" s="143"/>
      <c r="Q13" s="143"/>
      <c r="R13" s="143"/>
      <c r="S13" s="143"/>
      <c r="T13" s="143"/>
      <c r="U13" s="143"/>
      <c r="V13" s="143"/>
    </row>
    <row r="14" spans="1:22" ht="14.25">
      <c r="A14" s="364"/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143"/>
      <c r="N14" s="143"/>
      <c r="O14" s="143"/>
      <c r="P14" s="143"/>
      <c r="Q14" s="143"/>
      <c r="R14" s="143"/>
      <c r="S14" s="143"/>
      <c r="T14" s="143"/>
      <c r="U14" s="143"/>
      <c r="V14" s="143"/>
    </row>
    <row r="15" spans="1:22" ht="15">
      <c r="A15" s="365"/>
      <c r="B15" s="367" t="s">
        <v>1518</v>
      </c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143"/>
      <c r="N15" s="143"/>
      <c r="O15" s="143"/>
      <c r="P15" s="143"/>
      <c r="Q15" s="143"/>
      <c r="R15" s="143"/>
      <c r="S15" s="143"/>
      <c r="T15" s="143"/>
      <c r="U15" s="143"/>
      <c r="V15" s="143"/>
    </row>
    <row r="16" spans="1:22" ht="26.25">
      <c r="A16" s="183" t="s">
        <v>842</v>
      </c>
      <c r="B16" s="390" t="s">
        <v>844</v>
      </c>
      <c r="C16" s="390" t="s">
        <v>845</v>
      </c>
      <c r="D16" s="391" t="s">
        <v>1519</v>
      </c>
      <c r="E16" s="390" t="s">
        <v>1774</v>
      </c>
      <c r="F16" s="390" t="s">
        <v>1775</v>
      </c>
      <c r="G16" s="390" t="s">
        <v>849</v>
      </c>
      <c r="H16" s="392">
        <v>1</v>
      </c>
      <c r="I16" s="392">
        <v>2</v>
      </c>
      <c r="J16" s="392">
        <v>3</v>
      </c>
      <c r="K16" s="392">
        <v>4</v>
      </c>
      <c r="L16" s="392">
        <v>5</v>
      </c>
      <c r="M16" s="392">
        <v>6</v>
      </c>
      <c r="N16" s="392">
        <v>7</v>
      </c>
      <c r="O16" s="392">
        <v>8</v>
      </c>
      <c r="P16" s="392">
        <v>9</v>
      </c>
      <c r="Q16" s="392">
        <v>10</v>
      </c>
      <c r="R16" s="424" t="s">
        <v>850</v>
      </c>
      <c r="S16" s="390" t="s">
        <v>851</v>
      </c>
      <c r="T16" s="390" t="s">
        <v>852</v>
      </c>
      <c r="U16" s="217" t="s">
        <v>1776</v>
      </c>
      <c r="V16" s="425" t="s">
        <v>1777</v>
      </c>
    </row>
    <row r="17" spans="1:22" ht="15" thickBot="1">
      <c r="A17" s="393"/>
      <c r="B17" s="390"/>
      <c r="C17" s="390"/>
      <c r="D17" s="391"/>
      <c r="E17" s="390"/>
      <c r="F17" s="394">
        <v>25</v>
      </c>
      <c r="G17" s="408"/>
      <c r="H17" s="417">
        <v>10</v>
      </c>
      <c r="I17" s="417">
        <v>2</v>
      </c>
      <c r="J17" s="417">
        <v>5</v>
      </c>
      <c r="K17" s="417">
        <v>3</v>
      </c>
      <c r="L17" s="417">
        <v>23</v>
      </c>
      <c r="M17" s="417">
        <v>3</v>
      </c>
      <c r="N17" s="417">
        <v>2</v>
      </c>
      <c r="O17" s="417">
        <v>3</v>
      </c>
      <c r="P17" s="417">
        <v>3</v>
      </c>
      <c r="Q17" s="417">
        <v>2</v>
      </c>
      <c r="R17" s="418">
        <v>56</v>
      </c>
      <c r="S17" s="409"/>
      <c r="T17" s="390"/>
      <c r="U17" s="410"/>
      <c r="V17" s="411"/>
    </row>
    <row r="18" spans="1:22" ht="30">
      <c r="A18" s="412">
        <v>1</v>
      </c>
      <c r="B18" s="413" t="s">
        <v>1778</v>
      </c>
      <c r="C18" s="413" t="s">
        <v>1097</v>
      </c>
      <c r="D18" s="413" t="s">
        <v>1779</v>
      </c>
      <c r="E18" s="423" t="s">
        <v>992</v>
      </c>
      <c r="F18" s="413">
        <v>25</v>
      </c>
      <c r="G18" s="414" t="s">
        <v>859</v>
      </c>
      <c r="H18" s="419">
        <v>9</v>
      </c>
      <c r="I18" s="419">
        <v>1</v>
      </c>
      <c r="J18" s="419">
        <v>5</v>
      </c>
      <c r="K18" s="419">
        <v>1</v>
      </c>
      <c r="L18" s="419">
        <v>16</v>
      </c>
      <c r="M18" s="419">
        <v>2</v>
      </c>
      <c r="N18" s="419">
        <v>1</v>
      </c>
      <c r="O18" s="419">
        <v>3</v>
      </c>
      <c r="P18" s="419">
        <v>3</v>
      </c>
      <c r="Q18" s="419">
        <v>1</v>
      </c>
      <c r="R18" s="420">
        <v>42</v>
      </c>
      <c r="S18" s="413" t="s">
        <v>928</v>
      </c>
      <c r="T18" s="423" t="s">
        <v>1644</v>
      </c>
      <c r="U18" s="412"/>
      <c r="V18" s="415"/>
    </row>
    <row r="19" spans="1:22" ht="30">
      <c r="A19" s="412">
        <v>2</v>
      </c>
      <c r="B19" s="413" t="s">
        <v>1092</v>
      </c>
      <c r="C19" s="413" t="s">
        <v>881</v>
      </c>
      <c r="D19" s="413" t="s">
        <v>1648</v>
      </c>
      <c r="E19" s="423" t="s">
        <v>863</v>
      </c>
      <c r="F19" s="413">
        <v>21</v>
      </c>
      <c r="G19" s="414" t="s">
        <v>859</v>
      </c>
      <c r="H19" s="421">
        <v>9</v>
      </c>
      <c r="I19" s="421">
        <v>1</v>
      </c>
      <c r="J19" s="421">
        <v>5</v>
      </c>
      <c r="K19" s="421">
        <v>3</v>
      </c>
      <c r="L19" s="421">
        <v>17</v>
      </c>
      <c r="M19" s="421">
        <v>2</v>
      </c>
      <c r="N19" s="421">
        <v>0.5</v>
      </c>
      <c r="O19" s="421">
        <v>0.5</v>
      </c>
      <c r="P19" s="421">
        <v>3</v>
      </c>
      <c r="Q19" s="421">
        <v>0</v>
      </c>
      <c r="R19" s="422">
        <v>41</v>
      </c>
      <c r="S19" s="413" t="s">
        <v>870</v>
      </c>
      <c r="T19" s="423" t="s">
        <v>1577</v>
      </c>
      <c r="U19" s="412"/>
      <c r="V19" s="415"/>
    </row>
    <row r="20" spans="1:22" ht="30">
      <c r="A20" s="412">
        <v>3</v>
      </c>
      <c r="B20" s="413" t="s">
        <v>1780</v>
      </c>
      <c r="C20" s="413" t="s">
        <v>1432</v>
      </c>
      <c r="D20" s="413" t="s">
        <v>1779</v>
      </c>
      <c r="E20" s="423" t="s">
        <v>1023</v>
      </c>
      <c r="F20" s="413">
        <v>21</v>
      </c>
      <c r="G20" s="414" t="s">
        <v>859</v>
      </c>
      <c r="H20" s="421">
        <v>8</v>
      </c>
      <c r="I20" s="421">
        <v>2</v>
      </c>
      <c r="J20" s="421">
        <v>5</v>
      </c>
      <c r="K20" s="421">
        <v>1.5</v>
      </c>
      <c r="L20" s="421">
        <v>17</v>
      </c>
      <c r="M20" s="421">
        <v>2</v>
      </c>
      <c r="N20" s="421">
        <v>1</v>
      </c>
      <c r="O20" s="421">
        <v>3</v>
      </c>
      <c r="P20" s="421">
        <v>0</v>
      </c>
      <c r="Q20" s="421">
        <v>1</v>
      </c>
      <c r="R20" s="422">
        <v>40.5</v>
      </c>
      <c r="S20" s="413" t="s">
        <v>870</v>
      </c>
      <c r="T20" s="423" t="s">
        <v>1781</v>
      </c>
      <c r="U20" s="412"/>
      <c r="V20" s="415"/>
    </row>
    <row r="21" spans="1:22" ht="40.5">
      <c r="A21" s="412">
        <v>4</v>
      </c>
      <c r="B21" s="413" t="s">
        <v>1007</v>
      </c>
      <c r="C21" s="413" t="s">
        <v>857</v>
      </c>
      <c r="D21" s="413" t="s">
        <v>1549</v>
      </c>
      <c r="E21" s="423" t="s">
        <v>882</v>
      </c>
      <c r="F21" s="413">
        <v>19</v>
      </c>
      <c r="G21" s="414" t="s">
        <v>859</v>
      </c>
      <c r="H21" s="421">
        <v>6</v>
      </c>
      <c r="I21" s="421">
        <v>2</v>
      </c>
      <c r="J21" s="421">
        <v>5</v>
      </c>
      <c r="K21" s="421">
        <v>1</v>
      </c>
      <c r="L21" s="421">
        <v>15</v>
      </c>
      <c r="M21" s="421">
        <v>3</v>
      </c>
      <c r="N21" s="421">
        <v>1</v>
      </c>
      <c r="O21" s="421">
        <v>3</v>
      </c>
      <c r="P21" s="421">
        <v>2</v>
      </c>
      <c r="Q21" s="421">
        <v>0.5</v>
      </c>
      <c r="R21" s="422">
        <v>38.5</v>
      </c>
      <c r="S21" s="413" t="s">
        <v>870</v>
      </c>
      <c r="T21" s="423" t="s">
        <v>1782</v>
      </c>
      <c r="U21" s="412"/>
      <c r="V21" s="415"/>
    </row>
    <row r="22" spans="1:22" ht="30">
      <c r="A22" s="412">
        <v>5</v>
      </c>
      <c r="B22" s="413" t="s">
        <v>1783</v>
      </c>
      <c r="C22" s="413" t="s">
        <v>1173</v>
      </c>
      <c r="D22" s="413" t="s">
        <v>1594</v>
      </c>
      <c r="E22" s="423" t="s">
        <v>858</v>
      </c>
      <c r="F22" s="413">
        <v>21</v>
      </c>
      <c r="G22" s="414" t="s">
        <v>859</v>
      </c>
      <c r="H22" s="421">
        <v>8</v>
      </c>
      <c r="I22" s="421">
        <v>1</v>
      </c>
      <c r="J22" s="421">
        <v>5</v>
      </c>
      <c r="K22" s="421">
        <v>1</v>
      </c>
      <c r="L22" s="421">
        <v>15</v>
      </c>
      <c r="M22" s="421">
        <v>2</v>
      </c>
      <c r="N22" s="421">
        <v>1</v>
      </c>
      <c r="O22" s="421">
        <v>1</v>
      </c>
      <c r="P22" s="421">
        <v>3</v>
      </c>
      <c r="Q22" s="421">
        <v>1</v>
      </c>
      <c r="R22" s="422">
        <v>38</v>
      </c>
      <c r="S22" s="413" t="s">
        <v>870</v>
      </c>
      <c r="T22" s="423" t="s">
        <v>1599</v>
      </c>
      <c r="U22" s="412"/>
      <c r="V22" s="415"/>
    </row>
    <row r="23" spans="1:22" ht="30">
      <c r="A23" s="412">
        <v>6</v>
      </c>
      <c r="B23" s="413" t="s">
        <v>1527</v>
      </c>
      <c r="C23" s="413" t="s">
        <v>1201</v>
      </c>
      <c r="D23" s="413" t="s">
        <v>1528</v>
      </c>
      <c r="E23" s="423" t="s">
        <v>905</v>
      </c>
      <c r="F23" s="413">
        <v>24</v>
      </c>
      <c r="G23" s="414" t="s">
        <v>859</v>
      </c>
      <c r="H23" s="421">
        <v>9</v>
      </c>
      <c r="I23" s="421">
        <v>0</v>
      </c>
      <c r="J23" s="421">
        <v>5</v>
      </c>
      <c r="K23" s="421">
        <v>0.5</v>
      </c>
      <c r="L23" s="421">
        <v>18</v>
      </c>
      <c r="M23" s="421">
        <v>0</v>
      </c>
      <c r="N23" s="421">
        <v>2</v>
      </c>
      <c r="O23" s="421">
        <v>0.5</v>
      </c>
      <c r="P23" s="421">
        <v>2</v>
      </c>
      <c r="Q23" s="421">
        <v>0</v>
      </c>
      <c r="R23" s="422">
        <v>37</v>
      </c>
      <c r="S23" s="413" t="s">
        <v>870</v>
      </c>
      <c r="T23" s="423" t="s">
        <v>1529</v>
      </c>
      <c r="U23" s="412"/>
      <c r="V23" s="415"/>
    </row>
    <row r="24" spans="1:22" ht="30">
      <c r="A24" s="412">
        <v>6</v>
      </c>
      <c r="B24" s="413" t="s">
        <v>1215</v>
      </c>
      <c r="C24" s="413" t="s">
        <v>862</v>
      </c>
      <c r="D24" s="413" t="s">
        <v>1648</v>
      </c>
      <c r="E24" s="423" t="s">
        <v>1042</v>
      </c>
      <c r="F24" s="413">
        <v>20</v>
      </c>
      <c r="G24" s="414" t="s">
        <v>859</v>
      </c>
      <c r="H24" s="421">
        <v>6</v>
      </c>
      <c r="I24" s="421">
        <v>1</v>
      </c>
      <c r="J24" s="421">
        <v>5</v>
      </c>
      <c r="K24" s="421">
        <v>2</v>
      </c>
      <c r="L24" s="421">
        <v>15</v>
      </c>
      <c r="M24" s="421">
        <v>2</v>
      </c>
      <c r="N24" s="421">
        <v>1</v>
      </c>
      <c r="O24" s="421">
        <v>3</v>
      </c>
      <c r="P24" s="421">
        <v>2</v>
      </c>
      <c r="Q24" s="421">
        <v>0</v>
      </c>
      <c r="R24" s="422">
        <v>37</v>
      </c>
      <c r="S24" s="413" t="s">
        <v>870</v>
      </c>
      <c r="T24" s="423" t="s">
        <v>1784</v>
      </c>
      <c r="U24" s="412"/>
      <c r="V24" s="415"/>
    </row>
    <row r="25" spans="1:22" ht="30">
      <c r="A25" s="412">
        <v>8</v>
      </c>
      <c r="B25" s="413" t="s">
        <v>1359</v>
      </c>
      <c r="C25" s="413" t="s">
        <v>881</v>
      </c>
      <c r="D25" s="413" t="s">
        <v>1540</v>
      </c>
      <c r="E25" s="423" t="s">
        <v>912</v>
      </c>
      <c r="F25" s="413"/>
      <c r="G25" s="414" t="s">
        <v>859</v>
      </c>
      <c r="H25" s="421">
        <v>5</v>
      </c>
      <c r="I25" s="421">
        <v>1</v>
      </c>
      <c r="J25" s="421">
        <v>5</v>
      </c>
      <c r="K25" s="421">
        <v>1</v>
      </c>
      <c r="L25" s="421">
        <v>14</v>
      </c>
      <c r="M25" s="421">
        <v>2</v>
      </c>
      <c r="N25" s="421">
        <v>0</v>
      </c>
      <c r="O25" s="421">
        <v>3</v>
      </c>
      <c r="P25" s="421">
        <v>3</v>
      </c>
      <c r="Q25" s="421">
        <v>0</v>
      </c>
      <c r="R25" s="422">
        <v>34</v>
      </c>
      <c r="S25" s="416"/>
      <c r="T25" s="423" t="s">
        <v>1567</v>
      </c>
      <c r="U25" s="412"/>
      <c r="V25" s="415"/>
    </row>
    <row r="26" spans="1:22" ht="30">
      <c r="A26" s="412">
        <v>9</v>
      </c>
      <c r="B26" s="413" t="s">
        <v>1785</v>
      </c>
      <c r="C26" s="413" t="s">
        <v>1201</v>
      </c>
      <c r="D26" s="413" t="s">
        <v>1702</v>
      </c>
      <c r="E26" s="423" t="s">
        <v>1013</v>
      </c>
      <c r="F26" s="413">
        <v>25</v>
      </c>
      <c r="G26" s="414" t="s">
        <v>859</v>
      </c>
      <c r="H26" s="421">
        <v>7</v>
      </c>
      <c r="I26" s="421">
        <v>0</v>
      </c>
      <c r="J26" s="421">
        <v>5</v>
      </c>
      <c r="K26" s="421">
        <v>1</v>
      </c>
      <c r="L26" s="421">
        <v>12</v>
      </c>
      <c r="M26" s="421">
        <v>2</v>
      </c>
      <c r="N26" s="421">
        <v>0.5</v>
      </c>
      <c r="O26" s="421">
        <v>3</v>
      </c>
      <c r="P26" s="421">
        <v>2</v>
      </c>
      <c r="Q26" s="421">
        <v>1</v>
      </c>
      <c r="R26" s="422">
        <v>33.5</v>
      </c>
      <c r="S26" s="416"/>
      <c r="T26" s="423" t="s">
        <v>1623</v>
      </c>
      <c r="U26" s="412"/>
      <c r="V26" s="415"/>
    </row>
    <row r="27" spans="1:22" ht="30">
      <c r="A27" s="412">
        <v>9</v>
      </c>
      <c r="B27" s="413" t="s">
        <v>1199</v>
      </c>
      <c r="C27" s="413" t="s">
        <v>1200</v>
      </c>
      <c r="D27" s="413" t="s">
        <v>1533</v>
      </c>
      <c r="E27" s="423" t="s">
        <v>919</v>
      </c>
      <c r="F27" s="413">
        <v>10</v>
      </c>
      <c r="G27" s="414" t="s">
        <v>859</v>
      </c>
      <c r="H27" s="421">
        <v>6</v>
      </c>
      <c r="I27" s="421">
        <v>0</v>
      </c>
      <c r="J27" s="421">
        <v>5</v>
      </c>
      <c r="K27" s="421">
        <v>0</v>
      </c>
      <c r="L27" s="421">
        <v>14</v>
      </c>
      <c r="M27" s="421">
        <v>2</v>
      </c>
      <c r="N27" s="421">
        <v>0.5</v>
      </c>
      <c r="O27" s="421">
        <v>3</v>
      </c>
      <c r="P27" s="421">
        <v>3</v>
      </c>
      <c r="Q27" s="421">
        <v>0</v>
      </c>
      <c r="R27" s="422">
        <v>33.5</v>
      </c>
      <c r="S27" s="416"/>
      <c r="T27" s="423" t="s">
        <v>1534</v>
      </c>
      <c r="U27" s="412"/>
      <c r="V27" s="415"/>
    </row>
    <row r="28" spans="1:22" ht="30">
      <c r="A28" s="412">
        <v>9</v>
      </c>
      <c r="B28" s="413" t="s">
        <v>1551</v>
      </c>
      <c r="C28" s="413" t="s">
        <v>915</v>
      </c>
      <c r="D28" s="413" t="s">
        <v>1552</v>
      </c>
      <c r="E28" s="423" t="s">
        <v>1240</v>
      </c>
      <c r="F28" s="413">
        <v>19</v>
      </c>
      <c r="G28" s="414" t="s">
        <v>859</v>
      </c>
      <c r="H28" s="421">
        <v>6</v>
      </c>
      <c r="I28" s="421">
        <v>2</v>
      </c>
      <c r="J28" s="421">
        <v>5</v>
      </c>
      <c r="K28" s="421">
        <v>1</v>
      </c>
      <c r="L28" s="421">
        <v>15</v>
      </c>
      <c r="M28" s="421">
        <v>2</v>
      </c>
      <c r="N28" s="421">
        <v>0</v>
      </c>
      <c r="O28" s="421">
        <v>0.5</v>
      </c>
      <c r="P28" s="421">
        <v>2</v>
      </c>
      <c r="Q28" s="421">
        <v>0</v>
      </c>
      <c r="R28" s="422">
        <v>33.5</v>
      </c>
      <c r="S28" s="416"/>
      <c r="T28" s="423" t="s">
        <v>1553</v>
      </c>
      <c r="U28" s="412"/>
      <c r="V28" s="415"/>
    </row>
    <row r="29" spans="1:22" ht="40.5">
      <c r="A29" s="412">
        <v>12</v>
      </c>
      <c r="B29" s="413" t="s">
        <v>1786</v>
      </c>
      <c r="C29" s="413" t="s">
        <v>1008</v>
      </c>
      <c r="D29" s="413" t="s">
        <v>1787</v>
      </c>
      <c r="E29" s="423" t="s">
        <v>927</v>
      </c>
      <c r="F29" s="413">
        <v>21</v>
      </c>
      <c r="G29" s="414" t="s">
        <v>859</v>
      </c>
      <c r="H29" s="421">
        <v>7</v>
      </c>
      <c r="I29" s="421">
        <v>0</v>
      </c>
      <c r="J29" s="421">
        <v>5</v>
      </c>
      <c r="K29" s="421">
        <v>1</v>
      </c>
      <c r="L29" s="421">
        <v>15</v>
      </c>
      <c r="M29" s="421">
        <v>0</v>
      </c>
      <c r="N29" s="421">
        <v>0.5</v>
      </c>
      <c r="O29" s="421">
        <v>0.5</v>
      </c>
      <c r="P29" s="421">
        <v>3</v>
      </c>
      <c r="Q29" s="421">
        <v>0</v>
      </c>
      <c r="R29" s="422">
        <v>32</v>
      </c>
      <c r="S29" s="416"/>
      <c r="T29" s="423" t="s">
        <v>1692</v>
      </c>
      <c r="U29" s="412"/>
      <c r="V29" s="415"/>
    </row>
    <row r="30" spans="1:22" ht="30">
      <c r="A30" s="412">
        <v>12</v>
      </c>
      <c r="B30" s="413" t="s">
        <v>1788</v>
      </c>
      <c r="C30" s="413" t="s">
        <v>1201</v>
      </c>
      <c r="D30" s="413" t="s">
        <v>1525</v>
      </c>
      <c r="E30" s="423" t="s">
        <v>868</v>
      </c>
      <c r="F30" s="413">
        <v>21</v>
      </c>
      <c r="G30" s="414" t="s">
        <v>859</v>
      </c>
      <c r="H30" s="421">
        <v>6</v>
      </c>
      <c r="I30" s="421">
        <v>0</v>
      </c>
      <c r="J30" s="421">
        <v>5</v>
      </c>
      <c r="K30" s="421">
        <v>1</v>
      </c>
      <c r="L30" s="421">
        <v>16</v>
      </c>
      <c r="M30" s="421">
        <v>2</v>
      </c>
      <c r="N30" s="421">
        <v>1</v>
      </c>
      <c r="O30" s="421">
        <v>0</v>
      </c>
      <c r="P30" s="421">
        <v>1</v>
      </c>
      <c r="Q30" s="421">
        <v>0</v>
      </c>
      <c r="R30" s="422">
        <v>32</v>
      </c>
      <c r="S30" s="416"/>
      <c r="T30" s="423" t="s">
        <v>1539</v>
      </c>
      <c r="U30" s="412"/>
      <c r="V30" s="415"/>
    </row>
    <row r="31" spans="1:22" ht="30">
      <c r="A31" s="412">
        <v>14</v>
      </c>
      <c r="B31" s="413" t="s">
        <v>1138</v>
      </c>
      <c r="C31" s="413" t="s">
        <v>1201</v>
      </c>
      <c r="D31" s="413" t="s">
        <v>1528</v>
      </c>
      <c r="E31" s="423" t="s">
        <v>1202</v>
      </c>
      <c r="F31" s="413">
        <v>27</v>
      </c>
      <c r="G31" s="414" t="s">
        <v>859</v>
      </c>
      <c r="H31" s="421">
        <v>8</v>
      </c>
      <c r="I31" s="421">
        <v>0</v>
      </c>
      <c r="J31" s="421">
        <v>5</v>
      </c>
      <c r="K31" s="421">
        <v>0</v>
      </c>
      <c r="L31" s="421">
        <v>14</v>
      </c>
      <c r="M31" s="421">
        <v>2</v>
      </c>
      <c r="N31" s="421">
        <v>0</v>
      </c>
      <c r="O31" s="421">
        <v>0.5</v>
      </c>
      <c r="P31" s="421">
        <v>2</v>
      </c>
      <c r="Q31" s="421">
        <v>0</v>
      </c>
      <c r="R31" s="422">
        <v>31.5</v>
      </c>
      <c r="S31" s="416"/>
      <c r="T31" s="423" t="s">
        <v>1572</v>
      </c>
      <c r="U31" s="412"/>
      <c r="V31" s="415"/>
    </row>
    <row r="32" spans="1:22" ht="30">
      <c r="A32" s="412">
        <v>14</v>
      </c>
      <c r="B32" s="413" t="s">
        <v>1789</v>
      </c>
      <c r="C32" s="413" t="s">
        <v>1016</v>
      </c>
      <c r="D32" s="413" t="s">
        <v>1566</v>
      </c>
      <c r="E32" s="423" t="s">
        <v>891</v>
      </c>
      <c r="F32" s="413">
        <v>26</v>
      </c>
      <c r="G32" s="414" t="s">
        <v>859</v>
      </c>
      <c r="H32" s="421">
        <v>6</v>
      </c>
      <c r="I32" s="421">
        <v>0</v>
      </c>
      <c r="J32" s="421">
        <v>5</v>
      </c>
      <c r="K32" s="421">
        <v>1.5</v>
      </c>
      <c r="L32" s="421">
        <v>13</v>
      </c>
      <c r="M32" s="421">
        <v>2</v>
      </c>
      <c r="N32" s="421">
        <v>0.5</v>
      </c>
      <c r="O32" s="421">
        <v>0.5</v>
      </c>
      <c r="P32" s="421">
        <v>3</v>
      </c>
      <c r="Q32" s="421">
        <v>0</v>
      </c>
      <c r="R32" s="422">
        <v>31.5</v>
      </c>
      <c r="S32" s="416"/>
      <c r="T32" s="423" t="s">
        <v>1554</v>
      </c>
      <c r="U32" s="412"/>
      <c r="V32" s="415"/>
    </row>
    <row r="33" spans="1:22" ht="40.5">
      <c r="A33" s="412">
        <v>16</v>
      </c>
      <c r="B33" s="413" t="s">
        <v>1376</v>
      </c>
      <c r="C33" s="413" t="s">
        <v>881</v>
      </c>
      <c r="D33" s="413" t="s">
        <v>1525</v>
      </c>
      <c r="E33" s="423" t="s">
        <v>916</v>
      </c>
      <c r="F33" s="413">
        <v>16</v>
      </c>
      <c r="G33" s="414"/>
      <c r="H33" s="421">
        <v>7</v>
      </c>
      <c r="I33" s="421">
        <v>1</v>
      </c>
      <c r="J33" s="421">
        <v>3</v>
      </c>
      <c r="K33" s="421">
        <v>0</v>
      </c>
      <c r="L33" s="421">
        <v>15</v>
      </c>
      <c r="M33" s="421">
        <v>1</v>
      </c>
      <c r="N33" s="421">
        <v>1</v>
      </c>
      <c r="O33" s="421">
        <v>0</v>
      </c>
      <c r="P33" s="421">
        <v>3</v>
      </c>
      <c r="Q33" s="421">
        <v>0</v>
      </c>
      <c r="R33" s="422">
        <v>31</v>
      </c>
      <c r="S33" s="416"/>
      <c r="T33" s="423" t="s">
        <v>1542</v>
      </c>
      <c r="U33" s="412"/>
      <c r="V33" s="415"/>
    </row>
    <row r="34" spans="1:22" ht="30">
      <c r="A34" s="412">
        <v>17</v>
      </c>
      <c r="B34" s="413" t="s">
        <v>1790</v>
      </c>
      <c r="C34" s="413" t="s">
        <v>1022</v>
      </c>
      <c r="D34" s="413" t="s">
        <v>1561</v>
      </c>
      <c r="E34" s="423" t="s">
        <v>1064</v>
      </c>
      <c r="F34" s="413">
        <v>20</v>
      </c>
      <c r="G34" s="414" t="s">
        <v>859</v>
      </c>
      <c r="H34" s="421">
        <v>7</v>
      </c>
      <c r="I34" s="421">
        <v>0</v>
      </c>
      <c r="J34" s="421">
        <v>5</v>
      </c>
      <c r="K34" s="421">
        <v>0</v>
      </c>
      <c r="L34" s="421">
        <v>13</v>
      </c>
      <c r="M34" s="421">
        <v>2</v>
      </c>
      <c r="N34" s="421">
        <v>0.5</v>
      </c>
      <c r="O34" s="421">
        <v>2</v>
      </c>
      <c r="P34" s="421">
        <v>1</v>
      </c>
      <c r="Q34" s="421">
        <v>0</v>
      </c>
      <c r="R34" s="422">
        <v>30.5</v>
      </c>
      <c r="S34" s="416"/>
      <c r="T34" s="423" t="s">
        <v>1791</v>
      </c>
      <c r="U34" s="412"/>
      <c r="V34" s="415"/>
    </row>
    <row r="35" spans="1:22" ht="20.25">
      <c r="A35" s="412">
        <v>18</v>
      </c>
      <c r="B35" s="413" t="s">
        <v>1792</v>
      </c>
      <c r="C35" s="413" t="s">
        <v>1793</v>
      </c>
      <c r="D35" s="413" t="s">
        <v>1538</v>
      </c>
      <c r="E35" s="423" t="s">
        <v>909</v>
      </c>
      <c r="F35" s="413">
        <v>17</v>
      </c>
      <c r="G35" s="414" t="s">
        <v>859</v>
      </c>
      <c r="H35" s="421">
        <v>8</v>
      </c>
      <c r="I35" s="421">
        <v>0</v>
      </c>
      <c r="J35" s="421">
        <v>5</v>
      </c>
      <c r="K35" s="421">
        <v>0</v>
      </c>
      <c r="L35" s="421">
        <v>15</v>
      </c>
      <c r="M35" s="421">
        <v>2</v>
      </c>
      <c r="N35" s="421">
        <v>0</v>
      </c>
      <c r="O35" s="421">
        <v>0</v>
      </c>
      <c r="P35" s="421">
        <v>0</v>
      </c>
      <c r="Q35" s="421">
        <v>0</v>
      </c>
      <c r="R35" s="422">
        <v>30</v>
      </c>
      <c r="S35" s="416"/>
      <c r="T35" s="423" t="s">
        <v>1663</v>
      </c>
      <c r="U35" s="412"/>
      <c r="V35" s="415"/>
    </row>
    <row r="36" spans="1:22" ht="30">
      <c r="A36" s="412">
        <v>19</v>
      </c>
      <c r="B36" s="413" t="s">
        <v>1328</v>
      </c>
      <c r="C36" s="413" t="s">
        <v>989</v>
      </c>
      <c r="D36" s="413" t="s">
        <v>1540</v>
      </c>
      <c r="E36" s="423" t="s">
        <v>899</v>
      </c>
      <c r="F36" s="413">
        <v>20</v>
      </c>
      <c r="G36" s="414" t="s">
        <v>859</v>
      </c>
      <c r="H36" s="421">
        <v>6</v>
      </c>
      <c r="I36" s="421">
        <v>0</v>
      </c>
      <c r="J36" s="421">
        <v>5</v>
      </c>
      <c r="K36" s="421">
        <v>1.5</v>
      </c>
      <c r="L36" s="421">
        <v>12</v>
      </c>
      <c r="M36" s="421">
        <v>2</v>
      </c>
      <c r="N36" s="421">
        <v>0</v>
      </c>
      <c r="O36" s="421">
        <v>0</v>
      </c>
      <c r="P36" s="421">
        <v>3</v>
      </c>
      <c r="Q36" s="421">
        <v>0</v>
      </c>
      <c r="R36" s="422">
        <v>29.5</v>
      </c>
      <c r="S36" s="416"/>
      <c r="T36" s="423" t="s">
        <v>1541</v>
      </c>
      <c r="U36" s="412"/>
      <c r="V36" s="415"/>
    </row>
    <row r="37" spans="1:22" ht="40.5">
      <c r="A37" s="412">
        <v>20</v>
      </c>
      <c r="B37" s="413" t="s">
        <v>1794</v>
      </c>
      <c r="C37" s="413" t="s">
        <v>1224</v>
      </c>
      <c r="D37" s="413" t="s">
        <v>1795</v>
      </c>
      <c r="E37" s="423" t="s">
        <v>1579</v>
      </c>
      <c r="F37" s="413">
        <v>20</v>
      </c>
      <c r="G37" s="414" t="s">
        <v>859</v>
      </c>
      <c r="H37" s="421">
        <v>6</v>
      </c>
      <c r="I37" s="421">
        <v>1</v>
      </c>
      <c r="J37" s="421">
        <v>2</v>
      </c>
      <c r="K37" s="421">
        <v>0</v>
      </c>
      <c r="L37" s="421">
        <v>14</v>
      </c>
      <c r="M37" s="421">
        <v>0</v>
      </c>
      <c r="N37" s="421">
        <v>0.5</v>
      </c>
      <c r="O37" s="421">
        <v>3</v>
      </c>
      <c r="P37" s="421">
        <v>2</v>
      </c>
      <c r="Q37" s="421">
        <v>0</v>
      </c>
      <c r="R37" s="422">
        <v>28.5</v>
      </c>
      <c r="S37" s="416"/>
      <c r="T37" s="423" t="s">
        <v>1580</v>
      </c>
      <c r="U37" s="412"/>
      <c r="V37" s="415"/>
    </row>
    <row r="38" spans="1:22" ht="30">
      <c r="A38" s="412">
        <v>21</v>
      </c>
      <c r="B38" s="413" t="s">
        <v>1302</v>
      </c>
      <c r="C38" s="413" t="s">
        <v>915</v>
      </c>
      <c r="D38" s="413" t="s">
        <v>1547</v>
      </c>
      <c r="E38" s="423" t="s">
        <v>1144</v>
      </c>
      <c r="F38" s="413">
        <v>18</v>
      </c>
      <c r="G38" s="414" t="s">
        <v>859</v>
      </c>
      <c r="H38" s="421">
        <v>5</v>
      </c>
      <c r="I38" s="421">
        <v>0</v>
      </c>
      <c r="J38" s="421">
        <v>3</v>
      </c>
      <c r="K38" s="421">
        <v>0</v>
      </c>
      <c r="L38" s="421">
        <v>14</v>
      </c>
      <c r="M38" s="421">
        <v>2</v>
      </c>
      <c r="N38" s="421">
        <v>1</v>
      </c>
      <c r="O38" s="421">
        <v>0</v>
      </c>
      <c r="P38" s="421">
        <v>2</v>
      </c>
      <c r="Q38" s="421">
        <v>1</v>
      </c>
      <c r="R38" s="422">
        <v>28</v>
      </c>
      <c r="S38" s="416"/>
      <c r="T38" s="423" t="s">
        <v>1545</v>
      </c>
      <c r="U38" s="412"/>
      <c r="V38" s="415"/>
    </row>
    <row r="39" spans="1:22" ht="30">
      <c r="A39" s="412">
        <v>22</v>
      </c>
      <c r="B39" s="413" t="s">
        <v>1796</v>
      </c>
      <c r="C39" s="413" t="s">
        <v>1028</v>
      </c>
      <c r="D39" s="413" t="s">
        <v>1576</v>
      </c>
      <c r="E39" s="423" t="s">
        <v>1188</v>
      </c>
      <c r="F39" s="413">
        <v>13</v>
      </c>
      <c r="G39" s="414" t="s">
        <v>859</v>
      </c>
      <c r="H39" s="421">
        <v>3</v>
      </c>
      <c r="I39" s="421">
        <v>0</v>
      </c>
      <c r="J39" s="421">
        <v>5</v>
      </c>
      <c r="K39" s="421">
        <v>0</v>
      </c>
      <c r="L39" s="421">
        <v>11</v>
      </c>
      <c r="M39" s="421">
        <v>1</v>
      </c>
      <c r="N39" s="421">
        <v>1</v>
      </c>
      <c r="O39" s="421">
        <v>3</v>
      </c>
      <c r="P39" s="421">
        <v>2</v>
      </c>
      <c r="Q39" s="421">
        <v>1</v>
      </c>
      <c r="R39" s="422">
        <v>27</v>
      </c>
      <c r="S39" s="416"/>
      <c r="T39" s="423" t="s">
        <v>1626</v>
      </c>
      <c r="U39" s="412"/>
      <c r="V39" s="415"/>
    </row>
    <row r="40" spans="1:22" ht="30">
      <c r="A40" s="412">
        <v>23</v>
      </c>
      <c r="B40" s="413" t="s">
        <v>1797</v>
      </c>
      <c r="C40" s="413" t="s">
        <v>862</v>
      </c>
      <c r="D40" s="413" t="s">
        <v>1563</v>
      </c>
      <c r="E40" s="423" t="s">
        <v>1019</v>
      </c>
      <c r="F40" s="413">
        <v>16</v>
      </c>
      <c r="G40" s="414" t="s">
        <v>859</v>
      </c>
      <c r="H40" s="421">
        <v>6</v>
      </c>
      <c r="I40" s="421">
        <v>0</v>
      </c>
      <c r="J40" s="421">
        <v>5</v>
      </c>
      <c r="K40" s="421">
        <v>0</v>
      </c>
      <c r="L40" s="421">
        <v>13</v>
      </c>
      <c r="M40" s="421">
        <v>2</v>
      </c>
      <c r="N40" s="421">
        <v>0.5</v>
      </c>
      <c r="O40" s="421">
        <v>0</v>
      </c>
      <c r="P40" s="421">
        <v>0</v>
      </c>
      <c r="Q40" s="421">
        <v>0</v>
      </c>
      <c r="R40" s="422">
        <v>26.5</v>
      </c>
      <c r="S40" s="416"/>
      <c r="T40" s="423" t="s">
        <v>1564</v>
      </c>
      <c r="U40" s="412"/>
      <c r="V40" s="415"/>
    </row>
    <row r="41" spans="1:22" ht="30">
      <c r="A41" s="412">
        <v>23</v>
      </c>
      <c r="B41" s="413" t="s">
        <v>1798</v>
      </c>
      <c r="C41" s="413" t="s">
        <v>881</v>
      </c>
      <c r="D41" s="413" t="s">
        <v>1616</v>
      </c>
      <c r="E41" s="423" t="s">
        <v>873</v>
      </c>
      <c r="F41" s="413">
        <v>23</v>
      </c>
      <c r="G41" s="414" t="s">
        <v>859</v>
      </c>
      <c r="H41" s="421">
        <v>5</v>
      </c>
      <c r="I41" s="421">
        <v>0</v>
      </c>
      <c r="J41" s="421">
        <v>5</v>
      </c>
      <c r="K41" s="421">
        <v>0</v>
      </c>
      <c r="L41" s="421">
        <v>11</v>
      </c>
      <c r="M41" s="421">
        <v>2</v>
      </c>
      <c r="N41" s="421">
        <v>0.5</v>
      </c>
      <c r="O41" s="421">
        <v>3</v>
      </c>
      <c r="P41" s="421">
        <v>0</v>
      </c>
      <c r="Q41" s="421">
        <v>0</v>
      </c>
      <c r="R41" s="422">
        <v>26.5</v>
      </c>
      <c r="S41" s="416"/>
      <c r="T41" s="423" t="s">
        <v>1799</v>
      </c>
      <c r="U41" s="412"/>
      <c r="V41" s="415"/>
    </row>
    <row r="42" spans="1:22" ht="40.5">
      <c r="A42" s="412">
        <v>25</v>
      </c>
      <c r="B42" s="413" t="s">
        <v>1800</v>
      </c>
      <c r="C42" s="413" t="s">
        <v>998</v>
      </c>
      <c r="D42" s="413" t="s">
        <v>1801</v>
      </c>
      <c r="E42" s="423" t="s">
        <v>1292</v>
      </c>
      <c r="F42" s="413"/>
      <c r="G42" s="414" t="s">
        <v>859</v>
      </c>
      <c r="H42" s="421">
        <v>6</v>
      </c>
      <c r="I42" s="421">
        <v>0</v>
      </c>
      <c r="J42" s="421">
        <v>3</v>
      </c>
      <c r="K42" s="421">
        <v>0</v>
      </c>
      <c r="L42" s="421">
        <v>11</v>
      </c>
      <c r="M42" s="421">
        <v>2</v>
      </c>
      <c r="N42" s="421">
        <v>0.5</v>
      </c>
      <c r="O42" s="421">
        <v>0.5</v>
      </c>
      <c r="P42" s="421">
        <v>2</v>
      </c>
      <c r="Q42" s="421">
        <v>0</v>
      </c>
      <c r="R42" s="422">
        <v>25</v>
      </c>
      <c r="S42" s="416"/>
      <c r="T42" s="423" t="s">
        <v>1802</v>
      </c>
      <c r="U42" s="412"/>
      <c r="V42" s="415"/>
    </row>
    <row r="43" spans="1:22" ht="30">
      <c r="A43" s="412">
        <v>26</v>
      </c>
      <c r="B43" s="413" t="s">
        <v>1192</v>
      </c>
      <c r="C43" s="413" t="s">
        <v>1193</v>
      </c>
      <c r="D43" s="413" t="s">
        <v>1594</v>
      </c>
      <c r="E43" s="423" t="s">
        <v>941</v>
      </c>
      <c r="F43" s="413">
        <v>20</v>
      </c>
      <c r="G43" s="414" t="s">
        <v>859</v>
      </c>
      <c r="H43" s="421">
        <v>4</v>
      </c>
      <c r="I43" s="421">
        <v>0</v>
      </c>
      <c r="J43" s="421">
        <v>2</v>
      </c>
      <c r="K43" s="421">
        <v>0</v>
      </c>
      <c r="L43" s="421">
        <v>12</v>
      </c>
      <c r="M43" s="421">
        <v>2</v>
      </c>
      <c r="N43" s="421">
        <v>0.5</v>
      </c>
      <c r="O43" s="421">
        <v>1</v>
      </c>
      <c r="P43" s="421">
        <v>2</v>
      </c>
      <c r="Q43" s="421">
        <v>0</v>
      </c>
      <c r="R43" s="422">
        <v>23.5</v>
      </c>
      <c r="S43" s="416"/>
      <c r="T43" s="423" t="s">
        <v>1577</v>
      </c>
      <c r="U43" s="412"/>
      <c r="V43" s="415"/>
    </row>
    <row r="46" spans="1:22" ht="15">
      <c r="A46" s="143"/>
      <c r="B46" s="367" t="s">
        <v>1581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</row>
    <row r="47" spans="1:22" ht="24">
      <c r="A47" s="183" t="s">
        <v>842</v>
      </c>
      <c r="B47" s="427" t="s">
        <v>844</v>
      </c>
      <c r="C47" s="427" t="s">
        <v>845</v>
      </c>
      <c r="D47" s="372" t="s">
        <v>1519</v>
      </c>
      <c r="E47" s="427" t="s">
        <v>847</v>
      </c>
      <c r="F47" s="427" t="s">
        <v>848</v>
      </c>
      <c r="G47" s="427" t="s">
        <v>849</v>
      </c>
      <c r="H47" s="427">
        <v>1</v>
      </c>
      <c r="I47" s="427">
        <v>2</v>
      </c>
      <c r="J47" s="427">
        <v>3</v>
      </c>
      <c r="K47" s="427">
        <v>4</v>
      </c>
      <c r="L47" s="427">
        <v>5</v>
      </c>
      <c r="M47" s="427">
        <v>6</v>
      </c>
      <c r="N47" s="427">
        <v>7</v>
      </c>
      <c r="O47" s="427">
        <v>8</v>
      </c>
      <c r="P47" s="427">
        <v>9</v>
      </c>
      <c r="Q47" s="427">
        <v>10</v>
      </c>
      <c r="R47" s="427" t="s">
        <v>850</v>
      </c>
      <c r="S47" s="427" t="s">
        <v>851</v>
      </c>
      <c r="T47" s="427" t="s">
        <v>852</v>
      </c>
      <c r="U47" s="183" t="s">
        <v>853</v>
      </c>
      <c r="V47" s="183" t="s">
        <v>854</v>
      </c>
    </row>
    <row r="48" spans="1:22" ht="14.25">
      <c r="A48" s="393"/>
      <c r="B48" s="390"/>
      <c r="C48" s="390"/>
      <c r="D48" s="391"/>
      <c r="E48" s="390"/>
      <c r="F48" s="394">
        <v>25</v>
      </c>
      <c r="G48" s="394"/>
      <c r="H48" s="428">
        <v>10</v>
      </c>
      <c r="I48" s="428">
        <v>2</v>
      </c>
      <c r="J48" s="428">
        <v>5</v>
      </c>
      <c r="K48" s="428">
        <v>3</v>
      </c>
      <c r="L48" s="428">
        <v>23</v>
      </c>
      <c r="M48" s="428">
        <v>3</v>
      </c>
      <c r="N48" s="428">
        <v>2</v>
      </c>
      <c r="O48" s="428">
        <v>3</v>
      </c>
      <c r="P48" s="428">
        <v>3</v>
      </c>
      <c r="Q48" s="428">
        <v>2</v>
      </c>
      <c r="R48" s="429">
        <v>56</v>
      </c>
      <c r="S48" s="390"/>
      <c r="T48" s="390"/>
      <c r="U48" s="410"/>
      <c r="V48" s="410"/>
    </row>
    <row r="49" spans="1:22" ht="60">
      <c r="A49" s="413">
        <v>1</v>
      </c>
      <c r="B49" s="413" t="s">
        <v>1803</v>
      </c>
      <c r="C49" s="413" t="s">
        <v>1193</v>
      </c>
      <c r="D49" s="413" t="s">
        <v>1594</v>
      </c>
      <c r="E49" s="413" t="s">
        <v>863</v>
      </c>
      <c r="F49" s="423">
        <v>25</v>
      </c>
      <c r="G49" s="423" t="s">
        <v>859</v>
      </c>
      <c r="H49" s="430">
        <v>6</v>
      </c>
      <c r="I49" s="430">
        <v>2</v>
      </c>
      <c r="J49" s="430">
        <v>5</v>
      </c>
      <c r="K49" s="430">
        <v>2</v>
      </c>
      <c r="L49" s="430">
        <v>16</v>
      </c>
      <c r="M49" s="430">
        <v>3</v>
      </c>
      <c r="N49" s="430">
        <v>1</v>
      </c>
      <c r="O49" s="430">
        <v>3</v>
      </c>
      <c r="P49" s="430">
        <v>3</v>
      </c>
      <c r="Q49" s="430">
        <v>0</v>
      </c>
      <c r="R49" s="431">
        <v>41</v>
      </c>
      <c r="S49" s="413" t="s">
        <v>928</v>
      </c>
      <c r="T49" s="413" t="s">
        <v>1612</v>
      </c>
      <c r="U49" s="426"/>
      <c r="V49" s="426"/>
    </row>
    <row r="50" spans="1:22" ht="36">
      <c r="A50" s="413">
        <v>2</v>
      </c>
      <c r="B50" s="413" t="s">
        <v>1804</v>
      </c>
      <c r="C50" s="413" t="s">
        <v>1308</v>
      </c>
      <c r="D50" s="413" t="s">
        <v>1591</v>
      </c>
      <c r="E50" s="413" t="s">
        <v>1292</v>
      </c>
      <c r="F50" s="423"/>
      <c r="G50" s="423" t="s">
        <v>859</v>
      </c>
      <c r="H50" s="430">
        <v>7</v>
      </c>
      <c r="I50" s="430">
        <v>0</v>
      </c>
      <c r="J50" s="430">
        <v>5</v>
      </c>
      <c r="K50" s="430">
        <v>0</v>
      </c>
      <c r="L50" s="430">
        <v>19</v>
      </c>
      <c r="M50" s="430">
        <v>3</v>
      </c>
      <c r="N50" s="430">
        <v>0.5</v>
      </c>
      <c r="O50" s="430">
        <v>1</v>
      </c>
      <c r="P50" s="430">
        <v>3</v>
      </c>
      <c r="Q50" s="430">
        <v>0</v>
      </c>
      <c r="R50" s="431">
        <v>38.5</v>
      </c>
      <c r="S50" s="413" t="s">
        <v>870</v>
      </c>
      <c r="T50" s="413" t="s">
        <v>1805</v>
      </c>
      <c r="U50" s="426"/>
      <c r="V50" s="426"/>
    </row>
    <row r="51" spans="1:22" ht="36">
      <c r="A51" s="413">
        <v>3</v>
      </c>
      <c r="B51" s="413" t="s">
        <v>1600</v>
      </c>
      <c r="C51" s="413" t="s">
        <v>1086</v>
      </c>
      <c r="D51" s="413" t="s">
        <v>1601</v>
      </c>
      <c r="E51" s="413" t="s">
        <v>927</v>
      </c>
      <c r="F51" s="423">
        <v>18</v>
      </c>
      <c r="G51" s="423" t="s">
        <v>859</v>
      </c>
      <c r="H51" s="430">
        <v>8</v>
      </c>
      <c r="I51" s="430">
        <v>0</v>
      </c>
      <c r="J51" s="430">
        <v>5</v>
      </c>
      <c r="K51" s="430">
        <v>2</v>
      </c>
      <c r="L51" s="430">
        <v>13</v>
      </c>
      <c r="M51" s="430">
        <v>3</v>
      </c>
      <c r="N51" s="430">
        <v>0</v>
      </c>
      <c r="O51" s="430">
        <v>2</v>
      </c>
      <c r="P51" s="430">
        <v>3</v>
      </c>
      <c r="Q51" s="430">
        <v>2</v>
      </c>
      <c r="R51" s="431">
        <v>38</v>
      </c>
      <c r="S51" s="413" t="s">
        <v>870</v>
      </c>
      <c r="T51" s="413" t="s">
        <v>1536</v>
      </c>
      <c r="U51" s="217" t="s">
        <v>870</v>
      </c>
      <c r="V51" s="217"/>
    </row>
    <row r="52" spans="1:22" ht="36">
      <c r="A52" s="413">
        <v>3</v>
      </c>
      <c r="B52" s="413" t="s">
        <v>1602</v>
      </c>
      <c r="C52" s="413" t="s">
        <v>881</v>
      </c>
      <c r="D52" s="413" t="s">
        <v>1552</v>
      </c>
      <c r="E52" s="413" t="s">
        <v>912</v>
      </c>
      <c r="F52" s="423"/>
      <c r="G52" s="423" t="s">
        <v>859</v>
      </c>
      <c r="H52" s="430">
        <v>8</v>
      </c>
      <c r="I52" s="430">
        <v>2</v>
      </c>
      <c r="J52" s="430">
        <v>5</v>
      </c>
      <c r="K52" s="430">
        <v>2</v>
      </c>
      <c r="L52" s="430">
        <v>14</v>
      </c>
      <c r="M52" s="430">
        <v>3</v>
      </c>
      <c r="N52" s="430">
        <v>1</v>
      </c>
      <c r="O52" s="430">
        <v>1</v>
      </c>
      <c r="P52" s="430">
        <v>2</v>
      </c>
      <c r="Q52" s="430">
        <v>0</v>
      </c>
      <c r="R52" s="431">
        <v>38</v>
      </c>
      <c r="S52" s="413" t="s">
        <v>870</v>
      </c>
      <c r="T52" s="413" t="s">
        <v>1603</v>
      </c>
      <c r="U52" s="217" t="s">
        <v>870</v>
      </c>
      <c r="V52" s="217"/>
    </row>
    <row r="53" spans="1:22" ht="24">
      <c r="A53" s="413">
        <v>5</v>
      </c>
      <c r="B53" s="413" t="s">
        <v>1606</v>
      </c>
      <c r="C53" s="413" t="s">
        <v>1607</v>
      </c>
      <c r="D53" s="413" t="s">
        <v>1544</v>
      </c>
      <c r="E53" s="413" t="s">
        <v>909</v>
      </c>
      <c r="F53" s="423">
        <v>15</v>
      </c>
      <c r="G53" s="423" t="s">
        <v>859</v>
      </c>
      <c r="H53" s="430">
        <v>7</v>
      </c>
      <c r="I53" s="430">
        <v>0</v>
      </c>
      <c r="J53" s="430">
        <v>5</v>
      </c>
      <c r="K53" s="430">
        <v>1</v>
      </c>
      <c r="L53" s="430">
        <v>17</v>
      </c>
      <c r="M53" s="430">
        <v>3</v>
      </c>
      <c r="N53" s="430">
        <v>1</v>
      </c>
      <c r="O53" s="430">
        <v>0.5</v>
      </c>
      <c r="P53" s="430">
        <v>3</v>
      </c>
      <c r="Q53" s="430">
        <v>0</v>
      </c>
      <c r="R53" s="431">
        <v>37.5</v>
      </c>
      <c r="S53" s="413" t="s">
        <v>870</v>
      </c>
      <c r="T53" s="413" t="s">
        <v>1608</v>
      </c>
      <c r="U53" s="217"/>
      <c r="V53" s="217"/>
    </row>
    <row r="54" spans="1:22" ht="48">
      <c r="A54" s="413">
        <v>6</v>
      </c>
      <c r="B54" s="413" t="s">
        <v>1806</v>
      </c>
      <c r="C54" s="413" t="s">
        <v>862</v>
      </c>
      <c r="D54" s="413" t="s">
        <v>1540</v>
      </c>
      <c r="E54" s="413" t="s">
        <v>1758</v>
      </c>
      <c r="F54" s="423">
        <v>15</v>
      </c>
      <c r="G54" s="423" t="s">
        <v>859</v>
      </c>
      <c r="H54" s="430">
        <v>9</v>
      </c>
      <c r="I54" s="430">
        <v>2</v>
      </c>
      <c r="J54" s="430">
        <v>5</v>
      </c>
      <c r="K54" s="430">
        <v>0</v>
      </c>
      <c r="L54" s="430">
        <v>15</v>
      </c>
      <c r="M54" s="430">
        <v>3</v>
      </c>
      <c r="N54" s="430">
        <v>0.5</v>
      </c>
      <c r="O54" s="430">
        <v>0</v>
      </c>
      <c r="P54" s="430">
        <v>2</v>
      </c>
      <c r="Q54" s="430">
        <v>0</v>
      </c>
      <c r="R54" s="431">
        <v>36.5</v>
      </c>
      <c r="S54" s="413" t="s">
        <v>870</v>
      </c>
      <c r="T54" s="413" t="s">
        <v>1807</v>
      </c>
      <c r="U54" s="217" t="s">
        <v>870</v>
      </c>
      <c r="V54" s="217"/>
    </row>
    <row r="55" spans="1:22" ht="36">
      <c r="A55" s="413">
        <v>6</v>
      </c>
      <c r="B55" s="413" t="s">
        <v>1216</v>
      </c>
      <c r="C55" s="413" t="s">
        <v>1061</v>
      </c>
      <c r="D55" s="413" t="s">
        <v>1528</v>
      </c>
      <c r="E55" s="413" t="s">
        <v>905</v>
      </c>
      <c r="F55" s="423">
        <v>20</v>
      </c>
      <c r="G55" s="423" t="s">
        <v>859</v>
      </c>
      <c r="H55" s="430">
        <v>7</v>
      </c>
      <c r="I55" s="430">
        <v>0</v>
      </c>
      <c r="J55" s="430">
        <v>3</v>
      </c>
      <c r="K55" s="430">
        <v>2</v>
      </c>
      <c r="L55" s="430">
        <v>17</v>
      </c>
      <c r="M55" s="430">
        <v>3</v>
      </c>
      <c r="N55" s="430">
        <v>0.5</v>
      </c>
      <c r="O55" s="430">
        <v>2</v>
      </c>
      <c r="P55" s="430">
        <v>2</v>
      </c>
      <c r="Q55" s="430">
        <v>0</v>
      </c>
      <c r="R55" s="431">
        <v>36.5</v>
      </c>
      <c r="S55" s="413" t="s">
        <v>870</v>
      </c>
      <c r="T55" s="413" t="s">
        <v>1584</v>
      </c>
      <c r="U55" s="217" t="s">
        <v>928</v>
      </c>
      <c r="V55" s="217"/>
    </row>
    <row r="56" spans="1:22" ht="36">
      <c r="A56" s="413">
        <v>8</v>
      </c>
      <c r="B56" s="413" t="s">
        <v>1808</v>
      </c>
      <c r="C56" s="413" t="s">
        <v>862</v>
      </c>
      <c r="D56" s="413" t="s">
        <v>1563</v>
      </c>
      <c r="E56" s="413" t="s">
        <v>1023</v>
      </c>
      <c r="F56" s="423">
        <v>19</v>
      </c>
      <c r="G56" s="423" t="s">
        <v>859</v>
      </c>
      <c r="H56" s="430">
        <v>9</v>
      </c>
      <c r="I56" s="430">
        <v>0</v>
      </c>
      <c r="J56" s="430">
        <v>5</v>
      </c>
      <c r="K56" s="430">
        <v>0</v>
      </c>
      <c r="L56" s="430">
        <v>14</v>
      </c>
      <c r="M56" s="430">
        <v>3</v>
      </c>
      <c r="N56" s="430">
        <v>0.5</v>
      </c>
      <c r="O56" s="430">
        <v>1</v>
      </c>
      <c r="P56" s="430">
        <v>1</v>
      </c>
      <c r="Q56" s="430">
        <v>1.5</v>
      </c>
      <c r="R56" s="431">
        <v>35</v>
      </c>
      <c r="S56" s="426"/>
      <c r="T56" s="413" t="s">
        <v>1588</v>
      </c>
      <c r="U56" s="426"/>
      <c r="V56" s="426"/>
    </row>
    <row r="57" spans="1:22" ht="36">
      <c r="A57" s="413">
        <v>9</v>
      </c>
      <c r="B57" s="413" t="s">
        <v>1598</v>
      </c>
      <c r="C57" s="413" t="s">
        <v>862</v>
      </c>
      <c r="D57" s="413" t="s">
        <v>1528</v>
      </c>
      <c r="E57" s="413" t="s">
        <v>858</v>
      </c>
      <c r="F57" s="423">
        <v>20</v>
      </c>
      <c r="G57" s="423" t="s">
        <v>859</v>
      </c>
      <c r="H57" s="430">
        <v>7</v>
      </c>
      <c r="I57" s="430">
        <v>0</v>
      </c>
      <c r="J57" s="430">
        <v>5</v>
      </c>
      <c r="K57" s="430">
        <v>1</v>
      </c>
      <c r="L57" s="430">
        <v>13</v>
      </c>
      <c r="M57" s="430">
        <v>3</v>
      </c>
      <c r="N57" s="430">
        <v>1</v>
      </c>
      <c r="O57" s="430">
        <v>1</v>
      </c>
      <c r="P57" s="430">
        <v>3</v>
      </c>
      <c r="Q57" s="430">
        <v>0</v>
      </c>
      <c r="R57" s="431">
        <v>34</v>
      </c>
      <c r="S57" s="426"/>
      <c r="T57" s="413" t="s">
        <v>1599</v>
      </c>
      <c r="U57" s="426"/>
      <c r="V57" s="426"/>
    </row>
    <row r="58" spans="1:22" ht="48">
      <c r="A58" s="413">
        <v>9</v>
      </c>
      <c r="B58" s="413" t="s">
        <v>1809</v>
      </c>
      <c r="C58" s="413" t="s">
        <v>1248</v>
      </c>
      <c r="D58" s="413" t="s">
        <v>1702</v>
      </c>
      <c r="E58" s="413" t="s">
        <v>868</v>
      </c>
      <c r="F58" s="423"/>
      <c r="G58" s="423" t="s">
        <v>859</v>
      </c>
      <c r="H58" s="430">
        <v>6</v>
      </c>
      <c r="I58" s="430">
        <v>1</v>
      </c>
      <c r="J58" s="430">
        <v>5</v>
      </c>
      <c r="K58" s="430">
        <v>0</v>
      </c>
      <c r="L58" s="430">
        <v>16</v>
      </c>
      <c r="M58" s="430">
        <v>3</v>
      </c>
      <c r="N58" s="430">
        <v>0.5</v>
      </c>
      <c r="O58" s="430">
        <v>0.5</v>
      </c>
      <c r="P58" s="430">
        <v>2</v>
      </c>
      <c r="Q58" s="430">
        <v>0</v>
      </c>
      <c r="R58" s="431">
        <v>34</v>
      </c>
      <c r="S58" s="426"/>
      <c r="T58" s="413" t="s">
        <v>1539</v>
      </c>
      <c r="U58" s="426"/>
      <c r="V58" s="426"/>
    </row>
    <row r="59" spans="1:22" ht="48">
      <c r="A59" s="413">
        <v>11</v>
      </c>
      <c r="B59" s="413" t="s">
        <v>1810</v>
      </c>
      <c r="C59" s="413" t="s">
        <v>1811</v>
      </c>
      <c r="D59" s="413" t="s">
        <v>1643</v>
      </c>
      <c r="E59" s="413" t="s">
        <v>1013</v>
      </c>
      <c r="F59" s="423">
        <v>25</v>
      </c>
      <c r="G59" s="423" t="s">
        <v>859</v>
      </c>
      <c r="H59" s="430">
        <v>7</v>
      </c>
      <c r="I59" s="430">
        <v>0</v>
      </c>
      <c r="J59" s="430">
        <v>5</v>
      </c>
      <c r="K59" s="430">
        <v>0</v>
      </c>
      <c r="L59" s="430">
        <v>14</v>
      </c>
      <c r="M59" s="430">
        <v>3</v>
      </c>
      <c r="N59" s="430">
        <v>0.5</v>
      </c>
      <c r="O59" s="430">
        <v>1</v>
      </c>
      <c r="P59" s="430">
        <v>3</v>
      </c>
      <c r="Q59" s="430">
        <v>0</v>
      </c>
      <c r="R59" s="431">
        <v>33.5</v>
      </c>
      <c r="S59" s="426"/>
      <c r="T59" s="413" t="s">
        <v>1623</v>
      </c>
      <c r="U59" s="426"/>
      <c r="V59" s="426"/>
    </row>
    <row r="60" spans="1:22" ht="48">
      <c r="A60" s="413">
        <v>11</v>
      </c>
      <c r="B60" s="413" t="s">
        <v>1596</v>
      </c>
      <c r="C60" s="413" t="s">
        <v>915</v>
      </c>
      <c r="D60" s="413" t="s">
        <v>1556</v>
      </c>
      <c r="E60" s="413" t="s">
        <v>899</v>
      </c>
      <c r="F60" s="423">
        <v>21</v>
      </c>
      <c r="G60" s="423" t="s">
        <v>859</v>
      </c>
      <c r="H60" s="430">
        <v>8</v>
      </c>
      <c r="I60" s="430">
        <v>0</v>
      </c>
      <c r="J60" s="430">
        <v>3</v>
      </c>
      <c r="K60" s="430">
        <v>1</v>
      </c>
      <c r="L60" s="430">
        <v>17</v>
      </c>
      <c r="M60" s="430">
        <v>3</v>
      </c>
      <c r="N60" s="430">
        <v>0.5</v>
      </c>
      <c r="O60" s="430">
        <v>0.5</v>
      </c>
      <c r="P60" s="430">
        <v>0.5</v>
      </c>
      <c r="Q60" s="430">
        <v>0</v>
      </c>
      <c r="R60" s="431">
        <v>33.5</v>
      </c>
      <c r="S60" s="426"/>
      <c r="T60" s="413" t="s">
        <v>1597</v>
      </c>
      <c r="U60" s="426"/>
      <c r="V60" s="426"/>
    </row>
    <row r="61" spans="1:22" ht="36">
      <c r="A61" s="413">
        <v>11</v>
      </c>
      <c r="B61" s="413" t="s">
        <v>911</v>
      </c>
      <c r="C61" s="413" t="s">
        <v>862</v>
      </c>
      <c r="D61" s="413" t="s">
        <v>1594</v>
      </c>
      <c r="E61" s="413" t="s">
        <v>912</v>
      </c>
      <c r="F61" s="423"/>
      <c r="G61" s="423" t="s">
        <v>859</v>
      </c>
      <c r="H61" s="430">
        <v>6</v>
      </c>
      <c r="I61" s="430">
        <v>2</v>
      </c>
      <c r="J61" s="430">
        <v>3</v>
      </c>
      <c r="K61" s="430">
        <v>0</v>
      </c>
      <c r="L61" s="430">
        <v>14</v>
      </c>
      <c r="M61" s="430">
        <v>3</v>
      </c>
      <c r="N61" s="430">
        <v>1</v>
      </c>
      <c r="O61" s="430">
        <v>0.5</v>
      </c>
      <c r="P61" s="430">
        <v>3</v>
      </c>
      <c r="Q61" s="430">
        <v>1</v>
      </c>
      <c r="R61" s="431">
        <v>33.5</v>
      </c>
      <c r="S61" s="426"/>
      <c r="T61" s="413" t="s">
        <v>1603</v>
      </c>
      <c r="U61" s="426"/>
      <c r="V61" s="426"/>
    </row>
    <row r="62" spans="1:22" ht="36">
      <c r="A62" s="413">
        <v>14</v>
      </c>
      <c r="B62" s="413" t="s">
        <v>1250</v>
      </c>
      <c r="C62" s="413" t="s">
        <v>995</v>
      </c>
      <c r="D62" s="413" t="s">
        <v>1552</v>
      </c>
      <c r="E62" s="413" t="s">
        <v>1251</v>
      </c>
      <c r="F62" s="423">
        <v>15</v>
      </c>
      <c r="G62" s="423" t="s">
        <v>859</v>
      </c>
      <c r="H62" s="430">
        <v>8</v>
      </c>
      <c r="I62" s="430">
        <v>0</v>
      </c>
      <c r="J62" s="430">
        <v>5</v>
      </c>
      <c r="K62" s="430">
        <v>1</v>
      </c>
      <c r="L62" s="430">
        <v>14</v>
      </c>
      <c r="M62" s="430">
        <v>3</v>
      </c>
      <c r="N62" s="430">
        <v>1</v>
      </c>
      <c r="O62" s="430">
        <v>0</v>
      </c>
      <c r="P62" s="430">
        <v>1</v>
      </c>
      <c r="Q62" s="430">
        <v>0</v>
      </c>
      <c r="R62" s="431">
        <v>33</v>
      </c>
      <c r="S62" s="426"/>
      <c r="T62" s="413" t="s">
        <v>1812</v>
      </c>
      <c r="U62" s="426"/>
      <c r="V62" s="426"/>
    </row>
    <row r="63" spans="1:22" ht="36">
      <c r="A63" s="413">
        <v>15</v>
      </c>
      <c r="B63" s="413" t="s">
        <v>1615</v>
      </c>
      <c r="C63" s="413" t="s">
        <v>1097</v>
      </c>
      <c r="D63" s="413" t="s">
        <v>1616</v>
      </c>
      <c r="E63" s="413" t="s">
        <v>1292</v>
      </c>
      <c r="F63" s="423"/>
      <c r="G63" s="423" t="s">
        <v>859</v>
      </c>
      <c r="H63" s="430">
        <v>7</v>
      </c>
      <c r="I63" s="430">
        <v>0</v>
      </c>
      <c r="J63" s="430">
        <v>3</v>
      </c>
      <c r="K63" s="430">
        <v>0</v>
      </c>
      <c r="L63" s="430">
        <v>12</v>
      </c>
      <c r="M63" s="430">
        <v>3</v>
      </c>
      <c r="N63" s="430">
        <v>1</v>
      </c>
      <c r="O63" s="430">
        <v>2</v>
      </c>
      <c r="P63" s="430">
        <v>3</v>
      </c>
      <c r="Q63" s="430">
        <v>1</v>
      </c>
      <c r="R63" s="431">
        <v>32</v>
      </c>
      <c r="S63" s="426"/>
      <c r="T63" s="413" t="s">
        <v>1813</v>
      </c>
      <c r="U63" s="426"/>
      <c r="V63" s="426"/>
    </row>
    <row r="64" spans="1:22" ht="36">
      <c r="A64" s="413">
        <v>15</v>
      </c>
      <c r="B64" s="413" t="s">
        <v>1454</v>
      </c>
      <c r="C64" s="413" t="s">
        <v>1337</v>
      </c>
      <c r="D64" s="413" t="s">
        <v>1814</v>
      </c>
      <c r="E64" s="413" t="s">
        <v>905</v>
      </c>
      <c r="F64" s="423">
        <v>21</v>
      </c>
      <c r="G64" s="423" t="s">
        <v>859</v>
      </c>
      <c r="H64" s="430">
        <v>7</v>
      </c>
      <c r="I64" s="430">
        <v>0</v>
      </c>
      <c r="J64" s="430">
        <v>5</v>
      </c>
      <c r="K64" s="430">
        <v>0</v>
      </c>
      <c r="L64" s="430">
        <v>10</v>
      </c>
      <c r="M64" s="430">
        <v>3</v>
      </c>
      <c r="N64" s="430">
        <v>1</v>
      </c>
      <c r="O64" s="430">
        <v>2</v>
      </c>
      <c r="P64" s="430">
        <v>3</v>
      </c>
      <c r="Q64" s="430">
        <v>1</v>
      </c>
      <c r="R64" s="431">
        <v>32</v>
      </c>
      <c r="S64" s="426"/>
      <c r="T64" s="413" t="s">
        <v>1584</v>
      </c>
      <c r="U64" s="426"/>
      <c r="V64" s="426"/>
    </row>
    <row r="65" spans="1:22" ht="48">
      <c r="A65" s="413">
        <v>17</v>
      </c>
      <c r="B65" s="413" t="s">
        <v>1618</v>
      </c>
      <c r="C65" s="413" t="s">
        <v>933</v>
      </c>
      <c r="D65" s="413" t="s">
        <v>1619</v>
      </c>
      <c r="E65" s="413" t="s">
        <v>1213</v>
      </c>
      <c r="F65" s="423">
        <v>21</v>
      </c>
      <c r="G65" s="423" t="s">
        <v>859</v>
      </c>
      <c r="H65" s="430">
        <v>7</v>
      </c>
      <c r="I65" s="430">
        <v>0</v>
      </c>
      <c r="J65" s="430">
        <v>5</v>
      </c>
      <c r="K65" s="430">
        <v>0</v>
      </c>
      <c r="L65" s="430">
        <v>11</v>
      </c>
      <c r="M65" s="430">
        <v>3</v>
      </c>
      <c r="N65" s="430">
        <v>1</v>
      </c>
      <c r="O65" s="430">
        <v>1</v>
      </c>
      <c r="P65" s="430">
        <v>3</v>
      </c>
      <c r="Q65" s="430">
        <v>0</v>
      </c>
      <c r="R65" s="431">
        <v>31</v>
      </c>
      <c r="S65" s="426"/>
      <c r="T65" s="413" t="s">
        <v>1815</v>
      </c>
      <c r="U65" s="426"/>
      <c r="V65" s="426"/>
    </row>
    <row r="66" spans="1:22" ht="48">
      <c r="A66" s="413">
        <v>18</v>
      </c>
      <c r="B66" s="413" t="s">
        <v>1816</v>
      </c>
      <c r="C66" s="413" t="s">
        <v>1201</v>
      </c>
      <c r="D66" s="413" t="s">
        <v>1556</v>
      </c>
      <c r="E66" s="413" t="s">
        <v>1188</v>
      </c>
      <c r="F66" s="423">
        <v>17</v>
      </c>
      <c r="G66" s="423" t="s">
        <v>859</v>
      </c>
      <c r="H66" s="430">
        <v>6</v>
      </c>
      <c r="I66" s="430">
        <v>0</v>
      </c>
      <c r="J66" s="430">
        <v>2</v>
      </c>
      <c r="K66" s="430">
        <v>0</v>
      </c>
      <c r="L66" s="430">
        <v>14</v>
      </c>
      <c r="M66" s="430">
        <v>3</v>
      </c>
      <c r="N66" s="430">
        <v>0.5</v>
      </c>
      <c r="O66" s="430">
        <v>0.5</v>
      </c>
      <c r="P66" s="430">
        <v>3</v>
      </c>
      <c r="Q66" s="430">
        <v>0</v>
      </c>
      <c r="R66" s="431">
        <v>29</v>
      </c>
      <c r="S66" s="426"/>
      <c r="T66" s="413" t="s">
        <v>1626</v>
      </c>
      <c r="U66" s="426"/>
      <c r="V66" s="426"/>
    </row>
    <row r="67" spans="1:22" ht="48">
      <c r="A67" s="413">
        <v>18</v>
      </c>
      <c r="B67" s="413" t="s">
        <v>1613</v>
      </c>
      <c r="C67" s="413" t="s">
        <v>862</v>
      </c>
      <c r="D67" s="413" t="s">
        <v>1817</v>
      </c>
      <c r="E67" s="413" t="s">
        <v>891</v>
      </c>
      <c r="F67" s="423">
        <v>23</v>
      </c>
      <c r="G67" s="423" t="s">
        <v>859</v>
      </c>
      <c r="H67" s="430">
        <v>5</v>
      </c>
      <c r="I67" s="430">
        <v>0</v>
      </c>
      <c r="J67" s="430">
        <v>3</v>
      </c>
      <c r="K67" s="430">
        <v>0</v>
      </c>
      <c r="L67" s="430">
        <v>12</v>
      </c>
      <c r="M67" s="430">
        <v>3</v>
      </c>
      <c r="N67" s="430">
        <v>1</v>
      </c>
      <c r="O67" s="430">
        <v>2</v>
      </c>
      <c r="P67" s="430">
        <v>3</v>
      </c>
      <c r="Q67" s="430">
        <v>0</v>
      </c>
      <c r="R67" s="431">
        <v>29</v>
      </c>
      <c r="S67" s="426"/>
      <c r="T67" s="413" t="s">
        <v>1614</v>
      </c>
      <c r="U67" s="426"/>
      <c r="V67" s="426"/>
    </row>
    <row r="68" spans="1:22" ht="48">
      <c r="A68" s="413">
        <v>20</v>
      </c>
      <c r="B68" s="413" t="s">
        <v>1818</v>
      </c>
      <c r="C68" s="413" t="s">
        <v>1819</v>
      </c>
      <c r="D68" s="413" t="s">
        <v>1820</v>
      </c>
      <c r="E68" s="413" t="s">
        <v>1042</v>
      </c>
      <c r="F68" s="423">
        <v>25</v>
      </c>
      <c r="G68" s="423" t="s">
        <v>859</v>
      </c>
      <c r="H68" s="430">
        <v>7</v>
      </c>
      <c r="I68" s="430">
        <v>1</v>
      </c>
      <c r="J68" s="430">
        <v>1</v>
      </c>
      <c r="K68" s="430">
        <v>0</v>
      </c>
      <c r="L68" s="430">
        <v>13</v>
      </c>
      <c r="M68" s="430">
        <v>1.5</v>
      </c>
      <c r="N68" s="430">
        <v>0.5</v>
      </c>
      <c r="O68" s="430">
        <v>1</v>
      </c>
      <c r="P68" s="430">
        <v>3</v>
      </c>
      <c r="Q68" s="430">
        <v>0</v>
      </c>
      <c r="R68" s="431">
        <v>28</v>
      </c>
      <c r="S68" s="426"/>
      <c r="T68" s="413" t="s">
        <v>1610</v>
      </c>
      <c r="U68" s="426"/>
      <c r="V68" s="426"/>
    </row>
    <row r="69" spans="1:22" ht="36">
      <c r="A69" s="413">
        <v>21</v>
      </c>
      <c r="B69" s="413" t="s">
        <v>1255</v>
      </c>
      <c r="C69" s="413" t="s">
        <v>1442</v>
      </c>
      <c r="D69" s="413" t="s">
        <v>1561</v>
      </c>
      <c r="E69" s="413" t="s">
        <v>934</v>
      </c>
      <c r="F69" s="423">
        <v>20</v>
      </c>
      <c r="G69" s="423" t="s">
        <v>859</v>
      </c>
      <c r="H69" s="430">
        <v>4</v>
      </c>
      <c r="I69" s="430">
        <v>0</v>
      </c>
      <c r="J69" s="430">
        <v>3</v>
      </c>
      <c r="K69" s="430">
        <v>0</v>
      </c>
      <c r="L69" s="430">
        <v>15</v>
      </c>
      <c r="M69" s="430">
        <v>3</v>
      </c>
      <c r="N69" s="430">
        <v>0.5</v>
      </c>
      <c r="O69" s="430">
        <v>0</v>
      </c>
      <c r="P69" s="430">
        <v>2</v>
      </c>
      <c r="Q69" s="430">
        <v>0</v>
      </c>
      <c r="R69" s="431">
        <v>27.5</v>
      </c>
      <c r="S69" s="426"/>
      <c r="T69" s="413" t="s">
        <v>1821</v>
      </c>
      <c r="U69" s="426"/>
      <c r="V69" s="426"/>
    </row>
    <row r="70" spans="1:22" ht="48">
      <c r="A70" s="413">
        <v>22</v>
      </c>
      <c r="B70" s="413" t="s">
        <v>1630</v>
      </c>
      <c r="C70" s="413" t="s">
        <v>989</v>
      </c>
      <c r="D70" s="413" t="s">
        <v>1616</v>
      </c>
      <c r="E70" s="413" t="s">
        <v>1144</v>
      </c>
      <c r="F70" s="423">
        <v>13</v>
      </c>
      <c r="G70" s="423" t="s">
        <v>859</v>
      </c>
      <c r="H70" s="430">
        <v>6</v>
      </c>
      <c r="I70" s="430">
        <v>0</v>
      </c>
      <c r="J70" s="430">
        <v>3</v>
      </c>
      <c r="K70" s="430">
        <v>2</v>
      </c>
      <c r="L70" s="430">
        <v>10</v>
      </c>
      <c r="M70" s="430">
        <v>3</v>
      </c>
      <c r="N70" s="430">
        <v>0.5</v>
      </c>
      <c r="O70" s="430">
        <v>0.5</v>
      </c>
      <c r="P70" s="430">
        <v>2</v>
      </c>
      <c r="Q70" s="430">
        <v>0</v>
      </c>
      <c r="R70" s="431">
        <v>27</v>
      </c>
      <c r="S70" s="426"/>
      <c r="T70" s="413" t="s">
        <v>1631</v>
      </c>
      <c r="U70" s="426"/>
      <c r="V70" s="426"/>
    </row>
    <row r="71" spans="1:22" ht="36">
      <c r="A71" s="413">
        <v>23</v>
      </c>
      <c r="B71" s="413" t="s">
        <v>925</v>
      </c>
      <c r="C71" s="413" t="s">
        <v>926</v>
      </c>
      <c r="D71" s="413" t="s">
        <v>1822</v>
      </c>
      <c r="E71" s="413" t="s">
        <v>927</v>
      </c>
      <c r="F71" s="423">
        <v>17</v>
      </c>
      <c r="G71" s="423" t="s">
        <v>859</v>
      </c>
      <c r="H71" s="430">
        <v>8</v>
      </c>
      <c r="I71" s="430">
        <v>0</v>
      </c>
      <c r="J71" s="430">
        <v>5</v>
      </c>
      <c r="K71" s="430">
        <v>0</v>
      </c>
      <c r="L71" s="430">
        <v>9</v>
      </c>
      <c r="M71" s="430">
        <v>3</v>
      </c>
      <c r="N71" s="430">
        <v>0</v>
      </c>
      <c r="O71" s="430">
        <v>0</v>
      </c>
      <c r="P71" s="430">
        <v>0</v>
      </c>
      <c r="Q71" s="430">
        <v>0</v>
      </c>
      <c r="R71" s="431">
        <v>25</v>
      </c>
      <c r="S71" s="426"/>
      <c r="T71" s="413" t="s">
        <v>1823</v>
      </c>
      <c r="U71" s="426"/>
      <c r="V71" s="426"/>
    </row>
    <row r="72" spans="1:22" ht="48">
      <c r="A72" s="413">
        <v>23</v>
      </c>
      <c r="B72" s="413" t="s">
        <v>1824</v>
      </c>
      <c r="C72" s="413" t="s">
        <v>1048</v>
      </c>
      <c r="D72" s="413" t="s">
        <v>1787</v>
      </c>
      <c r="E72" s="413" t="s">
        <v>873</v>
      </c>
      <c r="F72" s="423">
        <v>20</v>
      </c>
      <c r="G72" s="423" t="s">
        <v>859</v>
      </c>
      <c r="H72" s="430">
        <v>5</v>
      </c>
      <c r="I72" s="430">
        <v>0</v>
      </c>
      <c r="J72" s="430">
        <v>5</v>
      </c>
      <c r="K72" s="430">
        <v>1</v>
      </c>
      <c r="L72" s="430">
        <v>8</v>
      </c>
      <c r="M72" s="430">
        <v>1.5</v>
      </c>
      <c r="N72" s="430">
        <v>0.5</v>
      </c>
      <c r="O72" s="430">
        <v>1</v>
      </c>
      <c r="P72" s="430">
        <v>3</v>
      </c>
      <c r="Q72" s="430">
        <v>0</v>
      </c>
      <c r="R72" s="431">
        <v>25</v>
      </c>
      <c r="S72" s="426"/>
      <c r="T72" s="413" t="s">
        <v>1701</v>
      </c>
      <c r="U72" s="426"/>
      <c r="V72" s="426"/>
    </row>
    <row r="73" spans="1:22" ht="48">
      <c r="A73" s="413">
        <v>25</v>
      </c>
      <c r="B73" s="413" t="s">
        <v>1825</v>
      </c>
      <c r="C73" s="413" t="s">
        <v>924</v>
      </c>
      <c r="D73" s="413" t="s">
        <v>1619</v>
      </c>
      <c r="E73" s="413" t="s">
        <v>1038</v>
      </c>
      <c r="F73" s="423">
        <v>14</v>
      </c>
      <c r="G73" s="423" t="s">
        <v>859</v>
      </c>
      <c r="H73" s="430">
        <v>6</v>
      </c>
      <c r="I73" s="430">
        <v>0</v>
      </c>
      <c r="J73" s="430">
        <v>3</v>
      </c>
      <c r="K73" s="430">
        <v>0</v>
      </c>
      <c r="L73" s="430">
        <v>10</v>
      </c>
      <c r="M73" s="430">
        <v>1.5</v>
      </c>
      <c r="N73" s="430">
        <v>1</v>
      </c>
      <c r="O73" s="430">
        <v>1</v>
      </c>
      <c r="P73" s="430">
        <v>2</v>
      </c>
      <c r="Q73" s="430">
        <v>0</v>
      </c>
      <c r="R73" s="431">
        <v>24.5</v>
      </c>
      <c r="S73" s="426"/>
      <c r="T73" s="413" t="s">
        <v>1651</v>
      </c>
      <c r="U73" s="426"/>
      <c r="V73" s="426"/>
    </row>
    <row r="74" spans="1:22" ht="36">
      <c r="A74" s="413">
        <v>26</v>
      </c>
      <c r="B74" s="413" t="s">
        <v>1389</v>
      </c>
      <c r="C74" s="413" t="s">
        <v>878</v>
      </c>
      <c r="D74" s="413" t="s">
        <v>1659</v>
      </c>
      <c r="E74" s="413" t="s">
        <v>1104</v>
      </c>
      <c r="F74" s="423">
        <v>22</v>
      </c>
      <c r="G74" s="423" t="s">
        <v>859</v>
      </c>
      <c r="H74" s="430">
        <v>5</v>
      </c>
      <c r="I74" s="430">
        <v>0</v>
      </c>
      <c r="J74" s="430">
        <v>1</v>
      </c>
      <c r="K74" s="430">
        <v>0</v>
      </c>
      <c r="L74" s="430">
        <v>13</v>
      </c>
      <c r="M74" s="430">
        <v>3</v>
      </c>
      <c r="N74" s="430">
        <v>0.5</v>
      </c>
      <c r="O74" s="430">
        <v>1</v>
      </c>
      <c r="P74" s="430">
        <v>0</v>
      </c>
      <c r="Q74" s="430">
        <v>0</v>
      </c>
      <c r="R74" s="431">
        <v>23.5</v>
      </c>
      <c r="S74" s="426"/>
      <c r="T74" s="413" t="s">
        <v>1661</v>
      </c>
      <c r="U74" s="426"/>
      <c r="V74" s="426"/>
    </row>
    <row r="75" spans="1:22" ht="36">
      <c r="A75" s="372">
        <v>27</v>
      </c>
      <c r="B75" s="372" t="s">
        <v>1826</v>
      </c>
      <c r="C75" s="372" t="s">
        <v>1246</v>
      </c>
      <c r="D75" s="372" t="s">
        <v>1549</v>
      </c>
      <c r="E75" s="372" t="s">
        <v>1579</v>
      </c>
      <c r="F75" s="432">
        <v>19</v>
      </c>
      <c r="G75" s="432" t="s">
        <v>859</v>
      </c>
      <c r="H75" s="1737" t="s">
        <v>939</v>
      </c>
      <c r="I75" s="1738"/>
      <c r="J75" s="1738"/>
      <c r="K75" s="1738"/>
      <c r="L75" s="1738"/>
      <c r="M75" s="1738"/>
      <c r="N75" s="1738"/>
      <c r="O75" s="1738"/>
      <c r="P75" s="1738"/>
      <c r="Q75" s="1738"/>
      <c r="R75" s="1739"/>
      <c r="S75" s="433"/>
      <c r="T75" s="372" t="s">
        <v>1705</v>
      </c>
      <c r="U75" s="433"/>
      <c r="V75" s="433"/>
    </row>
    <row r="76" spans="1:22" ht="48">
      <c r="A76" s="372">
        <v>28</v>
      </c>
      <c r="B76" s="372" t="s">
        <v>1827</v>
      </c>
      <c r="C76" s="372" t="s">
        <v>1224</v>
      </c>
      <c r="D76" s="372" t="s">
        <v>1547</v>
      </c>
      <c r="E76" s="372" t="s">
        <v>1013</v>
      </c>
      <c r="F76" s="432">
        <v>23</v>
      </c>
      <c r="G76" s="432" t="s">
        <v>859</v>
      </c>
      <c r="H76" s="1737" t="s">
        <v>939</v>
      </c>
      <c r="I76" s="1738"/>
      <c r="J76" s="1738"/>
      <c r="K76" s="1738"/>
      <c r="L76" s="1738"/>
      <c r="M76" s="1738"/>
      <c r="N76" s="1738"/>
      <c r="O76" s="1738"/>
      <c r="P76" s="1738"/>
      <c r="Q76" s="1738"/>
      <c r="R76" s="1739"/>
      <c r="S76" s="433"/>
      <c r="T76" s="372" t="s">
        <v>1586</v>
      </c>
      <c r="U76" s="433"/>
      <c r="V76" s="433"/>
    </row>
    <row r="79" spans="1:22" ht="15">
      <c r="A79" s="143"/>
      <c r="B79" s="367" t="s">
        <v>1633</v>
      </c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</row>
    <row r="80" spans="1:22" ht="24">
      <c r="A80" s="183" t="s">
        <v>842</v>
      </c>
      <c r="B80" s="427" t="s">
        <v>844</v>
      </c>
      <c r="C80" s="427" t="s">
        <v>845</v>
      </c>
      <c r="D80" s="372" t="s">
        <v>1519</v>
      </c>
      <c r="E80" s="427" t="s">
        <v>847</v>
      </c>
      <c r="F80" s="427" t="s">
        <v>848</v>
      </c>
      <c r="G80" s="427" t="s">
        <v>849</v>
      </c>
      <c r="H80" s="424">
        <v>1</v>
      </c>
      <c r="I80" s="424">
        <v>2</v>
      </c>
      <c r="J80" s="424">
        <v>3</v>
      </c>
      <c r="K80" s="424">
        <v>4</v>
      </c>
      <c r="L80" s="424">
        <v>5</v>
      </c>
      <c r="M80" s="424">
        <v>6</v>
      </c>
      <c r="N80" s="424">
        <v>7</v>
      </c>
      <c r="O80" s="424">
        <v>8</v>
      </c>
      <c r="P80" s="424">
        <v>9</v>
      </c>
      <c r="Q80" s="424">
        <v>10</v>
      </c>
      <c r="R80" s="424" t="s">
        <v>850</v>
      </c>
      <c r="S80" s="427" t="s">
        <v>851</v>
      </c>
      <c r="T80" s="427" t="s">
        <v>852</v>
      </c>
      <c r="U80" s="183" t="s">
        <v>853</v>
      </c>
      <c r="V80" s="183" t="s">
        <v>854</v>
      </c>
    </row>
    <row r="81" spans="1:22" ht="14.25">
      <c r="A81" s="183"/>
      <c r="B81" s="427"/>
      <c r="C81" s="427"/>
      <c r="D81" s="372"/>
      <c r="E81" s="427"/>
      <c r="F81" s="394">
        <v>31</v>
      </c>
      <c r="G81" s="434"/>
      <c r="H81" s="435">
        <v>10</v>
      </c>
      <c r="I81" s="435">
        <v>3</v>
      </c>
      <c r="J81" s="436">
        <v>5</v>
      </c>
      <c r="K81" s="436">
        <v>6</v>
      </c>
      <c r="L81" s="436">
        <v>2</v>
      </c>
      <c r="M81" s="436">
        <v>28</v>
      </c>
      <c r="N81" s="436">
        <v>10</v>
      </c>
      <c r="O81" s="436">
        <v>6</v>
      </c>
      <c r="P81" s="436">
        <v>2</v>
      </c>
      <c r="Q81" s="436">
        <v>15</v>
      </c>
      <c r="R81" s="394">
        <v>87</v>
      </c>
      <c r="S81" s="437"/>
      <c r="T81" s="427"/>
      <c r="U81" s="183"/>
      <c r="V81" s="183"/>
    </row>
    <row r="82" spans="1:22" ht="40.5">
      <c r="A82" s="183">
        <v>1</v>
      </c>
      <c r="B82" s="413" t="s">
        <v>1655</v>
      </c>
      <c r="C82" s="413" t="s">
        <v>1248</v>
      </c>
      <c r="D82" s="413" t="s">
        <v>1656</v>
      </c>
      <c r="E82" s="413" t="s">
        <v>1013</v>
      </c>
      <c r="F82" s="423">
        <v>29</v>
      </c>
      <c r="G82" s="423" t="s">
        <v>859</v>
      </c>
      <c r="H82" s="438">
        <v>8</v>
      </c>
      <c r="I82" s="438">
        <v>1</v>
      </c>
      <c r="J82" s="438">
        <v>3</v>
      </c>
      <c r="K82" s="438">
        <v>2</v>
      </c>
      <c r="L82" s="438">
        <v>0</v>
      </c>
      <c r="M82" s="438">
        <v>27</v>
      </c>
      <c r="N82" s="438">
        <v>9</v>
      </c>
      <c r="O82" s="438">
        <v>1</v>
      </c>
      <c r="P82" s="438">
        <v>2</v>
      </c>
      <c r="Q82" s="438">
        <v>4</v>
      </c>
      <c r="R82" s="449">
        <v>57</v>
      </c>
      <c r="S82" s="423" t="s">
        <v>928</v>
      </c>
      <c r="T82" s="423" t="s">
        <v>1532</v>
      </c>
      <c r="U82" s="426"/>
      <c r="V82" s="426"/>
    </row>
    <row r="83" spans="1:22" ht="30">
      <c r="A83" s="183">
        <v>2</v>
      </c>
      <c r="B83" s="413" t="s">
        <v>1021</v>
      </c>
      <c r="C83" s="413" t="s">
        <v>1022</v>
      </c>
      <c r="D83" s="413" t="s">
        <v>1625</v>
      </c>
      <c r="E83" s="413" t="s">
        <v>1023</v>
      </c>
      <c r="F83" s="423">
        <v>23</v>
      </c>
      <c r="G83" s="423" t="s">
        <v>859</v>
      </c>
      <c r="H83" s="430">
        <v>10</v>
      </c>
      <c r="I83" s="430">
        <v>2</v>
      </c>
      <c r="J83" s="430">
        <v>5</v>
      </c>
      <c r="K83" s="430">
        <v>0</v>
      </c>
      <c r="L83" s="430">
        <v>1</v>
      </c>
      <c r="M83" s="430">
        <v>24</v>
      </c>
      <c r="N83" s="430">
        <v>8</v>
      </c>
      <c r="O83" s="430">
        <v>2</v>
      </c>
      <c r="P83" s="430">
        <v>0</v>
      </c>
      <c r="Q83" s="430">
        <v>4</v>
      </c>
      <c r="R83" s="449">
        <v>56</v>
      </c>
      <c r="S83" s="423" t="s">
        <v>870</v>
      </c>
      <c r="T83" s="423" t="s">
        <v>1588</v>
      </c>
      <c r="U83" s="423" t="s">
        <v>870</v>
      </c>
      <c r="V83" s="423" t="s">
        <v>870</v>
      </c>
    </row>
    <row r="84" spans="1:22" ht="30">
      <c r="A84" s="183">
        <v>3</v>
      </c>
      <c r="B84" s="413" t="s">
        <v>889</v>
      </c>
      <c r="C84" s="413" t="s">
        <v>862</v>
      </c>
      <c r="D84" s="413" t="s">
        <v>1702</v>
      </c>
      <c r="E84" s="413" t="s">
        <v>891</v>
      </c>
      <c r="F84" s="423">
        <v>21</v>
      </c>
      <c r="G84" s="423" t="s">
        <v>859</v>
      </c>
      <c r="H84" s="430">
        <v>8</v>
      </c>
      <c r="I84" s="430">
        <v>2</v>
      </c>
      <c r="J84" s="430">
        <v>5</v>
      </c>
      <c r="K84" s="430">
        <v>2</v>
      </c>
      <c r="L84" s="430">
        <v>0</v>
      </c>
      <c r="M84" s="430">
        <v>26</v>
      </c>
      <c r="N84" s="430">
        <v>4</v>
      </c>
      <c r="O84" s="430">
        <v>2</v>
      </c>
      <c r="P84" s="430">
        <v>2</v>
      </c>
      <c r="Q84" s="430">
        <v>4</v>
      </c>
      <c r="R84" s="449">
        <v>55</v>
      </c>
      <c r="S84" s="423" t="s">
        <v>870</v>
      </c>
      <c r="T84" s="423" t="s">
        <v>1554</v>
      </c>
      <c r="U84" s="423"/>
      <c r="V84" s="423"/>
    </row>
    <row r="85" spans="1:22" ht="40.5">
      <c r="A85" s="183">
        <v>4</v>
      </c>
      <c r="B85" s="413" t="s">
        <v>1828</v>
      </c>
      <c r="C85" s="413" t="s">
        <v>894</v>
      </c>
      <c r="D85" s="413" t="s">
        <v>1525</v>
      </c>
      <c r="E85" s="413" t="s">
        <v>1013</v>
      </c>
      <c r="F85" s="423">
        <v>29</v>
      </c>
      <c r="G85" s="423" t="s">
        <v>859</v>
      </c>
      <c r="H85" s="430">
        <v>5</v>
      </c>
      <c r="I85" s="430">
        <v>2</v>
      </c>
      <c r="J85" s="430">
        <v>5</v>
      </c>
      <c r="K85" s="430">
        <v>2</v>
      </c>
      <c r="L85" s="430">
        <v>2</v>
      </c>
      <c r="M85" s="430">
        <v>27</v>
      </c>
      <c r="N85" s="430">
        <v>4</v>
      </c>
      <c r="O85" s="430">
        <v>2</v>
      </c>
      <c r="P85" s="430">
        <v>2</v>
      </c>
      <c r="Q85" s="430">
        <v>3.5</v>
      </c>
      <c r="R85" s="449">
        <v>54.5</v>
      </c>
      <c r="S85" s="423" t="s">
        <v>870</v>
      </c>
      <c r="T85" s="423" t="s">
        <v>1532</v>
      </c>
      <c r="U85" s="423"/>
      <c r="V85" s="423" t="s">
        <v>870</v>
      </c>
    </row>
    <row r="86" spans="1:22" ht="40.5">
      <c r="A86" s="183">
        <v>4</v>
      </c>
      <c r="B86" s="413" t="s">
        <v>1829</v>
      </c>
      <c r="C86" s="413" t="s">
        <v>867</v>
      </c>
      <c r="D86" s="413" t="s">
        <v>1561</v>
      </c>
      <c r="E86" s="413" t="s">
        <v>1038</v>
      </c>
      <c r="F86" s="423">
        <v>23</v>
      </c>
      <c r="G86" s="423" t="s">
        <v>859</v>
      </c>
      <c r="H86" s="430">
        <v>4</v>
      </c>
      <c r="I86" s="430">
        <v>2</v>
      </c>
      <c r="J86" s="430">
        <v>5</v>
      </c>
      <c r="K86" s="430">
        <v>1</v>
      </c>
      <c r="L86" s="430">
        <v>0</v>
      </c>
      <c r="M86" s="430">
        <v>26</v>
      </c>
      <c r="N86" s="430">
        <v>8</v>
      </c>
      <c r="O86" s="430">
        <v>4</v>
      </c>
      <c r="P86" s="430">
        <v>2</v>
      </c>
      <c r="Q86" s="430">
        <v>2.5</v>
      </c>
      <c r="R86" s="449">
        <v>54.5</v>
      </c>
      <c r="S86" s="423" t="s">
        <v>870</v>
      </c>
      <c r="T86" s="423" t="s">
        <v>1651</v>
      </c>
      <c r="U86" s="423"/>
      <c r="V86" s="423"/>
    </row>
    <row r="87" spans="1:22" ht="30">
      <c r="A87" s="183">
        <v>6</v>
      </c>
      <c r="B87" s="413" t="s">
        <v>1274</v>
      </c>
      <c r="C87" s="413" t="s">
        <v>1275</v>
      </c>
      <c r="D87" s="413" t="s">
        <v>1830</v>
      </c>
      <c r="E87" s="413" t="s">
        <v>927</v>
      </c>
      <c r="F87" s="423">
        <v>23</v>
      </c>
      <c r="G87" s="423" t="s">
        <v>859</v>
      </c>
      <c r="H87" s="430">
        <v>7</v>
      </c>
      <c r="I87" s="430">
        <v>2</v>
      </c>
      <c r="J87" s="430">
        <v>5</v>
      </c>
      <c r="K87" s="430">
        <v>1</v>
      </c>
      <c r="L87" s="430">
        <v>1</v>
      </c>
      <c r="M87" s="430">
        <v>26</v>
      </c>
      <c r="N87" s="430">
        <v>4</v>
      </c>
      <c r="O87" s="430">
        <v>4</v>
      </c>
      <c r="P87" s="430">
        <v>2</v>
      </c>
      <c r="Q87" s="430">
        <v>1.5</v>
      </c>
      <c r="R87" s="449">
        <v>53.5</v>
      </c>
      <c r="S87" s="423" t="s">
        <v>870</v>
      </c>
      <c r="T87" s="423" t="s">
        <v>1536</v>
      </c>
      <c r="U87" s="423"/>
      <c r="V87" s="423"/>
    </row>
    <row r="88" spans="1:22" ht="36">
      <c r="A88" s="183">
        <v>7</v>
      </c>
      <c r="B88" s="413" t="s">
        <v>877</v>
      </c>
      <c r="C88" s="413" t="s">
        <v>878</v>
      </c>
      <c r="D88" s="413" t="s">
        <v>1643</v>
      </c>
      <c r="E88" s="413" t="s">
        <v>992</v>
      </c>
      <c r="F88" s="423">
        <v>31</v>
      </c>
      <c r="G88" s="423" t="s">
        <v>859</v>
      </c>
      <c r="H88" s="430">
        <v>7</v>
      </c>
      <c r="I88" s="430">
        <v>2</v>
      </c>
      <c r="J88" s="430">
        <v>5</v>
      </c>
      <c r="K88" s="430">
        <v>1</v>
      </c>
      <c r="L88" s="430">
        <v>0</v>
      </c>
      <c r="M88" s="430">
        <v>28</v>
      </c>
      <c r="N88" s="430">
        <v>2</v>
      </c>
      <c r="O88" s="430">
        <v>3</v>
      </c>
      <c r="P88" s="430">
        <v>0</v>
      </c>
      <c r="Q88" s="430">
        <v>4.5</v>
      </c>
      <c r="R88" s="449">
        <v>52.5</v>
      </c>
      <c r="S88" s="426"/>
      <c r="T88" s="423" t="s">
        <v>1644</v>
      </c>
      <c r="U88" s="423"/>
      <c r="V88" s="423"/>
    </row>
    <row r="89" spans="1:22" ht="30">
      <c r="A89" s="183">
        <v>7</v>
      </c>
      <c r="B89" s="413" t="s">
        <v>1831</v>
      </c>
      <c r="C89" s="413" t="s">
        <v>922</v>
      </c>
      <c r="D89" s="413" t="s">
        <v>1528</v>
      </c>
      <c r="E89" s="413" t="s">
        <v>912</v>
      </c>
      <c r="F89" s="423"/>
      <c r="G89" s="423" t="s">
        <v>859</v>
      </c>
      <c r="H89" s="430">
        <v>8</v>
      </c>
      <c r="I89" s="430">
        <v>2</v>
      </c>
      <c r="J89" s="430">
        <v>5</v>
      </c>
      <c r="K89" s="430">
        <v>1</v>
      </c>
      <c r="L89" s="430">
        <v>0</v>
      </c>
      <c r="M89" s="430">
        <v>26</v>
      </c>
      <c r="N89" s="430">
        <v>5</v>
      </c>
      <c r="O89" s="430">
        <v>1</v>
      </c>
      <c r="P89" s="430">
        <v>2</v>
      </c>
      <c r="Q89" s="430">
        <v>2.5</v>
      </c>
      <c r="R89" s="449">
        <v>52.5</v>
      </c>
      <c r="S89" s="426"/>
      <c r="T89" s="423" t="s">
        <v>1603</v>
      </c>
      <c r="U89" s="423"/>
      <c r="V89" s="423"/>
    </row>
    <row r="90" spans="1:22" ht="40.5">
      <c r="A90" s="183">
        <v>9</v>
      </c>
      <c r="B90" s="413" t="s">
        <v>1832</v>
      </c>
      <c r="C90" s="413" t="s">
        <v>1097</v>
      </c>
      <c r="D90" s="413" t="s">
        <v>1833</v>
      </c>
      <c r="E90" s="413" t="s">
        <v>868</v>
      </c>
      <c r="F90" s="423">
        <v>24</v>
      </c>
      <c r="G90" s="423" t="s">
        <v>859</v>
      </c>
      <c r="H90" s="430">
        <v>8</v>
      </c>
      <c r="I90" s="430">
        <v>3</v>
      </c>
      <c r="J90" s="430">
        <v>5</v>
      </c>
      <c r="K90" s="430">
        <v>1</v>
      </c>
      <c r="L90" s="430">
        <v>1</v>
      </c>
      <c r="M90" s="430">
        <v>25</v>
      </c>
      <c r="N90" s="430">
        <v>3</v>
      </c>
      <c r="O90" s="430">
        <v>1</v>
      </c>
      <c r="P90" s="430">
        <v>2</v>
      </c>
      <c r="Q90" s="430">
        <v>3</v>
      </c>
      <c r="R90" s="449">
        <v>52</v>
      </c>
      <c r="S90" s="426"/>
      <c r="T90" s="423" t="s">
        <v>1649</v>
      </c>
      <c r="U90" s="423"/>
      <c r="V90" s="423"/>
    </row>
    <row r="91" spans="1:22" ht="30">
      <c r="A91" s="183">
        <v>10</v>
      </c>
      <c r="B91" s="413" t="s">
        <v>1638</v>
      </c>
      <c r="C91" s="413" t="s">
        <v>1248</v>
      </c>
      <c r="D91" s="413" t="s">
        <v>1639</v>
      </c>
      <c r="E91" s="413" t="s">
        <v>863</v>
      </c>
      <c r="F91" s="423">
        <v>26</v>
      </c>
      <c r="G91" s="423" t="s">
        <v>859</v>
      </c>
      <c r="H91" s="430">
        <v>7</v>
      </c>
      <c r="I91" s="430">
        <v>2</v>
      </c>
      <c r="J91" s="430">
        <v>5</v>
      </c>
      <c r="K91" s="430">
        <v>2</v>
      </c>
      <c r="L91" s="430">
        <v>1</v>
      </c>
      <c r="M91" s="430">
        <v>19</v>
      </c>
      <c r="N91" s="430">
        <v>3</v>
      </c>
      <c r="O91" s="430">
        <v>4</v>
      </c>
      <c r="P91" s="430">
        <v>2</v>
      </c>
      <c r="Q91" s="430">
        <v>6</v>
      </c>
      <c r="R91" s="449">
        <v>51</v>
      </c>
      <c r="S91" s="426"/>
      <c r="T91" s="423" t="s">
        <v>1640</v>
      </c>
      <c r="U91" s="423" t="s">
        <v>870</v>
      </c>
      <c r="V91" s="423"/>
    </row>
    <row r="92" spans="1:22" ht="30">
      <c r="A92" s="183">
        <v>10</v>
      </c>
      <c r="B92" s="413" t="s">
        <v>1834</v>
      </c>
      <c r="C92" s="413" t="s">
        <v>1201</v>
      </c>
      <c r="D92" s="413" t="s">
        <v>1594</v>
      </c>
      <c r="E92" s="413" t="s">
        <v>882</v>
      </c>
      <c r="F92" s="423">
        <v>20</v>
      </c>
      <c r="G92" s="423" t="s">
        <v>859</v>
      </c>
      <c r="H92" s="430">
        <v>6</v>
      </c>
      <c r="I92" s="430">
        <v>2</v>
      </c>
      <c r="J92" s="430">
        <v>5</v>
      </c>
      <c r="K92" s="430">
        <v>1</v>
      </c>
      <c r="L92" s="430">
        <v>0</v>
      </c>
      <c r="M92" s="430">
        <v>22</v>
      </c>
      <c r="N92" s="430">
        <v>6</v>
      </c>
      <c r="O92" s="430">
        <v>4</v>
      </c>
      <c r="P92" s="430">
        <v>1</v>
      </c>
      <c r="Q92" s="430">
        <v>4</v>
      </c>
      <c r="R92" s="449">
        <v>51</v>
      </c>
      <c r="S92" s="426"/>
      <c r="T92" s="423" t="s">
        <v>1671</v>
      </c>
      <c r="U92" s="423"/>
      <c r="V92" s="423"/>
    </row>
    <row r="93" spans="1:22" ht="30">
      <c r="A93" s="183">
        <v>12</v>
      </c>
      <c r="B93" s="413" t="s">
        <v>1055</v>
      </c>
      <c r="C93" s="413" t="s">
        <v>1193</v>
      </c>
      <c r="D93" s="413" t="s">
        <v>1552</v>
      </c>
      <c r="E93" s="413" t="s">
        <v>863</v>
      </c>
      <c r="F93" s="423">
        <v>25</v>
      </c>
      <c r="G93" s="423" t="s">
        <v>999</v>
      </c>
      <c r="H93" s="430">
        <v>7</v>
      </c>
      <c r="I93" s="430">
        <v>2</v>
      </c>
      <c r="J93" s="430">
        <v>5</v>
      </c>
      <c r="K93" s="430">
        <v>3</v>
      </c>
      <c r="L93" s="430">
        <v>1</v>
      </c>
      <c r="M93" s="430">
        <v>25</v>
      </c>
      <c r="N93" s="430">
        <v>0</v>
      </c>
      <c r="O93" s="430">
        <v>1</v>
      </c>
      <c r="P93" s="430">
        <v>0</v>
      </c>
      <c r="Q93" s="430">
        <v>6.5</v>
      </c>
      <c r="R93" s="449">
        <v>50.5</v>
      </c>
      <c r="S93" s="426"/>
      <c r="T93" s="423" t="s">
        <v>1657</v>
      </c>
      <c r="U93" s="423"/>
      <c r="V93" s="423"/>
    </row>
    <row r="94" spans="1:22" ht="30">
      <c r="A94" s="183">
        <v>13</v>
      </c>
      <c r="B94" s="413" t="s">
        <v>1835</v>
      </c>
      <c r="C94" s="413" t="s">
        <v>1031</v>
      </c>
      <c r="D94" s="413" t="s">
        <v>1594</v>
      </c>
      <c r="E94" s="413" t="s">
        <v>899</v>
      </c>
      <c r="F94" s="423">
        <v>13</v>
      </c>
      <c r="G94" s="423" t="s">
        <v>859</v>
      </c>
      <c r="H94" s="430">
        <v>8</v>
      </c>
      <c r="I94" s="430">
        <v>1</v>
      </c>
      <c r="J94" s="430">
        <v>5</v>
      </c>
      <c r="K94" s="430">
        <v>0</v>
      </c>
      <c r="L94" s="430">
        <v>1</v>
      </c>
      <c r="M94" s="430">
        <v>24</v>
      </c>
      <c r="N94" s="430">
        <v>4</v>
      </c>
      <c r="O94" s="430">
        <v>4</v>
      </c>
      <c r="P94" s="430">
        <v>0</v>
      </c>
      <c r="Q94" s="430">
        <v>2.5</v>
      </c>
      <c r="R94" s="449">
        <v>49.5</v>
      </c>
      <c r="S94" s="426"/>
      <c r="T94" s="423" t="s">
        <v>1541</v>
      </c>
      <c r="U94" s="423"/>
      <c r="V94" s="423"/>
    </row>
    <row r="95" spans="1:22" ht="30">
      <c r="A95" s="183">
        <v>13</v>
      </c>
      <c r="B95" s="413" t="s">
        <v>1271</v>
      </c>
      <c r="C95" s="413" t="s">
        <v>862</v>
      </c>
      <c r="D95" s="413" t="s">
        <v>1642</v>
      </c>
      <c r="E95" s="413" t="s">
        <v>905</v>
      </c>
      <c r="F95" s="423">
        <v>26</v>
      </c>
      <c r="G95" s="423" t="s">
        <v>859</v>
      </c>
      <c r="H95" s="430">
        <v>5</v>
      </c>
      <c r="I95" s="430">
        <v>1</v>
      </c>
      <c r="J95" s="430">
        <v>5</v>
      </c>
      <c r="K95" s="430">
        <v>3</v>
      </c>
      <c r="L95" s="430">
        <v>2</v>
      </c>
      <c r="M95" s="430">
        <v>24</v>
      </c>
      <c r="N95" s="430">
        <v>1</v>
      </c>
      <c r="O95" s="430">
        <v>1</v>
      </c>
      <c r="P95" s="430">
        <v>2</v>
      </c>
      <c r="Q95" s="430">
        <v>5.5</v>
      </c>
      <c r="R95" s="449">
        <v>49.5</v>
      </c>
      <c r="S95" s="426"/>
      <c r="T95" s="423" t="s">
        <v>1584</v>
      </c>
      <c r="U95" s="423"/>
      <c r="V95" s="423" t="s">
        <v>1836</v>
      </c>
    </row>
    <row r="96" spans="1:22" ht="30">
      <c r="A96" s="183">
        <v>15</v>
      </c>
      <c r="B96" s="413" t="s">
        <v>1192</v>
      </c>
      <c r="C96" s="413" t="s">
        <v>1071</v>
      </c>
      <c r="D96" s="413" t="s">
        <v>1547</v>
      </c>
      <c r="E96" s="413" t="s">
        <v>905</v>
      </c>
      <c r="F96" s="423">
        <v>25</v>
      </c>
      <c r="G96" s="423" t="s">
        <v>859</v>
      </c>
      <c r="H96" s="430">
        <v>6</v>
      </c>
      <c r="I96" s="430">
        <v>1</v>
      </c>
      <c r="J96" s="430">
        <v>5</v>
      </c>
      <c r="K96" s="430">
        <v>1</v>
      </c>
      <c r="L96" s="430">
        <v>1</v>
      </c>
      <c r="M96" s="430">
        <v>23</v>
      </c>
      <c r="N96" s="430">
        <v>4</v>
      </c>
      <c r="O96" s="430">
        <v>3</v>
      </c>
      <c r="P96" s="430">
        <v>2</v>
      </c>
      <c r="Q96" s="430">
        <v>2.5</v>
      </c>
      <c r="R96" s="449">
        <v>48.5</v>
      </c>
      <c r="S96" s="426"/>
      <c r="T96" s="423" t="s">
        <v>1584</v>
      </c>
      <c r="U96" s="423" t="s">
        <v>928</v>
      </c>
      <c r="V96" s="423"/>
    </row>
    <row r="97" spans="1:22" ht="36">
      <c r="A97" s="183">
        <v>16</v>
      </c>
      <c r="B97" s="413" t="s">
        <v>991</v>
      </c>
      <c r="C97" s="413" t="s">
        <v>867</v>
      </c>
      <c r="D97" s="413" t="s">
        <v>1616</v>
      </c>
      <c r="E97" s="413" t="s">
        <v>992</v>
      </c>
      <c r="F97" s="423">
        <v>32</v>
      </c>
      <c r="G97" s="423" t="s">
        <v>859</v>
      </c>
      <c r="H97" s="430">
        <v>7</v>
      </c>
      <c r="I97" s="430">
        <v>1</v>
      </c>
      <c r="J97" s="430">
        <v>5</v>
      </c>
      <c r="K97" s="430">
        <v>0</v>
      </c>
      <c r="L97" s="430">
        <v>1</v>
      </c>
      <c r="M97" s="430">
        <v>25</v>
      </c>
      <c r="N97" s="430">
        <v>2</v>
      </c>
      <c r="O97" s="430">
        <v>3</v>
      </c>
      <c r="P97" s="430">
        <v>2</v>
      </c>
      <c r="Q97" s="430">
        <v>2</v>
      </c>
      <c r="R97" s="449">
        <v>48</v>
      </c>
      <c r="S97" s="426"/>
      <c r="T97" s="423" t="s">
        <v>1644</v>
      </c>
      <c r="U97" s="423"/>
      <c r="V97" s="423"/>
    </row>
    <row r="98" spans="1:22" ht="30">
      <c r="A98" s="183">
        <v>17</v>
      </c>
      <c r="B98" s="413" t="s">
        <v>856</v>
      </c>
      <c r="C98" s="413" t="s">
        <v>857</v>
      </c>
      <c r="D98" s="413" t="s">
        <v>1601</v>
      </c>
      <c r="E98" s="413" t="s">
        <v>858</v>
      </c>
      <c r="F98" s="423">
        <v>21</v>
      </c>
      <c r="G98" s="423" t="s">
        <v>859</v>
      </c>
      <c r="H98" s="430">
        <v>7</v>
      </c>
      <c r="I98" s="430">
        <v>2</v>
      </c>
      <c r="J98" s="430">
        <v>5</v>
      </c>
      <c r="K98" s="430">
        <v>0</v>
      </c>
      <c r="L98" s="430">
        <v>0</v>
      </c>
      <c r="M98" s="430">
        <v>25</v>
      </c>
      <c r="N98" s="430">
        <v>3</v>
      </c>
      <c r="O98" s="430">
        <v>0</v>
      </c>
      <c r="P98" s="430">
        <v>2</v>
      </c>
      <c r="Q98" s="430">
        <v>3</v>
      </c>
      <c r="R98" s="449">
        <v>47</v>
      </c>
      <c r="S98" s="426"/>
      <c r="T98" s="423" t="s">
        <v>1647</v>
      </c>
      <c r="U98" s="423"/>
      <c r="V98" s="423" t="s">
        <v>870</v>
      </c>
    </row>
    <row r="99" spans="1:22" ht="30">
      <c r="A99" s="183">
        <v>18</v>
      </c>
      <c r="B99" s="413" t="s">
        <v>1837</v>
      </c>
      <c r="C99" s="413" t="s">
        <v>1005</v>
      </c>
      <c r="D99" s="413" t="s">
        <v>1817</v>
      </c>
      <c r="E99" s="413" t="s">
        <v>1225</v>
      </c>
      <c r="F99" s="423">
        <v>18</v>
      </c>
      <c r="G99" s="423" t="s">
        <v>859</v>
      </c>
      <c r="H99" s="430">
        <v>7</v>
      </c>
      <c r="I99" s="430">
        <v>1</v>
      </c>
      <c r="J99" s="430">
        <v>5</v>
      </c>
      <c r="K99" s="430">
        <v>0</v>
      </c>
      <c r="L99" s="430">
        <v>1</v>
      </c>
      <c r="M99" s="430">
        <v>22</v>
      </c>
      <c r="N99" s="430">
        <v>6</v>
      </c>
      <c r="O99" s="430">
        <v>0.5</v>
      </c>
      <c r="P99" s="430">
        <v>2</v>
      </c>
      <c r="Q99" s="430">
        <v>2</v>
      </c>
      <c r="R99" s="449">
        <v>46.5</v>
      </c>
      <c r="S99" s="426"/>
      <c r="T99" s="423" t="s">
        <v>1838</v>
      </c>
      <c r="U99" s="423"/>
      <c r="V99" s="423"/>
    </row>
    <row r="100" spans="1:22" ht="30">
      <c r="A100" s="183">
        <v>19</v>
      </c>
      <c r="B100" s="413" t="s">
        <v>1839</v>
      </c>
      <c r="C100" s="413" t="s">
        <v>876</v>
      </c>
      <c r="D100" s="413" t="s">
        <v>1538</v>
      </c>
      <c r="E100" s="413" t="s">
        <v>916</v>
      </c>
      <c r="F100" s="423">
        <v>20</v>
      </c>
      <c r="G100" s="423"/>
      <c r="H100" s="430">
        <v>6</v>
      </c>
      <c r="I100" s="430">
        <v>1</v>
      </c>
      <c r="J100" s="430">
        <v>5</v>
      </c>
      <c r="K100" s="430">
        <v>0</v>
      </c>
      <c r="L100" s="430">
        <v>0</v>
      </c>
      <c r="M100" s="430">
        <v>23</v>
      </c>
      <c r="N100" s="430">
        <v>2</v>
      </c>
      <c r="O100" s="430">
        <v>3</v>
      </c>
      <c r="P100" s="430">
        <v>2</v>
      </c>
      <c r="Q100" s="430">
        <v>3.5</v>
      </c>
      <c r="R100" s="449">
        <v>45.5</v>
      </c>
      <c r="S100" s="426"/>
      <c r="T100" s="423" t="s">
        <v>1666</v>
      </c>
      <c r="U100" s="423"/>
      <c r="V100" s="423"/>
    </row>
    <row r="101" spans="1:22" ht="30">
      <c r="A101" s="183">
        <v>20</v>
      </c>
      <c r="B101" s="413" t="s">
        <v>1840</v>
      </c>
      <c r="C101" s="413" t="s">
        <v>1073</v>
      </c>
      <c r="D101" s="413" t="s">
        <v>1601</v>
      </c>
      <c r="E101" s="413" t="s">
        <v>1292</v>
      </c>
      <c r="F101" s="423"/>
      <c r="G101" s="423" t="s">
        <v>859</v>
      </c>
      <c r="H101" s="430">
        <v>6</v>
      </c>
      <c r="I101" s="430">
        <v>2</v>
      </c>
      <c r="J101" s="430">
        <v>5</v>
      </c>
      <c r="K101" s="430">
        <v>1</v>
      </c>
      <c r="L101" s="430">
        <v>1</v>
      </c>
      <c r="M101" s="430">
        <v>21</v>
      </c>
      <c r="N101" s="430">
        <v>3</v>
      </c>
      <c r="O101" s="430">
        <v>1</v>
      </c>
      <c r="P101" s="430">
        <v>2</v>
      </c>
      <c r="Q101" s="430">
        <v>2.5</v>
      </c>
      <c r="R101" s="449">
        <v>44.5</v>
      </c>
      <c r="S101" s="426"/>
      <c r="T101" s="423" t="s">
        <v>1805</v>
      </c>
      <c r="U101" s="423"/>
      <c r="V101" s="423"/>
    </row>
    <row r="102" spans="1:22" ht="30">
      <c r="A102" s="183">
        <v>21</v>
      </c>
      <c r="B102" s="413" t="s">
        <v>1803</v>
      </c>
      <c r="C102" s="413" t="s">
        <v>1442</v>
      </c>
      <c r="D102" s="413" t="s">
        <v>1616</v>
      </c>
      <c r="E102" s="413" t="s">
        <v>927</v>
      </c>
      <c r="F102" s="423">
        <v>23</v>
      </c>
      <c r="G102" s="423" t="s">
        <v>859</v>
      </c>
      <c r="H102" s="430">
        <v>9</v>
      </c>
      <c r="I102" s="430">
        <v>0</v>
      </c>
      <c r="J102" s="430">
        <v>5</v>
      </c>
      <c r="K102" s="430">
        <v>1</v>
      </c>
      <c r="L102" s="430">
        <v>0</v>
      </c>
      <c r="M102" s="430">
        <v>18</v>
      </c>
      <c r="N102" s="430">
        <v>4</v>
      </c>
      <c r="O102" s="430">
        <v>1</v>
      </c>
      <c r="P102" s="430">
        <v>0</v>
      </c>
      <c r="Q102" s="430">
        <v>2.5</v>
      </c>
      <c r="R102" s="449">
        <v>40.5</v>
      </c>
      <c r="S102" s="426"/>
      <c r="T102" s="423" t="s">
        <v>1841</v>
      </c>
      <c r="U102" s="423" t="s">
        <v>870</v>
      </c>
      <c r="V102" s="423"/>
    </row>
    <row r="103" spans="1:22" ht="30">
      <c r="A103" s="183">
        <v>22</v>
      </c>
      <c r="B103" s="413" t="s">
        <v>1842</v>
      </c>
      <c r="C103" s="413" t="s">
        <v>862</v>
      </c>
      <c r="D103" s="413" t="s">
        <v>1552</v>
      </c>
      <c r="E103" s="413" t="s">
        <v>873</v>
      </c>
      <c r="F103" s="423">
        <v>19</v>
      </c>
      <c r="G103" s="423" t="s">
        <v>859</v>
      </c>
      <c r="H103" s="430">
        <v>6</v>
      </c>
      <c r="I103" s="430">
        <v>0</v>
      </c>
      <c r="J103" s="430">
        <v>5</v>
      </c>
      <c r="K103" s="430">
        <v>0</v>
      </c>
      <c r="L103" s="430">
        <v>0</v>
      </c>
      <c r="M103" s="430">
        <v>14</v>
      </c>
      <c r="N103" s="430">
        <v>2</v>
      </c>
      <c r="O103" s="430">
        <v>3</v>
      </c>
      <c r="P103" s="430">
        <v>0</v>
      </c>
      <c r="Q103" s="430">
        <v>2</v>
      </c>
      <c r="R103" s="449">
        <v>32</v>
      </c>
      <c r="S103" s="426"/>
      <c r="T103" s="423" t="s">
        <v>1548</v>
      </c>
      <c r="U103" s="423"/>
      <c r="V103" s="423"/>
    </row>
    <row r="104" spans="1:22" ht="30">
      <c r="A104" s="183">
        <v>23</v>
      </c>
      <c r="B104" s="413" t="s">
        <v>1268</v>
      </c>
      <c r="C104" s="413" t="s">
        <v>894</v>
      </c>
      <c r="D104" s="413" t="s">
        <v>1843</v>
      </c>
      <c r="E104" s="413" t="s">
        <v>1208</v>
      </c>
      <c r="F104" s="423">
        <v>30</v>
      </c>
      <c r="G104" s="423" t="s">
        <v>859</v>
      </c>
      <c r="H104" s="430">
        <v>8</v>
      </c>
      <c r="I104" s="430">
        <v>0</v>
      </c>
      <c r="J104" s="430">
        <v>3</v>
      </c>
      <c r="K104" s="430">
        <v>0</v>
      </c>
      <c r="L104" s="430">
        <v>0</v>
      </c>
      <c r="M104" s="430">
        <v>10</v>
      </c>
      <c r="N104" s="430">
        <v>3</v>
      </c>
      <c r="O104" s="430">
        <v>2</v>
      </c>
      <c r="P104" s="430">
        <v>2</v>
      </c>
      <c r="Q104" s="430">
        <v>3</v>
      </c>
      <c r="R104" s="449">
        <v>31</v>
      </c>
      <c r="S104" s="426"/>
      <c r="T104" s="423" t="s">
        <v>1645</v>
      </c>
      <c r="U104" s="423"/>
      <c r="V104" s="423"/>
    </row>
    <row r="105" spans="1:22" ht="36">
      <c r="A105" s="378">
        <v>24</v>
      </c>
      <c r="B105" s="372" t="s">
        <v>1844</v>
      </c>
      <c r="C105" s="372" t="s">
        <v>862</v>
      </c>
      <c r="D105" s="372" t="s">
        <v>1714</v>
      </c>
      <c r="E105" s="372" t="s">
        <v>1023</v>
      </c>
      <c r="F105" s="432">
        <v>16</v>
      </c>
      <c r="G105" s="432" t="s">
        <v>864</v>
      </c>
      <c r="H105" s="1737" t="s">
        <v>939</v>
      </c>
      <c r="I105" s="1738"/>
      <c r="J105" s="1738"/>
      <c r="K105" s="1738"/>
      <c r="L105" s="1738"/>
      <c r="M105" s="1738"/>
      <c r="N105" s="1738"/>
      <c r="O105" s="1738"/>
      <c r="P105" s="1738"/>
      <c r="Q105" s="1738"/>
      <c r="R105" s="1739"/>
      <c r="S105" s="433"/>
      <c r="T105" s="372" t="s">
        <v>1588</v>
      </c>
      <c r="U105" s="432"/>
      <c r="V105" s="432"/>
    </row>
    <row r="108" spans="1:22" ht="15">
      <c r="A108" s="143"/>
      <c r="B108" s="367" t="s">
        <v>1672</v>
      </c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</row>
    <row r="109" spans="1:22" ht="24">
      <c r="A109" s="183" t="s">
        <v>842</v>
      </c>
      <c r="B109" s="427" t="s">
        <v>844</v>
      </c>
      <c r="C109" s="427" t="s">
        <v>845</v>
      </c>
      <c r="D109" s="372" t="s">
        <v>1519</v>
      </c>
      <c r="E109" s="427" t="s">
        <v>1774</v>
      </c>
      <c r="F109" s="427" t="s">
        <v>848</v>
      </c>
      <c r="G109" s="427" t="s">
        <v>849</v>
      </c>
      <c r="H109" s="424">
        <v>1</v>
      </c>
      <c r="I109" s="424">
        <v>2</v>
      </c>
      <c r="J109" s="424">
        <v>3</v>
      </c>
      <c r="K109" s="424">
        <v>4</v>
      </c>
      <c r="L109" s="424">
        <v>5</v>
      </c>
      <c r="M109" s="424">
        <v>6</v>
      </c>
      <c r="N109" s="424">
        <v>7</v>
      </c>
      <c r="O109" s="424">
        <v>8</v>
      </c>
      <c r="P109" s="424">
        <v>9</v>
      </c>
      <c r="Q109" s="424">
        <v>10</v>
      </c>
      <c r="R109" s="424" t="s">
        <v>850</v>
      </c>
      <c r="S109" s="427" t="s">
        <v>851</v>
      </c>
      <c r="T109" s="427" t="s">
        <v>852</v>
      </c>
      <c r="U109" s="183" t="s">
        <v>853</v>
      </c>
      <c r="V109" s="183" t="s">
        <v>854</v>
      </c>
    </row>
    <row r="110" spans="1:22" ht="15" thickBot="1">
      <c r="A110" s="183"/>
      <c r="B110" s="427"/>
      <c r="C110" s="427"/>
      <c r="D110" s="372"/>
      <c r="E110" s="427"/>
      <c r="F110" s="440">
        <v>37</v>
      </c>
      <c r="G110" s="441"/>
      <c r="H110" s="442">
        <v>10</v>
      </c>
      <c r="I110" s="442">
        <v>6</v>
      </c>
      <c r="J110" s="442">
        <v>2</v>
      </c>
      <c r="K110" s="442">
        <v>9</v>
      </c>
      <c r="L110" s="442">
        <v>20</v>
      </c>
      <c r="M110" s="442">
        <v>3</v>
      </c>
      <c r="N110" s="442">
        <v>4</v>
      </c>
      <c r="O110" s="443">
        <v>5</v>
      </c>
      <c r="P110" s="443">
        <v>2</v>
      </c>
      <c r="Q110" s="442">
        <v>21</v>
      </c>
      <c r="R110" s="444">
        <v>82</v>
      </c>
      <c r="S110" s="437"/>
      <c r="T110" s="427"/>
      <c r="U110" s="445"/>
      <c r="V110" s="445"/>
    </row>
    <row r="111" spans="1:22" ht="36">
      <c r="A111" s="183">
        <v>1</v>
      </c>
      <c r="B111" s="413" t="s">
        <v>1072</v>
      </c>
      <c r="C111" s="413" t="s">
        <v>1073</v>
      </c>
      <c r="D111" s="413" t="s">
        <v>1680</v>
      </c>
      <c r="E111" s="413" t="s">
        <v>909</v>
      </c>
      <c r="F111" s="413">
        <v>22</v>
      </c>
      <c r="G111" s="423" t="s">
        <v>859</v>
      </c>
      <c r="H111" s="446">
        <v>6</v>
      </c>
      <c r="I111" s="446">
        <v>6</v>
      </c>
      <c r="J111" s="446">
        <v>1.5</v>
      </c>
      <c r="K111" s="446">
        <v>7</v>
      </c>
      <c r="L111" s="446">
        <v>19</v>
      </c>
      <c r="M111" s="446">
        <v>3</v>
      </c>
      <c r="N111" s="446">
        <v>1</v>
      </c>
      <c r="O111" s="438">
        <v>3</v>
      </c>
      <c r="P111" s="438">
        <v>0</v>
      </c>
      <c r="Q111" s="438">
        <v>9</v>
      </c>
      <c r="R111" s="447">
        <v>55.5</v>
      </c>
      <c r="S111" s="448" t="s">
        <v>928</v>
      </c>
      <c r="T111" s="413" t="s">
        <v>1845</v>
      </c>
      <c r="U111" s="426"/>
      <c r="V111" s="426"/>
    </row>
    <row r="112" spans="1:22" ht="36">
      <c r="A112" s="183">
        <v>2</v>
      </c>
      <c r="B112" s="413" t="s">
        <v>1059</v>
      </c>
      <c r="C112" s="413" t="s">
        <v>862</v>
      </c>
      <c r="D112" s="413" t="s">
        <v>1547</v>
      </c>
      <c r="E112" s="413" t="s">
        <v>905</v>
      </c>
      <c r="F112" s="413">
        <v>27</v>
      </c>
      <c r="G112" s="423" t="s">
        <v>859</v>
      </c>
      <c r="H112" s="413">
        <v>8</v>
      </c>
      <c r="I112" s="413">
        <v>3</v>
      </c>
      <c r="J112" s="413">
        <v>1</v>
      </c>
      <c r="K112" s="413">
        <v>7</v>
      </c>
      <c r="L112" s="413">
        <v>19</v>
      </c>
      <c r="M112" s="413">
        <v>3</v>
      </c>
      <c r="N112" s="413">
        <v>3</v>
      </c>
      <c r="O112" s="430">
        <v>4</v>
      </c>
      <c r="P112" s="430">
        <v>0</v>
      </c>
      <c r="Q112" s="430">
        <v>3</v>
      </c>
      <c r="R112" s="449">
        <v>51</v>
      </c>
      <c r="S112" s="448" t="s">
        <v>870</v>
      </c>
      <c r="T112" s="413" t="s">
        <v>1683</v>
      </c>
      <c r="U112" s="448" t="s">
        <v>870</v>
      </c>
      <c r="V112" s="448" t="s">
        <v>870</v>
      </c>
    </row>
    <row r="113" spans="1:22" ht="36">
      <c r="A113" s="183">
        <v>3</v>
      </c>
      <c r="B113" s="413" t="s">
        <v>1053</v>
      </c>
      <c r="C113" s="413" t="s">
        <v>867</v>
      </c>
      <c r="D113" s="413" t="s">
        <v>1702</v>
      </c>
      <c r="E113" s="413" t="s">
        <v>858</v>
      </c>
      <c r="F113" s="413">
        <v>32</v>
      </c>
      <c r="G113" s="423" t="s">
        <v>859</v>
      </c>
      <c r="H113" s="413">
        <v>6</v>
      </c>
      <c r="I113" s="413">
        <v>4</v>
      </c>
      <c r="J113" s="413">
        <v>2</v>
      </c>
      <c r="K113" s="413">
        <v>6</v>
      </c>
      <c r="L113" s="413">
        <v>19</v>
      </c>
      <c r="M113" s="413">
        <v>2.5</v>
      </c>
      <c r="N113" s="413">
        <v>2</v>
      </c>
      <c r="O113" s="430">
        <v>4</v>
      </c>
      <c r="P113" s="430">
        <v>0</v>
      </c>
      <c r="Q113" s="430">
        <v>3.5</v>
      </c>
      <c r="R113" s="449">
        <v>49</v>
      </c>
      <c r="S113" s="448" t="s">
        <v>870</v>
      </c>
      <c r="T113" s="413" t="s">
        <v>1526</v>
      </c>
      <c r="U113" s="448" t="s">
        <v>928</v>
      </c>
      <c r="V113" s="448" t="s">
        <v>870</v>
      </c>
    </row>
    <row r="114" spans="1:22" ht="36">
      <c r="A114" s="183">
        <v>4</v>
      </c>
      <c r="B114" s="413" t="s">
        <v>1846</v>
      </c>
      <c r="C114" s="413" t="s">
        <v>1097</v>
      </c>
      <c r="D114" s="413" t="s">
        <v>1528</v>
      </c>
      <c r="E114" s="413" t="s">
        <v>863</v>
      </c>
      <c r="F114" s="413">
        <v>32</v>
      </c>
      <c r="G114" s="423" t="s">
        <v>859</v>
      </c>
      <c r="H114" s="413">
        <v>6</v>
      </c>
      <c r="I114" s="413">
        <v>1</v>
      </c>
      <c r="J114" s="413">
        <v>1</v>
      </c>
      <c r="K114" s="413">
        <v>4</v>
      </c>
      <c r="L114" s="413">
        <v>19</v>
      </c>
      <c r="M114" s="413">
        <v>3</v>
      </c>
      <c r="N114" s="413">
        <v>0</v>
      </c>
      <c r="O114" s="430">
        <v>4</v>
      </c>
      <c r="P114" s="430">
        <v>0</v>
      </c>
      <c r="Q114" s="430">
        <v>7</v>
      </c>
      <c r="R114" s="449">
        <v>45</v>
      </c>
      <c r="S114" s="448" t="s">
        <v>870</v>
      </c>
      <c r="T114" s="413" t="s">
        <v>1847</v>
      </c>
      <c r="U114" s="448" t="s">
        <v>870</v>
      </c>
      <c r="V114" s="448"/>
    </row>
    <row r="115" spans="1:22" ht="36">
      <c r="A115" s="183">
        <v>4</v>
      </c>
      <c r="B115" s="413" t="s">
        <v>1305</v>
      </c>
      <c r="C115" s="413" t="s">
        <v>1052</v>
      </c>
      <c r="D115" s="413" t="s">
        <v>1566</v>
      </c>
      <c r="E115" s="413" t="s">
        <v>858</v>
      </c>
      <c r="F115" s="413">
        <v>30</v>
      </c>
      <c r="G115" s="423" t="s">
        <v>859</v>
      </c>
      <c r="H115" s="413">
        <v>5</v>
      </c>
      <c r="I115" s="413">
        <v>5</v>
      </c>
      <c r="J115" s="413">
        <v>0</v>
      </c>
      <c r="K115" s="413">
        <v>6</v>
      </c>
      <c r="L115" s="413">
        <v>13</v>
      </c>
      <c r="M115" s="413">
        <v>2</v>
      </c>
      <c r="N115" s="413">
        <v>0.5</v>
      </c>
      <c r="O115" s="430">
        <v>5</v>
      </c>
      <c r="P115" s="430">
        <v>2</v>
      </c>
      <c r="Q115" s="430">
        <v>6.5</v>
      </c>
      <c r="R115" s="449">
        <v>45</v>
      </c>
      <c r="S115" s="448" t="s">
        <v>870</v>
      </c>
      <c r="T115" s="413" t="s">
        <v>1526</v>
      </c>
      <c r="U115" s="448"/>
      <c r="V115" s="448"/>
    </row>
    <row r="116" spans="1:22" ht="36">
      <c r="A116" s="183">
        <v>6</v>
      </c>
      <c r="B116" s="413" t="s">
        <v>1676</v>
      </c>
      <c r="C116" s="413" t="s">
        <v>862</v>
      </c>
      <c r="D116" s="413" t="s">
        <v>1552</v>
      </c>
      <c r="E116" s="413" t="s">
        <v>1292</v>
      </c>
      <c r="F116" s="413"/>
      <c r="G116" s="423" t="s">
        <v>859</v>
      </c>
      <c r="H116" s="413">
        <v>5</v>
      </c>
      <c r="I116" s="413">
        <v>3</v>
      </c>
      <c r="J116" s="413">
        <v>1</v>
      </c>
      <c r="K116" s="413">
        <v>7</v>
      </c>
      <c r="L116" s="413">
        <v>13</v>
      </c>
      <c r="M116" s="413">
        <v>2.5</v>
      </c>
      <c r="N116" s="413">
        <v>0</v>
      </c>
      <c r="O116" s="430">
        <v>5</v>
      </c>
      <c r="P116" s="430">
        <v>2</v>
      </c>
      <c r="Q116" s="430">
        <v>5.5</v>
      </c>
      <c r="R116" s="449">
        <v>44</v>
      </c>
      <c r="S116" s="426"/>
      <c r="T116" s="413" t="s">
        <v>1813</v>
      </c>
      <c r="U116" s="426"/>
      <c r="V116" s="426"/>
    </row>
    <row r="117" spans="1:22" ht="36">
      <c r="A117" s="183">
        <v>7</v>
      </c>
      <c r="B117" s="413" t="s">
        <v>1673</v>
      </c>
      <c r="C117" s="413" t="s">
        <v>1442</v>
      </c>
      <c r="D117" s="413" t="s">
        <v>1538</v>
      </c>
      <c r="E117" s="413" t="s">
        <v>1064</v>
      </c>
      <c r="F117" s="413">
        <v>28</v>
      </c>
      <c r="G117" s="423" t="s">
        <v>859</v>
      </c>
      <c r="H117" s="413">
        <v>5</v>
      </c>
      <c r="I117" s="413">
        <v>4</v>
      </c>
      <c r="J117" s="413">
        <v>1</v>
      </c>
      <c r="K117" s="413">
        <v>7</v>
      </c>
      <c r="L117" s="413">
        <v>14</v>
      </c>
      <c r="M117" s="413">
        <v>2</v>
      </c>
      <c r="N117" s="413">
        <v>0</v>
      </c>
      <c r="O117" s="430">
        <v>4</v>
      </c>
      <c r="P117" s="430">
        <v>2</v>
      </c>
      <c r="Q117" s="430">
        <v>4.5</v>
      </c>
      <c r="R117" s="449">
        <v>43.5</v>
      </c>
      <c r="S117" s="426"/>
      <c r="T117" s="413" t="s">
        <v>1791</v>
      </c>
      <c r="U117" s="426"/>
      <c r="V117" s="426"/>
    </row>
    <row r="118" spans="1:22" ht="36">
      <c r="A118" s="183">
        <v>8</v>
      </c>
      <c r="B118" s="413" t="s">
        <v>1848</v>
      </c>
      <c r="C118" s="413" t="s">
        <v>1849</v>
      </c>
      <c r="D118" s="413" t="s">
        <v>1679</v>
      </c>
      <c r="E118" s="413" t="s">
        <v>1023</v>
      </c>
      <c r="F118" s="413">
        <v>27</v>
      </c>
      <c r="G118" s="423" t="s">
        <v>859</v>
      </c>
      <c r="H118" s="413">
        <v>6</v>
      </c>
      <c r="I118" s="413">
        <v>1</v>
      </c>
      <c r="J118" s="413">
        <v>1</v>
      </c>
      <c r="K118" s="413">
        <v>6</v>
      </c>
      <c r="L118" s="413">
        <v>12</v>
      </c>
      <c r="M118" s="413">
        <v>2.5</v>
      </c>
      <c r="N118" s="413">
        <v>1</v>
      </c>
      <c r="O118" s="430">
        <v>4</v>
      </c>
      <c r="P118" s="430">
        <v>2</v>
      </c>
      <c r="Q118" s="430">
        <v>6</v>
      </c>
      <c r="R118" s="449">
        <v>41.5</v>
      </c>
      <c r="S118" s="426"/>
      <c r="T118" s="413" t="s">
        <v>1588</v>
      </c>
      <c r="U118" s="426"/>
      <c r="V118" s="426"/>
    </row>
    <row r="119" spans="1:22" ht="36">
      <c r="A119" s="183">
        <v>8</v>
      </c>
      <c r="B119" s="413" t="s">
        <v>1070</v>
      </c>
      <c r="C119" s="413" t="s">
        <v>1071</v>
      </c>
      <c r="D119" s="413" t="s">
        <v>1547</v>
      </c>
      <c r="E119" s="413" t="s">
        <v>899</v>
      </c>
      <c r="F119" s="413">
        <v>33</v>
      </c>
      <c r="G119" s="423" t="s">
        <v>859</v>
      </c>
      <c r="H119" s="413">
        <v>3</v>
      </c>
      <c r="I119" s="413">
        <v>4.5</v>
      </c>
      <c r="J119" s="413">
        <v>1.5</v>
      </c>
      <c r="K119" s="413">
        <v>3</v>
      </c>
      <c r="L119" s="413">
        <v>17</v>
      </c>
      <c r="M119" s="413">
        <v>3</v>
      </c>
      <c r="N119" s="413">
        <v>1.5</v>
      </c>
      <c r="O119" s="430">
        <v>3.5</v>
      </c>
      <c r="P119" s="430">
        <v>0</v>
      </c>
      <c r="Q119" s="430">
        <v>4.5</v>
      </c>
      <c r="R119" s="449">
        <v>41.5</v>
      </c>
      <c r="S119" s="426"/>
      <c r="T119" s="413" t="s">
        <v>1675</v>
      </c>
      <c r="U119" s="426"/>
      <c r="V119" s="426"/>
    </row>
    <row r="120" spans="1:22" ht="36">
      <c r="A120" s="183">
        <v>10</v>
      </c>
      <c r="B120" s="413" t="s">
        <v>1850</v>
      </c>
      <c r="C120" s="413" t="s">
        <v>915</v>
      </c>
      <c r="D120" s="413" t="s">
        <v>1851</v>
      </c>
      <c r="E120" s="413" t="s">
        <v>905</v>
      </c>
      <c r="F120" s="413">
        <v>29</v>
      </c>
      <c r="G120" s="423" t="s">
        <v>859</v>
      </c>
      <c r="H120" s="413">
        <v>8</v>
      </c>
      <c r="I120" s="413">
        <v>5</v>
      </c>
      <c r="J120" s="413">
        <v>1.5</v>
      </c>
      <c r="K120" s="413">
        <v>3</v>
      </c>
      <c r="L120" s="413">
        <v>12</v>
      </c>
      <c r="M120" s="413">
        <v>2</v>
      </c>
      <c r="N120" s="413">
        <v>1</v>
      </c>
      <c r="O120" s="430">
        <v>4</v>
      </c>
      <c r="P120" s="430">
        <v>0</v>
      </c>
      <c r="Q120" s="430">
        <v>4.5</v>
      </c>
      <c r="R120" s="449">
        <v>41</v>
      </c>
      <c r="S120" s="426"/>
      <c r="T120" s="413" t="s">
        <v>1683</v>
      </c>
      <c r="U120" s="426"/>
      <c r="V120" s="426"/>
    </row>
    <row r="121" spans="1:22" ht="48">
      <c r="A121" s="183">
        <v>11</v>
      </c>
      <c r="B121" s="413" t="s">
        <v>1083</v>
      </c>
      <c r="C121" s="413" t="s">
        <v>894</v>
      </c>
      <c r="D121" s="413" t="s">
        <v>1556</v>
      </c>
      <c r="E121" s="413" t="s">
        <v>1038</v>
      </c>
      <c r="F121" s="413">
        <v>24</v>
      </c>
      <c r="G121" s="423" t="s">
        <v>859</v>
      </c>
      <c r="H121" s="413">
        <v>5</v>
      </c>
      <c r="I121" s="413">
        <v>3</v>
      </c>
      <c r="J121" s="413">
        <v>1</v>
      </c>
      <c r="K121" s="413">
        <v>3</v>
      </c>
      <c r="L121" s="413">
        <v>13</v>
      </c>
      <c r="M121" s="413">
        <v>1</v>
      </c>
      <c r="N121" s="413">
        <v>1.5</v>
      </c>
      <c r="O121" s="430">
        <v>5</v>
      </c>
      <c r="P121" s="430">
        <v>0</v>
      </c>
      <c r="Q121" s="430">
        <v>7</v>
      </c>
      <c r="R121" s="449">
        <v>39.5</v>
      </c>
      <c r="S121" s="426"/>
      <c r="T121" s="413" t="s">
        <v>1695</v>
      </c>
      <c r="U121" s="426"/>
      <c r="V121" s="426"/>
    </row>
    <row r="122" spans="1:22" ht="48">
      <c r="A122" s="183">
        <v>12</v>
      </c>
      <c r="B122" s="413" t="s">
        <v>1852</v>
      </c>
      <c r="C122" s="413" t="s">
        <v>1853</v>
      </c>
      <c r="D122" s="413"/>
      <c r="E122" s="413" t="s">
        <v>1013</v>
      </c>
      <c r="F122" s="413">
        <v>28</v>
      </c>
      <c r="G122" s="423" t="s">
        <v>864</v>
      </c>
      <c r="H122" s="413">
        <v>5</v>
      </c>
      <c r="I122" s="413">
        <v>3</v>
      </c>
      <c r="J122" s="413">
        <v>1</v>
      </c>
      <c r="K122" s="413">
        <v>2</v>
      </c>
      <c r="L122" s="413">
        <v>15</v>
      </c>
      <c r="M122" s="413">
        <v>1</v>
      </c>
      <c r="N122" s="413">
        <v>1.5</v>
      </c>
      <c r="O122" s="430">
        <v>4</v>
      </c>
      <c r="P122" s="430">
        <v>2</v>
      </c>
      <c r="Q122" s="430">
        <v>1</v>
      </c>
      <c r="R122" s="449">
        <v>35.5</v>
      </c>
      <c r="S122" s="426"/>
      <c r="T122" s="413" t="s">
        <v>1586</v>
      </c>
      <c r="U122" s="426"/>
      <c r="V122" s="426"/>
    </row>
    <row r="123" spans="1:22" ht="48">
      <c r="A123" s="183">
        <v>13</v>
      </c>
      <c r="B123" s="413" t="s">
        <v>1314</v>
      </c>
      <c r="C123" s="413" t="s">
        <v>857</v>
      </c>
      <c r="D123" s="413" t="s">
        <v>1854</v>
      </c>
      <c r="E123" s="413" t="s">
        <v>873</v>
      </c>
      <c r="F123" s="413">
        <v>19</v>
      </c>
      <c r="G123" s="423" t="s">
        <v>859</v>
      </c>
      <c r="H123" s="413">
        <v>4</v>
      </c>
      <c r="I123" s="413">
        <v>0</v>
      </c>
      <c r="J123" s="413">
        <v>0</v>
      </c>
      <c r="K123" s="413">
        <v>5</v>
      </c>
      <c r="L123" s="413">
        <v>18</v>
      </c>
      <c r="M123" s="413">
        <v>0</v>
      </c>
      <c r="N123" s="413">
        <v>0</v>
      </c>
      <c r="O123" s="430">
        <v>4</v>
      </c>
      <c r="P123" s="430">
        <v>2</v>
      </c>
      <c r="Q123" s="430">
        <v>2</v>
      </c>
      <c r="R123" s="449">
        <v>35</v>
      </c>
      <c r="S123" s="426"/>
      <c r="T123" s="413" t="s">
        <v>1701</v>
      </c>
      <c r="U123" s="426"/>
      <c r="V123" s="426"/>
    </row>
    <row r="124" spans="1:22" ht="48">
      <c r="A124" s="183">
        <v>14</v>
      </c>
      <c r="B124" s="413" t="s">
        <v>1306</v>
      </c>
      <c r="C124" s="413" t="s">
        <v>1099</v>
      </c>
      <c r="D124" s="413" t="s">
        <v>1643</v>
      </c>
      <c r="E124" s="413" t="s">
        <v>868</v>
      </c>
      <c r="F124" s="413">
        <v>21</v>
      </c>
      <c r="G124" s="423" t="s">
        <v>859</v>
      </c>
      <c r="H124" s="413">
        <v>4</v>
      </c>
      <c r="I124" s="413">
        <v>4</v>
      </c>
      <c r="J124" s="413">
        <v>0</v>
      </c>
      <c r="K124" s="413">
        <v>1</v>
      </c>
      <c r="L124" s="413">
        <v>8</v>
      </c>
      <c r="M124" s="413">
        <v>2.5</v>
      </c>
      <c r="N124" s="413">
        <v>0</v>
      </c>
      <c r="O124" s="430">
        <v>5</v>
      </c>
      <c r="P124" s="430">
        <v>2</v>
      </c>
      <c r="Q124" s="430">
        <v>7</v>
      </c>
      <c r="R124" s="449">
        <v>33.5</v>
      </c>
      <c r="S124" s="426"/>
      <c r="T124" s="413" t="s">
        <v>1687</v>
      </c>
      <c r="U124" s="426"/>
      <c r="V124" s="426"/>
    </row>
    <row r="125" spans="1:22" ht="36">
      <c r="A125" s="183">
        <v>15</v>
      </c>
      <c r="B125" s="413" t="s">
        <v>1684</v>
      </c>
      <c r="C125" s="413" t="s">
        <v>1193</v>
      </c>
      <c r="D125" s="413" t="s">
        <v>1616</v>
      </c>
      <c r="E125" s="413" t="s">
        <v>912</v>
      </c>
      <c r="F125" s="413"/>
      <c r="G125" s="423" t="s">
        <v>859</v>
      </c>
      <c r="H125" s="413">
        <v>5</v>
      </c>
      <c r="I125" s="413">
        <v>1</v>
      </c>
      <c r="J125" s="413">
        <v>0</v>
      </c>
      <c r="K125" s="413">
        <v>3</v>
      </c>
      <c r="L125" s="413">
        <v>15</v>
      </c>
      <c r="M125" s="413">
        <v>0</v>
      </c>
      <c r="N125" s="413">
        <v>1</v>
      </c>
      <c r="O125" s="430">
        <v>4</v>
      </c>
      <c r="P125" s="430">
        <v>0</v>
      </c>
      <c r="Q125" s="430">
        <v>2.5</v>
      </c>
      <c r="R125" s="449">
        <v>31.5</v>
      </c>
      <c r="S125" s="426"/>
      <c r="T125" s="413" t="s">
        <v>1685</v>
      </c>
      <c r="U125" s="426"/>
      <c r="V125" s="426"/>
    </row>
    <row r="126" spans="1:22" ht="48">
      <c r="A126" s="183">
        <v>16</v>
      </c>
      <c r="B126" s="413" t="s">
        <v>1066</v>
      </c>
      <c r="C126" s="413" t="s">
        <v>922</v>
      </c>
      <c r="D126" s="413" t="s">
        <v>1855</v>
      </c>
      <c r="E126" s="413" t="s">
        <v>1042</v>
      </c>
      <c r="F126" s="413">
        <v>27</v>
      </c>
      <c r="G126" s="423" t="s">
        <v>859</v>
      </c>
      <c r="H126" s="413">
        <v>5</v>
      </c>
      <c r="I126" s="413">
        <v>1.5</v>
      </c>
      <c r="J126" s="413">
        <v>0</v>
      </c>
      <c r="K126" s="413">
        <v>4</v>
      </c>
      <c r="L126" s="413">
        <v>11</v>
      </c>
      <c r="M126" s="413">
        <v>2</v>
      </c>
      <c r="N126" s="413">
        <v>2</v>
      </c>
      <c r="O126" s="430">
        <v>2</v>
      </c>
      <c r="P126" s="430">
        <v>0</v>
      </c>
      <c r="Q126" s="430">
        <v>1</v>
      </c>
      <c r="R126" s="449">
        <v>28.5</v>
      </c>
      <c r="S126" s="426"/>
      <c r="T126" s="413" t="s">
        <v>1610</v>
      </c>
      <c r="U126" s="426"/>
      <c r="V126" s="426"/>
    </row>
    <row r="127" spans="1:22" ht="36">
      <c r="A127" s="183">
        <v>17</v>
      </c>
      <c r="B127" s="413" t="s">
        <v>1703</v>
      </c>
      <c r="C127" s="413" t="s">
        <v>1201</v>
      </c>
      <c r="D127" s="413" t="s">
        <v>1594</v>
      </c>
      <c r="E127" s="413" t="s">
        <v>1579</v>
      </c>
      <c r="F127" s="413">
        <v>29</v>
      </c>
      <c r="G127" s="423" t="s">
        <v>859</v>
      </c>
      <c r="H127" s="413">
        <v>5</v>
      </c>
      <c r="I127" s="413">
        <v>4</v>
      </c>
      <c r="J127" s="413">
        <v>1</v>
      </c>
      <c r="K127" s="413">
        <v>3</v>
      </c>
      <c r="L127" s="413">
        <v>10</v>
      </c>
      <c r="M127" s="413">
        <v>1</v>
      </c>
      <c r="N127" s="413">
        <v>0</v>
      </c>
      <c r="O127" s="430">
        <v>3</v>
      </c>
      <c r="P127" s="430">
        <v>0</v>
      </c>
      <c r="Q127" s="430">
        <v>0</v>
      </c>
      <c r="R127" s="449">
        <v>27</v>
      </c>
      <c r="S127" s="426"/>
      <c r="T127" s="413" t="s">
        <v>1705</v>
      </c>
      <c r="U127" s="426"/>
      <c r="V127" s="426"/>
    </row>
    <row r="128" spans="1:22" ht="48">
      <c r="A128" s="183">
        <v>18</v>
      </c>
      <c r="B128" s="413" t="s">
        <v>1856</v>
      </c>
      <c r="C128" s="413" t="s">
        <v>894</v>
      </c>
      <c r="D128" s="413" t="s">
        <v>1714</v>
      </c>
      <c r="E128" s="413" t="s">
        <v>927</v>
      </c>
      <c r="F128" s="413">
        <v>21</v>
      </c>
      <c r="G128" s="423" t="s">
        <v>859</v>
      </c>
      <c r="H128" s="413">
        <v>5</v>
      </c>
      <c r="I128" s="413">
        <v>1.5</v>
      </c>
      <c r="J128" s="413">
        <v>1.5</v>
      </c>
      <c r="K128" s="413">
        <v>3</v>
      </c>
      <c r="L128" s="413">
        <v>12</v>
      </c>
      <c r="M128" s="413">
        <v>0</v>
      </c>
      <c r="N128" s="413">
        <v>0</v>
      </c>
      <c r="O128" s="430">
        <v>2</v>
      </c>
      <c r="P128" s="430">
        <v>0</v>
      </c>
      <c r="Q128" s="430">
        <v>0</v>
      </c>
      <c r="R128" s="449">
        <v>25</v>
      </c>
      <c r="S128" s="426"/>
      <c r="T128" s="413" t="s">
        <v>1692</v>
      </c>
      <c r="U128" s="426"/>
      <c r="V128" s="426"/>
    </row>
    <row r="129" spans="1:22" ht="48">
      <c r="A129" s="378">
        <v>19</v>
      </c>
      <c r="B129" s="372" t="s">
        <v>1058</v>
      </c>
      <c r="C129" s="372" t="s">
        <v>924</v>
      </c>
      <c r="D129" s="372"/>
      <c r="E129" s="372" t="s">
        <v>891</v>
      </c>
      <c r="F129" s="372">
        <v>27</v>
      </c>
      <c r="G129" s="432" t="s">
        <v>859</v>
      </c>
      <c r="H129" s="1741" t="s">
        <v>939</v>
      </c>
      <c r="I129" s="1742"/>
      <c r="J129" s="1742"/>
      <c r="K129" s="1742"/>
      <c r="L129" s="1742"/>
      <c r="M129" s="1742"/>
      <c r="N129" s="1742"/>
      <c r="O129" s="1742"/>
      <c r="P129" s="1742"/>
      <c r="Q129" s="1742"/>
      <c r="R129" s="1743"/>
      <c r="S129" s="433"/>
      <c r="T129" s="372" t="s">
        <v>1614</v>
      </c>
      <c r="U129" s="433"/>
      <c r="V129" s="433"/>
    </row>
    <row r="132" spans="1:22" ht="15">
      <c r="A132" s="143"/>
      <c r="B132" s="367" t="s">
        <v>1706</v>
      </c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</row>
    <row r="133" spans="1:22" ht="24">
      <c r="A133" s="183" t="s">
        <v>842</v>
      </c>
      <c r="B133" s="427" t="s">
        <v>844</v>
      </c>
      <c r="C133" s="427" t="s">
        <v>845</v>
      </c>
      <c r="D133" s="372" t="s">
        <v>1519</v>
      </c>
      <c r="E133" s="427" t="s">
        <v>1774</v>
      </c>
      <c r="F133" s="427" t="s">
        <v>848</v>
      </c>
      <c r="G133" s="427" t="s">
        <v>849</v>
      </c>
      <c r="H133" s="424">
        <v>1</v>
      </c>
      <c r="I133" s="424">
        <v>2</v>
      </c>
      <c r="J133" s="424">
        <v>3</v>
      </c>
      <c r="K133" s="424">
        <v>4</v>
      </c>
      <c r="L133" s="424">
        <v>5</v>
      </c>
      <c r="M133" s="424">
        <v>6</v>
      </c>
      <c r="N133" s="424">
        <v>7</v>
      </c>
      <c r="O133" s="424">
        <v>8</v>
      </c>
      <c r="P133" s="424">
        <v>9</v>
      </c>
      <c r="Q133" s="424">
        <v>10</v>
      </c>
      <c r="R133" s="424" t="s">
        <v>850</v>
      </c>
      <c r="S133" s="427" t="s">
        <v>851</v>
      </c>
      <c r="T133" s="427" t="s">
        <v>852</v>
      </c>
      <c r="U133" s="183" t="s">
        <v>853</v>
      </c>
      <c r="V133" s="183" t="s">
        <v>854</v>
      </c>
    </row>
    <row r="134" spans="1:22" ht="15" thickBot="1">
      <c r="A134" s="183"/>
      <c r="B134" s="427"/>
      <c r="C134" s="427"/>
      <c r="D134" s="372"/>
      <c r="E134" s="427"/>
      <c r="F134" s="440">
        <v>37</v>
      </c>
      <c r="G134" s="441"/>
      <c r="H134" s="442">
        <v>10</v>
      </c>
      <c r="I134" s="442">
        <v>6</v>
      </c>
      <c r="J134" s="442">
        <v>2</v>
      </c>
      <c r="K134" s="442">
        <v>9</v>
      </c>
      <c r="L134" s="442">
        <v>20</v>
      </c>
      <c r="M134" s="442">
        <v>3</v>
      </c>
      <c r="N134" s="442">
        <v>4</v>
      </c>
      <c r="O134" s="443">
        <v>5</v>
      </c>
      <c r="P134" s="443">
        <v>2</v>
      </c>
      <c r="Q134" s="442">
        <v>21</v>
      </c>
      <c r="R134" s="443">
        <v>82</v>
      </c>
      <c r="S134" s="437"/>
      <c r="T134" s="427"/>
      <c r="U134" s="445"/>
      <c r="V134" s="445"/>
    </row>
    <row r="135" spans="1:22" ht="60">
      <c r="A135" s="183">
        <v>1</v>
      </c>
      <c r="B135" s="413" t="s">
        <v>1857</v>
      </c>
      <c r="C135" s="413" t="s">
        <v>1011</v>
      </c>
      <c r="D135" s="413" t="s">
        <v>1566</v>
      </c>
      <c r="E135" s="413" t="s">
        <v>863</v>
      </c>
      <c r="F135" s="413">
        <v>30</v>
      </c>
      <c r="G135" s="423" t="s">
        <v>859</v>
      </c>
      <c r="H135" s="438">
        <v>6</v>
      </c>
      <c r="I135" s="438">
        <v>4</v>
      </c>
      <c r="J135" s="438">
        <v>1.5</v>
      </c>
      <c r="K135" s="438">
        <v>7</v>
      </c>
      <c r="L135" s="438">
        <v>20</v>
      </c>
      <c r="M135" s="438">
        <v>2.5</v>
      </c>
      <c r="N135" s="438">
        <v>2</v>
      </c>
      <c r="O135" s="438">
        <v>5</v>
      </c>
      <c r="P135" s="438">
        <v>0</v>
      </c>
      <c r="Q135" s="438">
        <v>7</v>
      </c>
      <c r="R135" s="447">
        <v>55</v>
      </c>
      <c r="S135" s="423" t="s">
        <v>928</v>
      </c>
      <c r="T135" s="413" t="s">
        <v>1612</v>
      </c>
      <c r="U135" s="426"/>
      <c r="V135" s="426"/>
    </row>
    <row r="136" spans="1:22" ht="36">
      <c r="A136" s="183">
        <v>2</v>
      </c>
      <c r="B136" s="413" t="s">
        <v>1299</v>
      </c>
      <c r="C136" s="413" t="s">
        <v>1008</v>
      </c>
      <c r="D136" s="413" t="s">
        <v>1643</v>
      </c>
      <c r="E136" s="413" t="s">
        <v>858</v>
      </c>
      <c r="F136" s="413">
        <v>34</v>
      </c>
      <c r="G136" s="423" t="s">
        <v>859</v>
      </c>
      <c r="H136" s="430">
        <v>6</v>
      </c>
      <c r="I136" s="430">
        <v>2</v>
      </c>
      <c r="J136" s="430">
        <v>1.5</v>
      </c>
      <c r="K136" s="430">
        <v>6</v>
      </c>
      <c r="L136" s="430">
        <v>20</v>
      </c>
      <c r="M136" s="430">
        <v>3</v>
      </c>
      <c r="N136" s="430">
        <v>2</v>
      </c>
      <c r="O136" s="430">
        <v>4.5</v>
      </c>
      <c r="P136" s="430">
        <v>2</v>
      </c>
      <c r="Q136" s="430">
        <v>6.5</v>
      </c>
      <c r="R136" s="449">
        <v>53.5</v>
      </c>
      <c r="S136" s="423" t="s">
        <v>870</v>
      </c>
      <c r="T136" s="413" t="s">
        <v>1647</v>
      </c>
      <c r="U136" s="423" t="s">
        <v>870</v>
      </c>
      <c r="V136" s="448"/>
    </row>
    <row r="137" spans="1:22" ht="36">
      <c r="A137" s="183">
        <v>3</v>
      </c>
      <c r="B137" s="413" t="s">
        <v>1177</v>
      </c>
      <c r="C137" s="413" t="s">
        <v>1717</v>
      </c>
      <c r="D137" s="413" t="s">
        <v>1619</v>
      </c>
      <c r="E137" s="413" t="s">
        <v>1023</v>
      </c>
      <c r="F137" s="413">
        <v>26</v>
      </c>
      <c r="G137" s="423" t="s">
        <v>864</v>
      </c>
      <c r="H137" s="430">
        <v>6</v>
      </c>
      <c r="I137" s="430">
        <v>4</v>
      </c>
      <c r="J137" s="430">
        <v>2</v>
      </c>
      <c r="K137" s="430">
        <v>5</v>
      </c>
      <c r="L137" s="430">
        <v>14</v>
      </c>
      <c r="M137" s="430">
        <v>1</v>
      </c>
      <c r="N137" s="430">
        <v>1</v>
      </c>
      <c r="O137" s="430">
        <v>5</v>
      </c>
      <c r="P137" s="430">
        <v>0</v>
      </c>
      <c r="Q137" s="430">
        <v>9</v>
      </c>
      <c r="R137" s="449">
        <v>47</v>
      </c>
      <c r="S137" s="423" t="s">
        <v>870</v>
      </c>
      <c r="T137" s="413" t="s">
        <v>1588</v>
      </c>
      <c r="U137" s="423" t="s">
        <v>870</v>
      </c>
      <c r="V137" s="423" t="s">
        <v>870</v>
      </c>
    </row>
    <row r="138" spans="1:22" ht="48">
      <c r="A138" s="183">
        <v>3</v>
      </c>
      <c r="B138" s="413" t="s">
        <v>1708</v>
      </c>
      <c r="C138" s="413" t="s">
        <v>862</v>
      </c>
      <c r="D138" s="413" t="s">
        <v>1709</v>
      </c>
      <c r="E138" s="413" t="s">
        <v>1013</v>
      </c>
      <c r="F138" s="413">
        <v>29</v>
      </c>
      <c r="G138" s="423" t="s">
        <v>859</v>
      </c>
      <c r="H138" s="430">
        <v>7</v>
      </c>
      <c r="I138" s="430">
        <v>3</v>
      </c>
      <c r="J138" s="430">
        <v>1.5</v>
      </c>
      <c r="K138" s="430">
        <v>6</v>
      </c>
      <c r="L138" s="430">
        <v>15</v>
      </c>
      <c r="M138" s="430">
        <v>3</v>
      </c>
      <c r="N138" s="430">
        <v>0</v>
      </c>
      <c r="O138" s="430">
        <v>4.5</v>
      </c>
      <c r="P138" s="430">
        <v>2</v>
      </c>
      <c r="Q138" s="430">
        <v>5</v>
      </c>
      <c r="R138" s="449">
        <v>47</v>
      </c>
      <c r="S138" s="423" t="s">
        <v>870</v>
      </c>
      <c r="T138" s="450" t="s">
        <v>1586</v>
      </c>
      <c r="U138" s="423"/>
      <c r="V138" s="423"/>
    </row>
    <row r="139" spans="1:22" ht="36">
      <c r="A139" s="183">
        <v>5</v>
      </c>
      <c r="B139" s="413" t="s">
        <v>1858</v>
      </c>
      <c r="C139" s="413" t="s">
        <v>1337</v>
      </c>
      <c r="D139" s="413" t="s">
        <v>1601</v>
      </c>
      <c r="E139" s="413" t="s">
        <v>1064</v>
      </c>
      <c r="F139" s="413">
        <v>28</v>
      </c>
      <c r="G139" s="423" t="s">
        <v>859</v>
      </c>
      <c r="H139" s="430">
        <v>4</v>
      </c>
      <c r="I139" s="430">
        <v>4</v>
      </c>
      <c r="J139" s="430">
        <v>1.5</v>
      </c>
      <c r="K139" s="430">
        <v>7</v>
      </c>
      <c r="L139" s="430">
        <v>12</v>
      </c>
      <c r="M139" s="430">
        <v>2.5</v>
      </c>
      <c r="N139" s="430">
        <v>1</v>
      </c>
      <c r="O139" s="430">
        <v>5</v>
      </c>
      <c r="P139" s="430">
        <v>2</v>
      </c>
      <c r="Q139" s="430">
        <v>5.5</v>
      </c>
      <c r="R139" s="449">
        <v>44.5</v>
      </c>
      <c r="S139" s="426"/>
      <c r="T139" s="413" t="s">
        <v>1791</v>
      </c>
      <c r="U139" s="423"/>
      <c r="V139" s="423"/>
    </row>
    <row r="140" spans="1:22" ht="36">
      <c r="A140" s="183">
        <v>5</v>
      </c>
      <c r="B140" s="413" t="s">
        <v>1859</v>
      </c>
      <c r="C140" s="413" t="s">
        <v>1028</v>
      </c>
      <c r="D140" s="413" t="s">
        <v>1860</v>
      </c>
      <c r="E140" s="413" t="s">
        <v>905</v>
      </c>
      <c r="F140" s="413">
        <v>32</v>
      </c>
      <c r="G140" s="423" t="s">
        <v>859</v>
      </c>
      <c r="H140" s="430">
        <v>4</v>
      </c>
      <c r="I140" s="430">
        <v>4</v>
      </c>
      <c r="J140" s="430">
        <v>0</v>
      </c>
      <c r="K140" s="430">
        <v>6.5</v>
      </c>
      <c r="L140" s="430">
        <v>17</v>
      </c>
      <c r="M140" s="430">
        <v>1</v>
      </c>
      <c r="N140" s="430">
        <v>2.5</v>
      </c>
      <c r="O140" s="430">
        <v>4</v>
      </c>
      <c r="P140" s="430">
        <v>0</v>
      </c>
      <c r="Q140" s="430">
        <v>5.5</v>
      </c>
      <c r="R140" s="449">
        <v>44.5</v>
      </c>
      <c r="S140" s="426"/>
      <c r="T140" s="413" t="s">
        <v>1707</v>
      </c>
      <c r="U140" s="423"/>
      <c r="V140" s="423" t="s">
        <v>870</v>
      </c>
    </row>
    <row r="141" spans="1:22" ht="48">
      <c r="A141" s="183">
        <v>7</v>
      </c>
      <c r="B141" s="413" t="s">
        <v>866</v>
      </c>
      <c r="C141" s="413" t="s">
        <v>867</v>
      </c>
      <c r="D141" s="413" t="s">
        <v>1861</v>
      </c>
      <c r="E141" s="413" t="s">
        <v>868</v>
      </c>
      <c r="F141" s="413">
        <v>20</v>
      </c>
      <c r="G141" s="423" t="s">
        <v>859</v>
      </c>
      <c r="H141" s="430">
        <v>5</v>
      </c>
      <c r="I141" s="430">
        <v>2</v>
      </c>
      <c r="J141" s="430">
        <v>1</v>
      </c>
      <c r="K141" s="430">
        <v>6</v>
      </c>
      <c r="L141" s="430">
        <v>15</v>
      </c>
      <c r="M141" s="430">
        <v>1.5</v>
      </c>
      <c r="N141" s="430">
        <v>2</v>
      </c>
      <c r="O141" s="430">
        <v>5</v>
      </c>
      <c r="P141" s="430">
        <v>0</v>
      </c>
      <c r="Q141" s="430">
        <v>4.5</v>
      </c>
      <c r="R141" s="449">
        <v>42</v>
      </c>
      <c r="S141" s="426"/>
      <c r="T141" s="413" t="s">
        <v>1687</v>
      </c>
      <c r="U141" s="423"/>
      <c r="V141" s="423" t="s">
        <v>870</v>
      </c>
    </row>
    <row r="142" spans="1:22" ht="36">
      <c r="A142" s="183">
        <v>8</v>
      </c>
      <c r="B142" s="413" t="s">
        <v>1715</v>
      </c>
      <c r="C142" s="413" t="s">
        <v>1099</v>
      </c>
      <c r="D142" s="413" t="s">
        <v>1619</v>
      </c>
      <c r="E142" s="413" t="s">
        <v>905</v>
      </c>
      <c r="F142" s="413">
        <v>32</v>
      </c>
      <c r="G142" s="423" t="s">
        <v>859</v>
      </c>
      <c r="H142" s="430">
        <v>4</v>
      </c>
      <c r="I142" s="430">
        <v>2</v>
      </c>
      <c r="J142" s="430">
        <v>1.5</v>
      </c>
      <c r="K142" s="430">
        <v>6</v>
      </c>
      <c r="L142" s="430">
        <v>13</v>
      </c>
      <c r="M142" s="430">
        <v>0</v>
      </c>
      <c r="N142" s="430">
        <v>1</v>
      </c>
      <c r="O142" s="430">
        <v>5</v>
      </c>
      <c r="P142" s="430">
        <v>0</v>
      </c>
      <c r="Q142" s="430">
        <v>9</v>
      </c>
      <c r="R142" s="449">
        <v>41.5</v>
      </c>
      <c r="S142" s="426"/>
      <c r="T142" s="413" t="s">
        <v>1707</v>
      </c>
      <c r="U142" s="423"/>
      <c r="V142" s="423"/>
    </row>
    <row r="143" spans="1:22" ht="36">
      <c r="A143" s="183">
        <v>9</v>
      </c>
      <c r="B143" s="413" t="s">
        <v>1862</v>
      </c>
      <c r="C143" s="413" t="s">
        <v>1028</v>
      </c>
      <c r="D143" s="413" t="s">
        <v>1863</v>
      </c>
      <c r="E143" s="413" t="s">
        <v>1023</v>
      </c>
      <c r="F143" s="413">
        <v>28</v>
      </c>
      <c r="G143" s="423" t="s">
        <v>859</v>
      </c>
      <c r="H143" s="430">
        <v>7</v>
      </c>
      <c r="I143" s="430">
        <v>1</v>
      </c>
      <c r="J143" s="430">
        <v>1</v>
      </c>
      <c r="K143" s="430">
        <v>7</v>
      </c>
      <c r="L143" s="430">
        <v>12</v>
      </c>
      <c r="M143" s="430">
        <v>1</v>
      </c>
      <c r="N143" s="430">
        <v>1.5</v>
      </c>
      <c r="O143" s="430">
        <v>5</v>
      </c>
      <c r="P143" s="430">
        <v>0</v>
      </c>
      <c r="Q143" s="430">
        <v>5</v>
      </c>
      <c r="R143" s="449">
        <v>40.5</v>
      </c>
      <c r="S143" s="426"/>
      <c r="T143" s="413" t="s">
        <v>1588</v>
      </c>
      <c r="U143" s="423" t="s">
        <v>928</v>
      </c>
      <c r="V143" s="423" t="s">
        <v>928</v>
      </c>
    </row>
    <row r="144" spans="1:22" ht="48">
      <c r="A144" s="183">
        <v>10</v>
      </c>
      <c r="B144" s="413" t="s">
        <v>1722</v>
      </c>
      <c r="C144" s="413" t="s">
        <v>1222</v>
      </c>
      <c r="D144" s="413" t="s">
        <v>1643</v>
      </c>
      <c r="E144" s="413" t="s">
        <v>882</v>
      </c>
      <c r="F144" s="413">
        <v>21</v>
      </c>
      <c r="G144" s="423" t="s">
        <v>859</v>
      </c>
      <c r="H144" s="430">
        <v>6</v>
      </c>
      <c r="I144" s="430">
        <v>2</v>
      </c>
      <c r="J144" s="430">
        <v>1</v>
      </c>
      <c r="K144" s="430">
        <v>6</v>
      </c>
      <c r="L144" s="430">
        <v>17</v>
      </c>
      <c r="M144" s="430">
        <v>2.5</v>
      </c>
      <c r="N144" s="430">
        <v>0.5</v>
      </c>
      <c r="O144" s="430">
        <v>4.5</v>
      </c>
      <c r="P144" s="430">
        <v>0</v>
      </c>
      <c r="Q144" s="430">
        <v>0</v>
      </c>
      <c r="R144" s="449">
        <v>39.5</v>
      </c>
      <c r="S144" s="426"/>
      <c r="T144" s="413" t="s">
        <v>1782</v>
      </c>
      <c r="U144" s="426"/>
      <c r="V144" s="426"/>
    </row>
    <row r="145" spans="1:22" ht="36">
      <c r="A145" s="183">
        <v>11</v>
      </c>
      <c r="B145" s="413" t="s">
        <v>1864</v>
      </c>
      <c r="C145" s="413" t="s">
        <v>1080</v>
      </c>
      <c r="D145" s="413" t="s">
        <v>1822</v>
      </c>
      <c r="E145" s="413" t="s">
        <v>858</v>
      </c>
      <c r="F145" s="413">
        <v>27</v>
      </c>
      <c r="G145" s="423" t="s">
        <v>859</v>
      </c>
      <c r="H145" s="430">
        <v>2</v>
      </c>
      <c r="I145" s="430">
        <v>2</v>
      </c>
      <c r="J145" s="430">
        <v>1</v>
      </c>
      <c r="K145" s="430">
        <v>5</v>
      </c>
      <c r="L145" s="430">
        <v>19</v>
      </c>
      <c r="M145" s="430">
        <v>1.5</v>
      </c>
      <c r="N145" s="430">
        <v>0</v>
      </c>
      <c r="O145" s="430">
        <v>5</v>
      </c>
      <c r="P145" s="430">
        <v>0</v>
      </c>
      <c r="Q145" s="430">
        <v>3</v>
      </c>
      <c r="R145" s="449">
        <v>38.5</v>
      </c>
      <c r="S145" s="426"/>
      <c r="T145" s="413" t="s">
        <v>1647</v>
      </c>
      <c r="U145" s="426"/>
      <c r="V145" s="426"/>
    </row>
    <row r="146" spans="1:22" ht="48">
      <c r="A146" s="183">
        <v>12</v>
      </c>
      <c r="B146" s="413" t="s">
        <v>1328</v>
      </c>
      <c r="C146" s="413" t="s">
        <v>1016</v>
      </c>
      <c r="D146" s="413" t="s">
        <v>1540</v>
      </c>
      <c r="E146" s="413" t="s">
        <v>899</v>
      </c>
      <c r="F146" s="413">
        <v>15</v>
      </c>
      <c r="G146" s="423" t="s">
        <v>859</v>
      </c>
      <c r="H146" s="430">
        <v>2</v>
      </c>
      <c r="I146" s="430">
        <v>2</v>
      </c>
      <c r="J146" s="430">
        <v>0.5</v>
      </c>
      <c r="K146" s="430">
        <v>6</v>
      </c>
      <c r="L146" s="430">
        <v>13</v>
      </c>
      <c r="M146" s="430">
        <v>3</v>
      </c>
      <c r="N146" s="430">
        <v>1</v>
      </c>
      <c r="O146" s="430">
        <v>5</v>
      </c>
      <c r="P146" s="430">
        <v>0</v>
      </c>
      <c r="Q146" s="430">
        <v>5</v>
      </c>
      <c r="R146" s="449">
        <v>37.5</v>
      </c>
      <c r="S146" s="426"/>
      <c r="T146" s="413" t="s">
        <v>1654</v>
      </c>
      <c r="U146" s="426"/>
      <c r="V146" s="426"/>
    </row>
    <row r="147" spans="1:22" ht="24">
      <c r="A147" s="183">
        <v>13</v>
      </c>
      <c r="B147" s="413" t="s">
        <v>1299</v>
      </c>
      <c r="C147" s="413" t="s">
        <v>1308</v>
      </c>
      <c r="D147" s="413" t="s">
        <v>1601</v>
      </c>
      <c r="E147" s="413" t="s">
        <v>909</v>
      </c>
      <c r="F147" s="413">
        <v>22</v>
      </c>
      <c r="G147" s="423" t="s">
        <v>859</v>
      </c>
      <c r="H147" s="430">
        <v>5</v>
      </c>
      <c r="I147" s="430">
        <v>2</v>
      </c>
      <c r="J147" s="430">
        <v>0</v>
      </c>
      <c r="K147" s="430">
        <v>5</v>
      </c>
      <c r="L147" s="430">
        <v>16</v>
      </c>
      <c r="M147" s="430">
        <v>0</v>
      </c>
      <c r="N147" s="430">
        <v>0</v>
      </c>
      <c r="O147" s="430">
        <v>4.5</v>
      </c>
      <c r="P147" s="430">
        <v>0</v>
      </c>
      <c r="Q147" s="430">
        <v>3</v>
      </c>
      <c r="R147" s="449">
        <v>35.5</v>
      </c>
      <c r="S147" s="426"/>
      <c r="T147" s="413" t="s">
        <v>1663</v>
      </c>
      <c r="U147" s="426"/>
      <c r="V147" s="426"/>
    </row>
    <row r="148" spans="1:22" ht="24">
      <c r="A148" s="183">
        <v>14</v>
      </c>
      <c r="B148" s="413" t="s">
        <v>1865</v>
      </c>
      <c r="C148" s="413" t="s">
        <v>862</v>
      </c>
      <c r="D148" s="413" t="s">
        <v>1866</v>
      </c>
      <c r="E148" s="413" t="s">
        <v>891</v>
      </c>
      <c r="F148" s="426"/>
      <c r="G148" s="448"/>
      <c r="H148" s="430">
        <v>5</v>
      </c>
      <c r="I148" s="430">
        <v>3</v>
      </c>
      <c r="J148" s="430">
        <v>0</v>
      </c>
      <c r="K148" s="430">
        <v>5</v>
      </c>
      <c r="L148" s="430">
        <v>12</v>
      </c>
      <c r="M148" s="430">
        <v>1.5</v>
      </c>
      <c r="N148" s="430">
        <v>1</v>
      </c>
      <c r="O148" s="430">
        <v>5</v>
      </c>
      <c r="P148" s="430">
        <v>2</v>
      </c>
      <c r="Q148" s="430">
        <v>0</v>
      </c>
      <c r="R148" s="449">
        <v>34.5</v>
      </c>
      <c r="S148" s="426"/>
      <c r="T148" s="426"/>
      <c r="U148" s="426"/>
      <c r="V148" s="426"/>
    </row>
    <row r="149" spans="1:22" ht="48">
      <c r="A149" s="183">
        <v>15</v>
      </c>
      <c r="B149" s="413" t="s">
        <v>1512</v>
      </c>
      <c r="C149" s="413" t="s">
        <v>862</v>
      </c>
      <c r="D149" s="413" t="s">
        <v>1556</v>
      </c>
      <c r="E149" s="413" t="s">
        <v>1038</v>
      </c>
      <c r="F149" s="413">
        <v>32</v>
      </c>
      <c r="G149" s="423" t="s">
        <v>859</v>
      </c>
      <c r="H149" s="430">
        <v>5</v>
      </c>
      <c r="I149" s="430">
        <v>2</v>
      </c>
      <c r="J149" s="430">
        <v>1</v>
      </c>
      <c r="K149" s="430">
        <v>6</v>
      </c>
      <c r="L149" s="430">
        <v>9</v>
      </c>
      <c r="M149" s="430">
        <v>2.5</v>
      </c>
      <c r="N149" s="430">
        <v>0</v>
      </c>
      <c r="O149" s="430">
        <v>5</v>
      </c>
      <c r="P149" s="430">
        <v>0</v>
      </c>
      <c r="Q149" s="430">
        <v>2.5</v>
      </c>
      <c r="R149" s="449">
        <v>33</v>
      </c>
      <c r="S149" s="426"/>
      <c r="T149" s="413" t="s">
        <v>1651</v>
      </c>
      <c r="U149" s="426"/>
      <c r="V149" s="426"/>
    </row>
    <row r="150" spans="1:22" ht="48">
      <c r="A150" s="183">
        <v>16</v>
      </c>
      <c r="B150" s="413" t="s">
        <v>1867</v>
      </c>
      <c r="C150" s="413" t="s">
        <v>1080</v>
      </c>
      <c r="D150" s="413" t="s">
        <v>1648</v>
      </c>
      <c r="E150" s="413" t="s">
        <v>873</v>
      </c>
      <c r="F150" s="413">
        <v>20</v>
      </c>
      <c r="G150" s="423" t="s">
        <v>859</v>
      </c>
      <c r="H150" s="430">
        <v>4</v>
      </c>
      <c r="I150" s="430">
        <v>0</v>
      </c>
      <c r="J150" s="430">
        <v>1</v>
      </c>
      <c r="K150" s="430">
        <v>1</v>
      </c>
      <c r="L150" s="430">
        <v>16</v>
      </c>
      <c r="M150" s="430">
        <v>0</v>
      </c>
      <c r="N150" s="430">
        <v>1</v>
      </c>
      <c r="O150" s="430">
        <v>5</v>
      </c>
      <c r="P150" s="430">
        <v>0</v>
      </c>
      <c r="Q150" s="430">
        <v>4</v>
      </c>
      <c r="R150" s="449">
        <v>32</v>
      </c>
      <c r="S150" s="426"/>
      <c r="T150" s="413" t="s">
        <v>1701</v>
      </c>
      <c r="U150" s="426"/>
      <c r="V150" s="426"/>
    </row>
    <row r="151" spans="1:22" ht="48">
      <c r="A151" s="183">
        <v>17</v>
      </c>
      <c r="B151" s="413" t="s">
        <v>1330</v>
      </c>
      <c r="C151" s="413" t="s">
        <v>1071</v>
      </c>
      <c r="D151" s="413" t="s">
        <v>1583</v>
      </c>
      <c r="E151" s="413" t="s">
        <v>927</v>
      </c>
      <c r="F151" s="413">
        <v>25</v>
      </c>
      <c r="G151" s="423" t="s">
        <v>859</v>
      </c>
      <c r="H151" s="430">
        <v>6</v>
      </c>
      <c r="I151" s="430">
        <v>1</v>
      </c>
      <c r="J151" s="430">
        <v>1.5</v>
      </c>
      <c r="K151" s="430">
        <v>3</v>
      </c>
      <c r="L151" s="430">
        <v>8</v>
      </c>
      <c r="M151" s="430">
        <v>0</v>
      </c>
      <c r="N151" s="430">
        <v>1</v>
      </c>
      <c r="O151" s="430">
        <v>5</v>
      </c>
      <c r="P151" s="430">
        <v>0</v>
      </c>
      <c r="Q151" s="430">
        <v>5</v>
      </c>
      <c r="R151" s="449">
        <v>30.5</v>
      </c>
      <c r="S151" s="426"/>
      <c r="T151" s="413" t="s">
        <v>1692</v>
      </c>
      <c r="U151" s="426"/>
      <c r="V151" s="426"/>
    </row>
    <row r="152" spans="1:22" ht="48">
      <c r="A152" s="183">
        <v>18</v>
      </c>
      <c r="B152" s="372" t="s">
        <v>1868</v>
      </c>
      <c r="C152" s="372" t="s">
        <v>1061</v>
      </c>
      <c r="D152" s="372" t="s">
        <v>1714</v>
      </c>
      <c r="E152" s="372" t="s">
        <v>1213</v>
      </c>
      <c r="F152" s="372">
        <v>28</v>
      </c>
      <c r="G152" s="432" t="s">
        <v>859</v>
      </c>
      <c r="H152" s="1733" t="s">
        <v>939</v>
      </c>
      <c r="I152" s="1734"/>
      <c r="J152" s="1734"/>
      <c r="K152" s="1734"/>
      <c r="L152" s="1734"/>
      <c r="M152" s="1734"/>
      <c r="N152" s="1734"/>
      <c r="O152" s="1734"/>
      <c r="P152" s="1734"/>
      <c r="Q152" s="1734"/>
      <c r="R152" s="1735"/>
      <c r="S152" s="433"/>
      <c r="T152" s="372" t="s">
        <v>1815</v>
      </c>
      <c r="U152" s="433"/>
      <c r="V152" s="433"/>
    </row>
    <row r="153" spans="1:22" ht="36">
      <c r="A153" s="183">
        <v>19</v>
      </c>
      <c r="B153" s="372" t="s">
        <v>1676</v>
      </c>
      <c r="C153" s="372" t="s">
        <v>862</v>
      </c>
      <c r="D153" s="372" t="s">
        <v>1538</v>
      </c>
      <c r="E153" s="372" t="s">
        <v>912</v>
      </c>
      <c r="F153" s="372"/>
      <c r="G153" s="432" t="s">
        <v>859</v>
      </c>
      <c r="H153" s="1733" t="s">
        <v>939</v>
      </c>
      <c r="I153" s="1734"/>
      <c r="J153" s="1734"/>
      <c r="K153" s="1734"/>
      <c r="L153" s="1734"/>
      <c r="M153" s="1734"/>
      <c r="N153" s="1734"/>
      <c r="O153" s="1734"/>
      <c r="P153" s="1734"/>
      <c r="Q153" s="1734"/>
      <c r="R153" s="1735"/>
      <c r="S153" s="433"/>
      <c r="T153" s="372" t="s">
        <v>1603</v>
      </c>
      <c r="U153" s="433"/>
      <c r="V153" s="433"/>
    </row>
  </sheetData>
  <sheetProtection/>
  <mergeCells count="8">
    <mergeCell ref="H152:R152"/>
    <mergeCell ref="H153:R153"/>
    <mergeCell ref="B2:J2"/>
    <mergeCell ref="H75:R75"/>
    <mergeCell ref="H76:R76"/>
    <mergeCell ref="H105:R105"/>
    <mergeCell ref="A5:U8"/>
    <mergeCell ref="H129:R12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19">
      <selection activeCell="Q17" sqref="Q17"/>
    </sheetView>
  </sheetViews>
  <sheetFormatPr defaultColWidth="9.140625" defaultRowHeight="15"/>
  <cols>
    <col min="4" max="4" width="11.00390625" style="0" customWidth="1"/>
    <col min="5" max="5" width="13.28125" style="0" customWidth="1"/>
    <col min="9" max="14" width="9.140625" style="0" customWidth="1"/>
    <col min="16" max="16" width="13.8515625" style="0" customWidth="1"/>
    <col min="22" max="25" width="9.140625" style="0" customWidth="1"/>
  </cols>
  <sheetData>
    <row r="1" spans="1:15" ht="18">
      <c r="A1" s="1175" t="s">
        <v>1770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744"/>
    </row>
    <row r="2" spans="1:15" ht="14.25">
      <c r="A2" s="1745" t="s">
        <v>1731</v>
      </c>
      <c r="B2" s="1745"/>
      <c r="C2" s="1745"/>
      <c r="D2" s="1745"/>
      <c r="E2" s="1745"/>
      <c r="F2" s="1745"/>
      <c r="G2" s="1745"/>
      <c r="H2" s="1745"/>
      <c r="I2" s="1745"/>
      <c r="J2" s="1745"/>
      <c r="K2" s="1745"/>
      <c r="L2" s="1745"/>
      <c r="M2" s="1745"/>
      <c r="N2" s="1745"/>
      <c r="O2" s="1744"/>
    </row>
    <row r="4" spans="1:14" ht="14.25">
      <c r="A4" s="375" t="s">
        <v>838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</row>
    <row r="5" spans="5:15" ht="14.25">
      <c r="E5" s="1746" t="s">
        <v>1732</v>
      </c>
      <c r="F5" s="1746"/>
      <c r="G5" s="1746"/>
      <c r="H5" s="1746"/>
      <c r="I5" s="1746"/>
      <c r="J5" s="1746"/>
      <c r="K5" s="1746"/>
      <c r="L5" s="1747"/>
      <c r="M5" s="1747"/>
      <c r="N5" s="1744"/>
      <c r="O5" s="1744"/>
    </row>
    <row r="6" spans="5:14" ht="14.25">
      <c r="E6" s="48" t="s">
        <v>1733</v>
      </c>
      <c r="F6" s="48"/>
      <c r="G6" s="48"/>
      <c r="H6" s="48"/>
      <c r="I6" s="48"/>
      <c r="J6" s="48"/>
      <c r="K6" s="48"/>
      <c r="L6" s="48"/>
      <c r="M6" s="48"/>
      <c r="N6" s="48"/>
    </row>
    <row r="7" spans="1:14" ht="14.25">
      <c r="A7" s="1748" t="s">
        <v>979</v>
      </c>
      <c r="B7" s="1748"/>
      <c r="C7" s="1748"/>
      <c r="D7" s="1748"/>
      <c r="E7" s="49" t="s">
        <v>840</v>
      </c>
      <c r="F7" s="49"/>
      <c r="G7" s="49"/>
      <c r="H7" s="49"/>
      <c r="I7" s="49"/>
      <c r="J7" s="49"/>
      <c r="K7" s="49"/>
      <c r="L7" s="49"/>
      <c r="M7" s="50"/>
      <c r="N7" s="50"/>
    </row>
    <row r="8" spans="5:14" ht="14.25">
      <c r="E8" s="49" t="s">
        <v>980</v>
      </c>
      <c r="F8" s="49"/>
      <c r="G8" s="49"/>
      <c r="H8" s="49"/>
      <c r="I8" s="49"/>
      <c r="J8" s="49"/>
      <c r="K8" s="49"/>
      <c r="L8" s="49"/>
      <c r="M8" s="49"/>
      <c r="N8" s="50"/>
    </row>
    <row r="9" spans="1:8" ht="14.25">
      <c r="A9" s="53" t="s">
        <v>1734</v>
      </c>
      <c r="B9" s="6"/>
      <c r="E9" s="1"/>
      <c r="F9" s="1"/>
      <c r="G9" s="1"/>
      <c r="H9" s="1"/>
    </row>
    <row r="10" spans="1:15" ht="14.25">
      <c r="A10" s="53" t="s">
        <v>1735</v>
      </c>
      <c r="B10" s="6"/>
      <c r="H10" s="2"/>
      <c r="I10" s="6"/>
      <c r="J10" s="6"/>
      <c r="K10" s="2"/>
      <c r="L10" s="2"/>
      <c r="M10" s="1"/>
      <c r="N10" s="1"/>
      <c r="O10" s="1"/>
    </row>
    <row r="11" spans="1:15" ht="14.25">
      <c r="A11" s="53"/>
      <c r="B11" s="6"/>
      <c r="H11" s="2"/>
      <c r="I11" s="6"/>
      <c r="J11" s="6"/>
      <c r="K11" s="2"/>
      <c r="L11" s="2"/>
      <c r="M11" s="1"/>
      <c r="N11" s="1"/>
      <c r="O11" s="1"/>
    </row>
    <row r="12" spans="1:15" ht="14.25">
      <c r="A12" s="53"/>
      <c r="B12" s="6"/>
      <c r="H12" s="2"/>
      <c r="I12" s="6"/>
      <c r="J12" s="6"/>
      <c r="K12" s="2"/>
      <c r="L12" s="2"/>
      <c r="M12" s="1"/>
      <c r="N12" s="1"/>
      <c r="O12" s="1"/>
    </row>
    <row r="13" spans="1:25" ht="41.25">
      <c r="A13" s="56" t="s">
        <v>842</v>
      </c>
      <c r="B13" s="56" t="s">
        <v>843</v>
      </c>
      <c r="C13" s="56" t="s">
        <v>844</v>
      </c>
      <c r="D13" s="56" t="s">
        <v>845</v>
      </c>
      <c r="E13" s="56" t="s">
        <v>847</v>
      </c>
      <c r="F13" s="56" t="s">
        <v>846</v>
      </c>
      <c r="G13" s="56" t="s">
        <v>848</v>
      </c>
      <c r="H13" s="56" t="s">
        <v>849</v>
      </c>
      <c r="I13" s="322" t="s">
        <v>1736</v>
      </c>
      <c r="J13" s="322" t="s">
        <v>1737</v>
      </c>
      <c r="K13" s="322" t="s">
        <v>1738</v>
      </c>
      <c r="L13" s="322" t="s">
        <v>1739</v>
      </c>
      <c r="M13" s="323" t="s">
        <v>1740</v>
      </c>
      <c r="N13" s="323" t="s">
        <v>1741</v>
      </c>
      <c r="O13" s="324" t="s">
        <v>1742</v>
      </c>
      <c r="P13" s="325" t="s">
        <v>1743</v>
      </c>
      <c r="Q13" s="326" t="s">
        <v>1744</v>
      </c>
      <c r="R13" s="326" t="s">
        <v>1745</v>
      </c>
      <c r="S13" s="326" t="s">
        <v>1746</v>
      </c>
      <c r="T13" s="327" t="s">
        <v>1747</v>
      </c>
      <c r="U13" s="328" t="s">
        <v>958</v>
      </c>
      <c r="V13" s="56" t="s">
        <v>959</v>
      </c>
      <c r="W13" s="56" t="s">
        <v>852</v>
      </c>
      <c r="X13" s="56" t="s">
        <v>853</v>
      </c>
      <c r="Y13" s="56" t="s">
        <v>854</v>
      </c>
    </row>
    <row r="14" spans="1:25" ht="72" customHeight="1">
      <c r="A14" s="329">
        <v>3</v>
      </c>
      <c r="B14" s="329">
        <v>701</v>
      </c>
      <c r="C14" s="330" t="s">
        <v>1402</v>
      </c>
      <c r="D14" s="330" t="s">
        <v>1403</v>
      </c>
      <c r="E14" s="330" t="s">
        <v>927</v>
      </c>
      <c r="F14" s="330">
        <v>7</v>
      </c>
      <c r="G14" s="331"/>
      <c r="H14" s="331"/>
      <c r="I14" s="330">
        <v>2</v>
      </c>
      <c r="J14" s="330">
        <v>0</v>
      </c>
      <c r="K14" s="330">
        <v>2</v>
      </c>
      <c r="L14" s="331">
        <v>8</v>
      </c>
      <c r="M14" s="332"/>
      <c r="N14" s="332"/>
      <c r="O14" s="332">
        <f aca="true" t="shared" si="0" ref="O14:O21">SUM(I14:N14)</f>
        <v>12</v>
      </c>
      <c r="P14" s="333" t="s">
        <v>1748</v>
      </c>
      <c r="Q14" s="334">
        <v>41</v>
      </c>
      <c r="R14" s="334">
        <v>21</v>
      </c>
      <c r="S14" s="334">
        <v>11</v>
      </c>
      <c r="T14" s="334">
        <f aca="true" t="shared" si="1" ref="T14:T21">SUM(R14:S14)</f>
        <v>32</v>
      </c>
      <c r="U14" s="334">
        <v>44</v>
      </c>
      <c r="V14" s="335"/>
      <c r="W14" s="336" t="s">
        <v>1003</v>
      </c>
      <c r="X14" s="334"/>
      <c r="Y14" s="334"/>
    </row>
    <row r="15" spans="1:25" ht="42">
      <c r="A15" s="337">
        <v>1</v>
      </c>
      <c r="B15" s="338">
        <v>901</v>
      </c>
      <c r="C15" s="339" t="s">
        <v>1749</v>
      </c>
      <c r="D15" s="339" t="s">
        <v>1031</v>
      </c>
      <c r="E15" s="340" t="s">
        <v>858</v>
      </c>
      <c r="F15" s="341">
        <v>9</v>
      </c>
      <c r="G15" s="342">
        <v>41</v>
      </c>
      <c r="H15" s="339" t="s">
        <v>859</v>
      </c>
      <c r="I15" s="343">
        <v>3</v>
      </c>
      <c r="J15" s="343">
        <v>1</v>
      </c>
      <c r="K15" s="343">
        <v>4</v>
      </c>
      <c r="L15" s="343">
        <v>2</v>
      </c>
      <c r="M15" s="343">
        <v>0</v>
      </c>
      <c r="N15" s="344">
        <v>0</v>
      </c>
      <c r="O15" s="46">
        <f t="shared" si="0"/>
        <v>10</v>
      </c>
      <c r="P15" s="345" t="s">
        <v>1750</v>
      </c>
      <c r="Q15" s="564">
        <v>76</v>
      </c>
      <c r="R15" s="46">
        <v>25</v>
      </c>
      <c r="S15" s="46">
        <v>14</v>
      </c>
      <c r="T15" s="46">
        <f t="shared" si="1"/>
        <v>39</v>
      </c>
      <c r="U15" s="46">
        <v>49</v>
      </c>
      <c r="V15" s="346" t="s">
        <v>859</v>
      </c>
      <c r="W15" s="339" t="s">
        <v>1147</v>
      </c>
      <c r="X15" s="347" t="s">
        <v>1751</v>
      </c>
      <c r="Y15" s="348" t="s">
        <v>928</v>
      </c>
    </row>
    <row r="16" spans="1:25" ht="36">
      <c r="A16" s="349">
        <v>4</v>
      </c>
      <c r="B16" s="349">
        <v>902</v>
      </c>
      <c r="C16" s="115" t="s">
        <v>1752</v>
      </c>
      <c r="D16" s="115" t="s">
        <v>881</v>
      </c>
      <c r="E16" s="115" t="s">
        <v>1213</v>
      </c>
      <c r="F16" s="21">
        <v>9</v>
      </c>
      <c r="G16" s="101">
        <v>32</v>
      </c>
      <c r="H16" s="115" t="s">
        <v>859</v>
      </c>
      <c r="I16" s="350">
        <v>3</v>
      </c>
      <c r="J16" s="350">
        <v>1</v>
      </c>
      <c r="K16" s="350">
        <v>0</v>
      </c>
      <c r="L16" s="350">
        <v>2</v>
      </c>
      <c r="M16" s="350">
        <v>0</v>
      </c>
      <c r="N16" s="350">
        <v>0</v>
      </c>
      <c r="O16" s="14">
        <f t="shared" si="0"/>
        <v>6</v>
      </c>
      <c r="P16" s="351" t="s">
        <v>1753</v>
      </c>
      <c r="Q16" s="565">
        <v>59</v>
      </c>
      <c r="R16" s="14">
        <v>23</v>
      </c>
      <c r="S16" s="14">
        <v>13</v>
      </c>
      <c r="T16" s="14">
        <f t="shared" si="1"/>
        <v>36</v>
      </c>
      <c r="U16" s="14">
        <v>42</v>
      </c>
      <c r="V16" s="14"/>
      <c r="W16" s="115" t="s">
        <v>1754</v>
      </c>
      <c r="X16" s="14"/>
      <c r="Y16" s="14"/>
    </row>
    <row r="17" spans="1:25" ht="36">
      <c r="A17" s="352">
        <v>2</v>
      </c>
      <c r="B17" s="352">
        <v>903</v>
      </c>
      <c r="C17" s="339" t="s">
        <v>1755</v>
      </c>
      <c r="D17" s="339" t="s">
        <v>904</v>
      </c>
      <c r="E17" s="339" t="s">
        <v>1213</v>
      </c>
      <c r="F17" s="341">
        <v>9</v>
      </c>
      <c r="G17" s="342">
        <v>29</v>
      </c>
      <c r="H17" s="339" t="s">
        <v>864</v>
      </c>
      <c r="I17" s="344">
        <v>3</v>
      </c>
      <c r="J17" s="344">
        <v>1</v>
      </c>
      <c r="K17" s="344">
        <v>3</v>
      </c>
      <c r="L17" s="344">
        <v>3</v>
      </c>
      <c r="M17" s="344">
        <v>0</v>
      </c>
      <c r="N17" s="344">
        <v>0</v>
      </c>
      <c r="O17" s="46">
        <f t="shared" si="0"/>
        <v>10</v>
      </c>
      <c r="P17" s="346" t="s">
        <v>1756</v>
      </c>
      <c r="Q17" s="564">
        <v>91</v>
      </c>
      <c r="R17" s="46">
        <v>23</v>
      </c>
      <c r="S17" s="46">
        <v>14</v>
      </c>
      <c r="T17" s="46">
        <f t="shared" si="1"/>
        <v>37</v>
      </c>
      <c r="U17" s="46">
        <v>47</v>
      </c>
      <c r="V17" s="346" t="s">
        <v>999</v>
      </c>
      <c r="W17" s="339" t="s">
        <v>1754</v>
      </c>
      <c r="X17" s="46"/>
      <c r="Y17" s="46"/>
    </row>
    <row r="18" spans="1:25" ht="82.5">
      <c r="A18" s="349">
        <v>5</v>
      </c>
      <c r="B18" s="349">
        <v>904</v>
      </c>
      <c r="C18" s="115" t="s">
        <v>1757</v>
      </c>
      <c r="D18" s="115" t="s">
        <v>881</v>
      </c>
      <c r="E18" s="115" t="s">
        <v>1758</v>
      </c>
      <c r="F18" s="21">
        <v>9</v>
      </c>
      <c r="G18" s="101">
        <v>25</v>
      </c>
      <c r="H18" s="115" t="s">
        <v>935</v>
      </c>
      <c r="I18" s="350">
        <v>2</v>
      </c>
      <c r="J18" s="350">
        <v>1</v>
      </c>
      <c r="K18" s="350">
        <v>2</v>
      </c>
      <c r="L18" s="350">
        <v>4</v>
      </c>
      <c r="M18" s="350">
        <v>0</v>
      </c>
      <c r="N18" s="350">
        <v>1</v>
      </c>
      <c r="O18" s="14">
        <f t="shared" si="0"/>
        <v>10</v>
      </c>
      <c r="P18" s="353" t="s">
        <v>1759</v>
      </c>
      <c r="Q18" s="565">
        <v>20</v>
      </c>
      <c r="R18" s="14">
        <v>19</v>
      </c>
      <c r="S18" s="14">
        <v>11</v>
      </c>
      <c r="T18" s="14">
        <f t="shared" si="1"/>
        <v>30</v>
      </c>
      <c r="U18" s="14">
        <v>40</v>
      </c>
      <c r="V18" s="14"/>
      <c r="W18" s="115" t="s">
        <v>1760</v>
      </c>
      <c r="X18" s="14"/>
      <c r="Y18" s="14"/>
    </row>
    <row r="19" spans="1:25" ht="42">
      <c r="A19" s="349">
        <v>6</v>
      </c>
      <c r="B19" s="349">
        <v>905</v>
      </c>
      <c r="C19" s="115" t="s">
        <v>1761</v>
      </c>
      <c r="D19" s="115" t="s">
        <v>902</v>
      </c>
      <c r="E19" s="115" t="s">
        <v>1758</v>
      </c>
      <c r="F19" s="21">
        <v>9</v>
      </c>
      <c r="G19" s="101">
        <v>18</v>
      </c>
      <c r="H19" s="115" t="s">
        <v>935</v>
      </c>
      <c r="I19" s="350">
        <v>2</v>
      </c>
      <c r="J19" s="350">
        <v>0</v>
      </c>
      <c r="K19" s="350">
        <v>3</v>
      </c>
      <c r="L19" s="350">
        <v>2</v>
      </c>
      <c r="M19" s="350">
        <v>1</v>
      </c>
      <c r="N19" s="350">
        <v>0</v>
      </c>
      <c r="O19" s="14">
        <f t="shared" si="0"/>
        <v>8</v>
      </c>
      <c r="P19" s="354" t="s">
        <v>1762</v>
      </c>
      <c r="Q19" s="565">
        <v>30</v>
      </c>
      <c r="R19" s="14">
        <v>11</v>
      </c>
      <c r="S19" s="14">
        <v>11</v>
      </c>
      <c r="T19" s="14">
        <f t="shared" si="1"/>
        <v>22</v>
      </c>
      <c r="U19" s="14">
        <v>30</v>
      </c>
      <c r="V19" s="14"/>
      <c r="W19" s="115" t="s">
        <v>1760</v>
      </c>
      <c r="X19" s="14"/>
      <c r="Y19" s="14"/>
    </row>
    <row r="20" spans="1:25" ht="62.25">
      <c r="A20" s="355">
        <v>7</v>
      </c>
      <c r="B20" s="355">
        <v>1101</v>
      </c>
      <c r="C20" s="356" t="s">
        <v>1107</v>
      </c>
      <c r="D20" s="356" t="s">
        <v>1108</v>
      </c>
      <c r="E20" s="356" t="s">
        <v>1035</v>
      </c>
      <c r="F20" s="356">
        <v>11</v>
      </c>
      <c r="G20" s="356">
        <v>39</v>
      </c>
      <c r="H20" s="356" t="s">
        <v>859</v>
      </c>
      <c r="I20" s="355">
        <v>1</v>
      </c>
      <c r="J20" s="355">
        <v>3</v>
      </c>
      <c r="K20" s="355">
        <v>2</v>
      </c>
      <c r="L20" s="355">
        <v>0</v>
      </c>
      <c r="M20" s="355"/>
      <c r="N20" s="355"/>
      <c r="O20" s="14">
        <f t="shared" si="0"/>
        <v>6</v>
      </c>
      <c r="P20" s="357" t="s">
        <v>1763</v>
      </c>
      <c r="Q20" s="566"/>
      <c r="R20" s="14">
        <v>14</v>
      </c>
      <c r="S20" s="14">
        <v>9</v>
      </c>
      <c r="T20" s="14">
        <f t="shared" si="1"/>
        <v>23</v>
      </c>
      <c r="U20" s="14">
        <v>29</v>
      </c>
      <c r="V20" s="14"/>
      <c r="W20" s="356" t="s">
        <v>1764</v>
      </c>
      <c r="X20" s="14"/>
      <c r="Y20" s="14"/>
    </row>
    <row r="21" spans="1:25" ht="36">
      <c r="A21" s="358">
        <v>8</v>
      </c>
      <c r="B21" s="358">
        <v>1102</v>
      </c>
      <c r="C21" s="358" t="s">
        <v>1765</v>
      </c>
      <c r="D21" s="358" t="s">
        <v>867</v>
      </c>
      <c r="E21" s="359" t="s">
        <v>891</v>
      </c>
      <c r="F21" s="359">
        <v>11</v>
      </c>
      <c r="G21" s="360">
        <v>52.5</v>
      </c>
      <c r="H21" s="360" t="s">
        <v>859</v>
      </c>
      <c r="I21" s="360">
        <v>1</v>
      </c>
      <c r="J21" s="360">
        <v>0</v>
      </c>
      <c r="K21" s="360">
        <v>1</v>
      </c>
      <c r="L21" s="360">
        <v>1</v>
      </c>
      <c r="M21" s="360"/>
      <c r="N21" s="360"/>
      <c r="O21" s="14">
        <f t="shared" si="0"/>
        <v>3</v>
      </c>
      <c r="P21" s="360" t="s">
        <v>1766</v>
      </c>
      <c r="Q21" s="565">
        <v>33.5</v>
      </c>
      <c r="R21" s="360">
        <v>7</v>
      </c>
      <c r="S21" s="360">
        <v>6</v>
      </c>
      <c r="T21" s="14">
        <f t="shared" si="1"/>
        <v>13</v>
      </c>
      <c r="U21" s="360">
        <v>16</v>
      </c>
      <c r="V21" s="360"/>
      <c r="W21" s="360" t="s">
        <v>1767</v>
      </c>
      <c r="X21" s="360"/>
      <c r="Y21" s="360"/>
    </row>
  </sheetData>
  <sheetProtection/>
  <mergeCells count="5">
    <mergeCell ref="A7:D7"/>
    <mergeCell ref="A1:O1"/>
    <mergeCell ref="A2:O2"/>
    <mergeCell ref="A4:N4"/>
    <mergeCell ref="E5:O5"/>
  </mergeCells>
  <dataValidations count="2">
    <dataValidation type="list" allowBlank="1" showInputMessage="1" showErrorMessage="1" sqref="E15">
      <formula1>$U$8:$U$28</formula1>
    </dataValidation>
    <dataValidation type="list" allowBlank="1" showInputMessage="1" showErrorMessage="1" sqref="H18:H19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51"/>
  <sheetViews>
    <sheetView zoomScalePageLayoutView="0" workbookViewId="0" topLeftCell="A25">
      <selection activeCell="E37" sqref="E37"/>
    </sheetView>
  </sheetViews>
  <sheetFormatPr defaultColWidth="9.140625" defaultRowHeight="15"/>
  <cols>
    <col min="1" max="1" width="6.7109375" style="0" customWidth="1"/>
    <col min="2" max="2" width="12.28125" style="0" customWidth="1"/>
    <col min="5" max="5" width="24.140625" style="0" customWidth="1"/>
    <col min="12" max="12" width="25.7109375" style="0" customWidth="1"/>
  </cols>
  <sheetData>
    <row r="1" spans="1:14" ht="18">
      <c r="A1" s="361"/>
      <c r="B1" s="361"/>
      <c r="C1" s="361"/>
      <c r="D1" s="361"/>
      <c r="E1" s="362" t="s">
        <v>1769</v>
      </c>
      <c r="F1" s="361"/>
      <c r="G1" s="361"/>
      <c r="H1" s="361"/>
      <c r="I1" s="361"/>
      <c r="J1" s="361"/>
      <c r="K1" s="139"/>
      <c r="L1" s="139"/>
      <c r="M1" s="143"/>
      <c r="N1" s="143"/>
    </row>
    <row r="2" spans="1:14" ht="46.5" customHeight="1">
      <c r="A2" s="361"/>
      <c r="B2" s="1736" t="s">
        <v>1513</v>
      </c>
      <c r="C2" s="1736"/>
      <c r="D2" s="1736"/>
      <c r="E2" s="1736"/>
      <c r="F2" s="1736"/>
      <c r="G2" s="1736"/>
      <c r="H2" s="1736"/>
      <c r="I2" s="1736"/>
      <c r="J2" s="1736"/>
      <c r="K2" s="139"/>
      <c r="L2" s="139"/>
      <c r="M2" s="143"/>
      <c r="N2" s="143"/>
    </row>
    <row r="3" spans="1:14" ht="18">
      <c r="A3" s="361"/>
      <c r="B3" s="361"/>
      <c r="C3" s="361"/>
      <c r="D3" s="361"/>
      <c r="E3" s="362" t="s">
        <v>1768</v>
      </c>
      <c r="F3" s="361"/>
      <c r="G3" s="139"/>
      <c r="H3" s="139"/>
      <c r="I3" s="139"/>
      <c r="J3" s="361"/>
      <c r="K3" s="139"/>
      <c r="L3" s="139"/>
      <c r="M3" s="143"/>
      <c r="N3" s="143"/>
    </row>
    <row r="4" spans="1:14" ht="18">
      <c r="A4" s="143"/>
      <c r="B4" s="361" t="s">
        <v>838</v>
      </c>
      <c r="C4" s="361"/>
      <c r="D4" s="361"/>
      <c r="E4" s="362"/>
      <c r="F4" s="361"/>
      <c r="G4" s="139"/>
      <c r="H4" s="139"/>
      <c r="I4" s="139"/>
      <c r="J4" s="361"/>
      <c r="K4" s="139"/>
      <c r="L4" s="139"/>
      <c r="M4" s="143"/>
      <c r="N4" s="143"/>
    </row>
    <row r="5" spans="1:14" ht="14.25">
      <c r="A5" s="1740" t="s">
        <v>1514</v>
      </c>
      <c r="B5" s="1755"/>
      <c r="C5" s="1755"/>
      <c r="D5" s="1755"/>
      <c r="E5" s="1755"/>
      <c r="F5" s="1755"/>
      <c r="G5" s="1755"/>
      <c r="H5" s="1755"/>
      <c r="I5" s="1755"/>
      <c r="J5" s="1755"/>
      <c r="K5" s="1755"/>
      <c r="L5" s="139"/>
      <c r="M5" s="143"/>
      <c r="N5" s="143"/>
    </row>
    <row r="6" spans="1:14" ht="14.25">
      <c r="A6" s="1755"/>
      <c r="B6" s="1755"/>
      <c r="C6" s="1755"/>
      <c r="D6" s="1755"/>
      <c r="E6" s="1755"/>
      <c r="F6" s="1755"/>
      <c r="G6" s="1755"/>
      <c r="H6" s="1755"/>
      <c r="I6" s="1755"/>
      <c r="J6" s="1755"/>
      <c r="K6" s="1755"/>
      <c r="L6" s="139"/>
      <c r="M6" s="143"/>
      <c r="N6" s="143"/>
    </row>
    <row r="7" spans="1:14" ht="14.25">
      <c r="A7" s="1755"/>
      <c r="B7" s="1755"/>
      <c r="C7" s="1755"/>
      <c r="D7" s="1755"/>
      <c r="E7" s="1755"/>
      <c r="F7" s="1755"/>
      <c r="G7" s="1755"/>
      <c r="H7" s="1755"/>
      <c r="I7" s="1755"/>
      <c r="J7" s="1755"/>
      <c r="K7" s="1755"/>
      <c r="L7" s="139"/>
      <c r="M7" s="143"/>
      <c r="N7" s="143"/>
    </row>
    <row r="8" spans="1:14" ht="14.25">
      <c r="A8" s="1755"/>
      <c r="B8" s="1755"/>
      <c r="C8" s="1755"/>
      <c r="D8" s="1755"/>
      <c r="E8" s="1755"/>
      <c r="F8" s="1755"/>
      <c r="G8" s="1755"/>
      <c r="H8" s="1755"/>
      <c r="I8" s="1755"/>
      <c r="J8" s="1755"/>
      <c r="K8" s="1755"/>
      <c r="L8" s="139"/>
      <c r="M8" s="143"/>
      <c r="N8" s="143"/>
    </row>
    <row r="9" spans="1:14" ht="14.25">
      <c r="A9" s="366" t="s">
        <v>1515</v>
      </c>
      <c r="B9" s="366"/>
      <c r="C9" s="143"/>
      <c r="D9" s="366"/>
      <c r="E9" s="366"/>
      <c r="F9" s="366"/>
      <c r="G9" s="366"/>
      <c r="H9" s="366"/>
      <c r="I9" s="366"/>
      <c r="J9" s="366"/>
      <c r="K9" s="366"/>
      <c r="L9" s="139"/>
      <c r="M9" s="143"/>
      <c r="N9" s="143"/>
    </row>
    <row r="10" spans="1:14" ht="14.25">
      <c r="A10" s="139"/>
      <c r="B10" s="139" t="s">
        <v>840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43"/>
      <c r="N10" s="143"/>
    </row>
    <row r="11" spans="1:14" ht="14.25">
      <c r="A11" s="139"/>
      <c r="B11" s="139" t="s">
        <v>980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43"/>
      <c r="N11" s="143"/>
    </row>
    <row r="12" spans="1:14" ht="14.25">
      <c r="A12" s="363" t="s">
        <v>1516</v>
      </c>
      <c r="B12" s="363"/>
      <c r="C12" s="363"/>
      <c r="D12" s="363"/>
      <c r="E12" s="363"/>
      <c r="F12" s="139"/>
      <c r="G12" s="139"/>
      <c r="H12" s="139"/>
      <c r="I12" s="139"/>
      <c r="J12" s="139"/>
      <c r="K12" s="139"/>
      <c r="L12" s="139"/>
      <c r="M12" s="143"/>
      <c r="N12" s="143"/>
    </row>
    <row r="13" spans="1:14" ht="14.25">
      <c r="A13" s="363" t="s">
        <v>1517</v>
      </c>
      <c r="B13" s="363"/>
      <c r="C13" s="363"/>
      <c r="D13" s="363"/>
      <c r="E13" s="139"/>
      <c r="F13" s="139"/>
      <c r="G13" s="139"/>
      <c r="H13" s="139"/>
      <c r="I13" s="139"/>
      <c r="J13" s="139"/>
      <c r="K13" s="139"/>
      <c r="L13" s="139"/>
      <c r="M13" s="143"/>
      <c r="N13" s="143"/>
    </row>
    <row r="14" spans="1:14" ht="14.25">
      <c r="A14" s="364"/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143"/>
      <c r="N14" s="143"/>
    </row>
    <row r="15" spans="1:14" ht="15">
      <c r="A15" s="365"/>
      <c r="B15" s="367" t="s">
        <v>1518</v>
      </c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143"/>
      <c r="N15" s="143"/>
    </row>
    <row r="16" spans="1:14" ht="36">
      <c r="A16" s="368" t="s">
        <v>842</v>
      </c>
      <c r="B16" s="368" t="s">
        <v>844</v>
      </c>
      <c r="C16" s="368" t="s">
        <v>845</v>
      </c>
      <c r="D16" s="368"/>
      <c r="E16" s="368" t="s">
        <v>847</v>
      </c>
      <c r="F16" s="369" t="s">
        <v>1520</v>
      </c>
      <c r="G16" s="369" t="s">
        <v>849</v>
      </c>
      <c r="H16" s="369" t="s">
        <v>1521</v>
      </c>
      <c r="I16" s="369" t="s">
        <v>1522</v>
      </c>
      <c r="J16" s="370" t="s">
        <v>1523</v>
      </c>
      <c r="K16" s="368" t="s">
        <v>851</v>
      </c>
      <c r="L16" s="368" t="s">
        <v>852</v>
      </c>
      <c r="M16" s="371" t="s">
        <v>853</v>
      </c>
      <c r="N16" s="371" t="s">
        <v>854</v>
      </c>
    </row>
    <row r="17" spans="1:14" ht="24">
      <c r="A17" s="368">
        <v>1</v>
      </c>
      <c r="B17" s="372" t="s">
        <v>1524</v>
      </c>
      <c r="C17" s="372" t="s">
        <v>1071</v>
      </c>
      <c r="D17" s="372" t="s">
        <v>1525</v>
      </c>
      <c r="E17" s="372" t="s">
        <v>858</v>
      </c>
      <c r="F17" s="373">
        <v>21</v>
      </c>
      <c r="G17" s="376" t="s">
        <v>859</v>
      </c>
      <c r="H17" s="372">
        <v>18</v>
      </c>
      <c r="I17" s="368">
        <v>13</v>
      </c>
      <c r="J17" s="368">
        <v>31</v>
      </c>
      <c r="K17" s="368" t="s">
        <v>928</v>
      </c>
      <c r="L17" s="372" t="s">
        <v>1526</v>
      </c>
      <c r="M17" s="368"/>
      <c r="N17" s="368"/>
    </row>
    <row r="18" spans="1:14" ht="24">
      <c r="A18" s="368">
        <v>2</v>
      </c>
      <c r="B18" s="372" t="s">
        <v>1527</v>
      </c>
      <c r="C18" s="372" t="s">
        <v>1201</v>
      </c>
      <c r="D18" s="372" t="s">
        <v>1528</v>
      </c>
      <c r="E18" s="372" t="s">
        <v>905</v>
      </c>
      <c r="F18" s="373">
        <v>25</v>
      </c>
      <c r="G18" s="373" t="s">
        <v>859</v>
      </c>
      <c r="H18" s="372">
        <v>18</v>
      </c>
      <c r="I18" s="368">
        <v>11.5</v>
      </c>
      <c r="J18" s="368">
        <v>29.5</v>
      </c>
      <c r="K18" s="377" t="s">
        <v>870</v>
      </c>
      <c r="L18" s="372" t="s">
        <v>1529</v>
      </c>
      <c r="M18" s="377"/>
      <c r="N18" s="377"/>
    </row>
    <row r="19" spans="1:14" ht="24">
      <c r="A19" s="368">
        <v>3</v>
      </c>
      <c r="B19" s="378" t="s">
        <v>1530</v>
      </c>
      <c r="C19" s="378" t="s">
        <v>1173</v>
      </c>
      <c r="D19" s="378" t="s">
        <v>1531</v>
      </c>
      <c r="E19" s="378" t="s">
        <v>1013</v>
      </c>
      <c r="F19" s="373">
        <v>25</v>
      </c>
      <c r="G19" s="376" t="s">
        <v>859</v>
      </c>
      <c r="H19" s="378">
        <v>12</v>
      </c>
      <c r="I19" s="368">
        <v>11.5</v>
      </c>
      <c r="J19" s="368">
        <v>23.5</v>
      </c>
      <c r="K19" s="377" t="s">
        <v>870</v>
      </c>
      <c r="L19" s="378" t="s">
        <v>1532</v>
      </c>
      <c r="M19" s="377"/>
      <c r="N19" s="377"/>
    </row>
    <row r="20" spans="1:14" ht="24">
      <c r="A20" s="368">
        <v>4</v>
      </c>
      <c r="B20" s="372" t="s">
        <v>1199</v>
      </c>
      <c r="C20" s="372" t="s">
        <v>1200</v>
      </c>
      <c r="D20" s="372" t="s">
        <v>1533</v>
      </c>
      <c r="E20" s="372" t="s">
        <v>919</v>
      </c>
      <c r="F20" s="376">
        <v>19</v>
      </c>
      <c r="G20" s="376" t="s">
        <v>859</v>
      </c>
      <c r="H20" s="372">
        <v>10</v>
      </c>
      <c r="I20" s="368">
        <v>11</v>
      </c>
      <c r="J20" s="368">
        <v>21</v>
      </c>
      <c r="K20" s="377" t="s">
        <v>870</v>
      </c>
      <c r="L20" s="372" t="s">
        <v>1534</v>
      </c>
      <c r="M20" s="368"/>
      <c r="N20" s="368"/>
    </row>
    <row r="21" spans="1:14" ht="24">
      <c r="A21" s="368">
        <v>5</v>
      </c>
      <c r="B21" s="372" t="s">
        <v>1402</v>
      </c>
      <c r="C21" s="372" t="s">
        <v>1403</v>
      </c>
      <c r="D21" s="372" t="s">
        <v>1535</v>
      </c>
      <c r="E21" s="372" t="s">
        <v>927</v>
      </c>
      <c r="F21" s="379">
        <v>23</v>
      </c>
      <c r="G21" s="379" t="s">
        <v>859</v>
      </c>
      <c r="H21" s="372">
        <v>12</v>
      </c>
      <c r="I21" s="368">
        <v>8</v>
      </c>
      <c r="J21" s="368">
        <v>20</v>
      </c>
      <c r="K21" s="377" t="s">
        <v>870</v>
      </c>
      <c r="L21" s="372" t="s">
        <v>1536</v>
      </c>
      <c r="M21" s="368"/>
      <c r="N21" s="368"/>
    </row>
    <row r="22" spans="1:14" ht="24">
      <c r="A22" s="368">
        <v>6</v>
      </c>
      <c r="B22" s="372" t="s">
        <v>1537</v>
      </c>
      <c r="C22" s="372" t="s">
        <v>1080</v>
      </c>
      <c r="D22" s="372" t="s">
        <v>1538</v>
      </c>
      <c r="E22" s="372" t="s">
        <v>868</v>
      </c>
      <c r="F22" s="380">
        <v>22</v>
      </c>
      <c r="G22" s="380" t="s">
        <v>859</v>
      </c>
      <c r="H22" s="372">
        <v>11</v>
      </c>
      <c r="I22" s="368">
        <v>7.5</v>
      </c>
      <c r="J22" s="368">
        <v>18.5</v>
      </c>
      <c r="K22" s="368"/>
      <c r="L22" s="372" t="s">
        <v>1539</v>
      </c>
      <c r="M22" s="368"/>
      <c r="N22" s="368"/>
    </row>
    <row r="23" spans="1:14" ht="24">
      <c r="A23" s="368">
        <v>7</v>
      </c>
      <c r="B23" s="372" t="s">
        <v>1328</v>
      </c>
      <c r="C23" s="372" t="s">
        <v>989</v>
      </c>
      <c r="D23" s="372" t="s">
        <v>1540</v>
      </c>
      <c r="E23" s="372" t="s">
        <v>899</v>
      </c>
      <c r="F23" s="379">
        <v>24</v>
      </c>
      <c r="G23" s="379" t="s">
        <v>859</v>
      </c>
      <c r="H23" s="372">
        <v>8</v>
      </c>
      <c r="I23" s="368">
        <v>10</v>
      </c>
      <c r="J23" s="368">
        <v>18</v>
      </c>
      <c r="K23" s="377"/>
      <c r="L23" s="372" t="s">
        <v>1541</v>
      </c>
      <c r="M23" s="377"/>
      <c r="N23" s="377"/>
    </row>
    <row r="24" spans="1:14" ht="24">
      <c r="A24" s="368">
        <v>8</v>
      </c>
      <c r="B24" s="372" t="s">
        <v>1376</v>
      </c>
      <c r="C24" s="372" t="s">
        <v>881</v>
      </c>
      <c r="D24" s="372" t="s">
        <v>1525</v>
      </c>
      <c r="E24" s="372" t="s">
        <v>916</v>
      </c>
      <c r="F24" s="376">
        <v>18</v>
      </c>
      <c r="G24" s="376" t="s">
        <v>859</v>
      </c>
      <c r="H24" s="372">
        <v>9</v>
      </c>
      <c r="I24" s="368">
        <v>7</v>
      </c>
      <c r="J24" s="368">
        <v>16</v>
      </c>
      <c r="K24" s="368"/>
      <c r="L24" s="372" t="s">
        <v>1542</v>
      </c>
      <c r="M24" s="368"/>
      <c r="N24" s="368"/>
    </row>
    <row r="25" spans="1:14" ht="24">
      <c r="A25" s="368">
        <v>8</v>
      </c>
      <c r="B25" s="372" t="s">
        <v>1543</v>
      </c>
      <c r="C25" s="372" t="s">
        <v>857</v>
      </c>
      <c r="D25" s="372" t="s">
        <v>1544</v>
      </c>
      <c r="E25" s="372" t="s">
        <v>1144</v>
      </c>
      <c r="F25" s="376">
        <v>15</v>
      </c>
      <c r="G25" s="376" t="s">
        <v>864</v>
      </c>
      <c r="H25" s="372">
        <v>8</v>
      </c>
      <c r="I25" s="368">
        <v>8</v>
      </c>
      <c r="J25" s="368">
        <v>16</v>
      </c>
      <c r="K25" s="368"/>
      <c r="L25" s="372" t="s">
        <v>1545</v>
      </c>
      <c r="M25" s="368"/>
      <c r="N25" s="368"/>
    </row>
    <row r="26" spans="1:14" ht="24">
      <c r="A26" s="368">
        <v>10</v>
      </c>
      <c r="B26" s="372" t="s">
        <v>1546</v>
      </c>
      <c r="C26" s="372" t="s">
        <v>862</v>
      </c>
      <c r="D26" s="372" t="s">
        <v>1547</v>
      </c>
      <c r="E26" s="372" t="s">
        <v>873</v>
      </c>
      <c r="F26" s="373">
        <v>20</v>
      </c>
      <c r="G26" s="373" t="s">
        <v>859</v>
      </c>
      <c r="H26" s="372">
        <v>8</v>
      </c>
      <c r="I26" s="368">
        <v>6.5</v>
      </c>
      <c r="J26" s="368">
        <v>14.5</v>
      </c>
      <c r="K26" s="368"/>
      <c r="L26" s="372" t="s">
        <v>1548</v>
      </c>
      <c r="M26" s="368"/>
      <c r="N26" s="368"/>
    </row>
    <row r="27" spans="1:14" ht="24">
      <c r="A27" s="368">
        <v>11</v>
      </c>
      <c r="B27" s="372" t="s">
        <v>1007</v>
      </c>
      <c r="C27" s="372" t="s">
        <v>857</v>
      </c>
      <c r="D27" s="372" t="s">
        <v>1549</v>
      </c>
      <c r="E27" s="372" t="s">
        <v>882</v>
      </c>
      <c r="F27" s="376">
        <v>24</v>
      </c>
      <c r="G27" s="376" t="s">
        <v>859</v>
      </c>
      <c r="H27" s="372">
        <v>8</v>
      </c>
      <c r="I27" s="368">
        <v>6</v>
      </c>
      <c r="J27" s="368">
        <v>14</v>
      </c>
      <c r="K27" s="377"/>
      <c r="L27" s="372" t="s">
        <v>1550</v>
      </c>
      <c r="M27" s="377"/>
      <c r="N27" s="377"/>
    </row>
    <row r="28" spans="1:14" ht="24">
      <c r="A28" s="368">
        <v>11</v>
      </c>
      <c r="B28" s="372" t="s">
        <v>1551</v>
      </c>
      <c r="C28" s="372" t="s">
        <v>915</v>
      </c>
      <c r="D28" s="372" t="s">
        <v>1552</v>
      </c>
      <c r="E28" s="372" t="s">
        <v>1240</v>
      </c>
      <c r="F28" s="376">
        <v>20</v>
      </c>
      <c r="G28" s="376" t="s">
        <v>864</v>
      </c>
      <c r="H28" s="372">
        <v>8</v>
      </c>
      <c r="I28" s="368">
        <v>6</v>
      </c>
      <c r="J28" s="368">
        <v>14</v>
      </c>
      <c r="K28" s="368"/>
      <c r="L28" s="372" t="s">
        <v>1553</v>
      </c>
      <c r="M28" s="368"/>
      <c r="N28" s="368"/>
    </row>
    <row r="29" spans="1:14" ht="24">
      <c r="A29" s="368">
        <v>13</v>
      </c>
      <c r="B29" s="372" t="s">
        <v>1509</v>
      </c>
      <c r="C29" s="372" t="s">
        <v>862</v>
      </c>
      <c r="D29" s="372" t="s">
        <v>1528</v>
      </c>
      <c r="E29" s="372" t="s">
        <v>891</v>
      </c>
      <c r="F29" s="373">
        <v>23</v>
      </c>
      <c r="G29" s="373" t="s">
        <v>859</v>
      </c>
      <c r="H29" s="372">
        <v>6</v>
      </c>
      <c r="I29" s="368">
        <v>6.5</v>
      </c>
      <c r="J29" s="368">
        <v>12.5</v>
      </c>
      <c r="K29" s="377"/>
      <c r="L29" s="372" t="s">
        <v>1554</v>
      </c>
      <c r="M29" s="377"/>
      <c r="N29" s="377"/>
    </row>
    <row r="30" spans="1:14" ht="24">
      <c r="A30" s="368">
        <v>13</v>
      </c>
      <c r="B30" s="372" t="s">
        <v>1555</v>
      </c>
      <c r="C30" s="372" t="s">
        <v>1016</v>
      </c>
      <c r="D30" s="372" t="s">
        <v>1556</v>
      </c>
      <c r="E30" s="372" t="s">
        <v>909</v>
      </c>
      <c r="F30" s="376">
        <v>21</v>
      </c>
      <c r="G30" s="376" t="s">
        <v>859</v>
      </c>
      <c r="H30" s="372">
        <v>7</v>
      </c>
      <c r="I30" s="368">
        <v>5.5</v>
      </c>
      <c r="J30" s="368">
        <v>12.5</v>
      </c>
      <c r="K30" s="368"/>
      <c r="L30" s="372" t="s">
        <v>1557</v>
      </c>
      <c r="M30" s="368"/>
      <c r="N30" s="368"/>
    </row>
    <row r="31" spans="1:14" ht="24">
      <c r="A31" s="368">
        <v>15</v>
      </c>
      <c r="B31" s="372" t="s">
        <v>1558</v>
      </c>
      <c r="C31" s="372" t="s">
        <v>898</v>
      </c>
      <c r="D31" s="372" t="s">
        <v>1552</v>
      </c>
      <c r="E31" s="372" t="s">
        <v>1213</v>
      </c>
      <c r="F31" s="379">
        <v>19</v>
      </c>
      <c r="G31" s="379" t="s">
        <v>864</v>
      </c>
      <c r="H31" s="372">
        <v>4</v>
      </c>
      <c r="I31" s="368">
        <v>6</v>
      </c>
      <c r="J31" s="368">
        <v>10</v>
      </c>
      <c r="K31" s="368"/>
      <c r="L31" s="372" t="s">
        <v>1559</v>
      </c>
      <c r="M31" s="368"/>
      <c r="N31" s="368"/>
    </row>
    <row r="32" spans="1:14" ht="24">
      <c r="A32" s="368">
        <v>16</v>
      </c>
      <c r="B32" s="372" t="s">
        <v>1560</v>
      </c>
      <c r="C32" s="372" t="s">
        <v>876</v>
      </c>
      <c r="D32" s="372" t="s">
        <v>1561</v>
      </c>
      <c r="E32" s="372" t="s">
        <v>1188</v>
      </c>
      <c r="F32" s="376">
        <v>20</v>
      </c>
      <c r="G32" s="376" t="s">
        <v>859</v>
      </c>
      <c r="H32" s="372">
        <v>6</v>
      </c>
      <c r="I32" s="368">
        <v>3.5</v>
      </c>
      <c r="J32" s="368">
        <v>9.5</v>
      </c>
      <c r="K32" s="368"/>
      <c r="L32" s="372" t="s">
        <v>1562</v>
      </c>
      <c r="M32" s="368"/>
      <c r="N32" s="368"/>
    </row>
    <row r="33" spans="1:14" ht="24">
      <c r="A33" s="368">
        <v>17</v>
      </c>
      <c r="B33" s="372" t="s">
        <v>1507</v>
      </c>
      <c r="C33" s="372" t="s">
        <v>862</v>
      </c>
      <c r="D33" s="372" t="s">
        <v>1563</v>
      </c>
      <c r="E33" s="372" t="s">
        <v>1019</v>
      </c>
      <c r="F33" s="376">
        <v>18</v>
      </c>
      <c r="G33" s="376" t="s">
        <v>859</v>
      </c>
      <c r="H33" s="372">
        <v>4</v>
      </c>
      <c r="I33" s="368">
        <v>5</v>
      </c>
      <c r="J33" s="368">
        <v>9</v>
      </c>
      <c r="K33" s="368"/>
      <c r="L33" s="372" t="s">
        <v>1564</v>
      </c>
      <c r="M33" s="368"/>
      <c r="N33" s="368"/>
    </row>
    <row r="34" spans="1:14" ht="24">
      <c r="A34" s="368">
        <v>20</v>
      </c>
      <c r="B34" s="372" t="s">
        <v>1565</v>
      </c>
      <c r="C34" s="372" t="s">
        <v>1048</v>
      </c>
      <c r="D34" s="372" t="s">
        <v>1566</v>
      </c>
      <c r="E34" s="372" t="s">
        <v>912</v>
      </c>
      <c r="F34" s="379">
        <v>23</v>
      </c>
      <c r="G34" s="379" t="s">
        <v>859</v>
      </c>
      <c r="H34" s="372">
        <v>4</v>
      </c>
      <c r="I34" s="368">
        <v>4</v>
      </c>
      <c r="J34" s="368">
        <v>8</v>
      </c>
      <c r="K34" s="368"/>
      <c r="L34" s="372" t="s">
        <v>1567</v>
      </c>
      <c r="M34" s="368"/>
      <c r="N34" s="368"/>
    </row>
    <row r="35" spans="1:14" ht="24">
      <c r="A35" s="368">
        <v>20</v>
      </c>
      <c r="B35" s="372" t="s">
        <v>1568</v>
      </c>
      <c r="C35" s="372" t="s">
        <v>1569</v>
      </c>
      <c r="D35" s="372" t="s">
        <v>1570</v>
      </c>
      <c r="E35" s="372" t="s">
        <v>1292</v>
      </c>
      <c r="F35" s="376">
        <v>20</v>
      </c>
      <c r="G35" s="376" t="s">
        <v>859</v>
      </c>
      <c r="H35" s="372">
        <v>4</v>
      </c>
      <c r="I35" s="368">
        <v>4</v>
      </c>
      <c r="J35" s="368">
        <v>8</v>
      </c>
      <c r="K35" s="368"/>
      <c r="L35" s="372" t="s">
        <v>1571</v>
      </c>
      <c r="M35" s="368"/>
      <c r="N35" s="368"/>
    </row>
    <row r="36" spans="1:14" ht="24">
      <c r="A36" s="368">
        <v>20</v>
      </c>
      <c r="B36" s="372" t="s">
        <v>1138</v>
      </c>
      <c r="C36" s="372" t="s">
        <v>1201</v>
      </c>
      <c r="D36" s="372" t="s">
        <v>1528</v>
      </c>
      <c r="E36" s="372" t="s">
        <v>1202</v>
      </c>
      <c r="F36" s="376">
        <v>20</v>
      </c>
      <c r="G36" s="376" t="s">
        <v>859</v>
      </c>
      <c r="H36" s="372">
        <v>5</v>
      </c>
      <c r="I36" s="368">
        <v>3</v>
      </c>
      <c r="J36" s="368">
        <v>8</v>
      </c>
      <c r="K36" s="368"/>
      <c r="L36" s="372" t="s">
        <v>1572</v>
      </c>
      <c r="M36" s="368"/>
      <c r="N36" s="368"/>
    </row>
    <row r="37" spans="1:14" ht="24">
      <c r="A37" s="368">
        <v>21</v>
      </c>
      <c r="B37" s="372" t="s">
        <v>1573</v>
      </c>
      <c r="C37" s="372" t="s">
        <v>898</v>
      </c>
      <c r="D37" s="372" t="s">
        <v>1525</v>
      </c>
      <c r="E37" s="372" t="s">
        <v>895</v>
      </c>
      <c r="F37" s="379">
        <v>25</v>
      </c>
      <c r="G37" s="379" t="s">
        <v>859</v>
      </c>
      <c r="H37" s="1741" t="s">
        <v>939</v>
      </c>
      <c r="I37" s="1742"/>
      <c r="J37" s="1743"/>
      <c r="K37" s="368"/>
      <c r="L37" s="372" t="s">
        <v>1574</v>
      </c>
      <c r="M37" s="368"/>
      <c r="N37" s="368"/>
    </row>
    <row r="38" spans="1:14" ht="24">
      <c r="A38" s="368">
        <v>22</v>
      </c>
      <c r="B38" s="372" t="s">
        <v>1575</v>
      </c>
      <c r="C38" s="372" t="s">
        <v>1011</v>
      </c>
      <c r="D38" s="372" t="s">
        <v>1576</v>
      </c>
      <c r="E38" s="372" t="s">
        <v>863</v>
      </c>
      <c r="F38" s="108">
        <v>22</v>
      </c>
      <c r="G38" s="108" t="s">
        <v>859</v>
      </c>
      <c r="H38" s="1741" t="s">
        <v>939</v>
      </c>
      <c r="I38" s="1742"/>
      <c r="J38" s="1743"/>
      <c r="K38" s="368"/>
      <c r="L38" s="372" t="s">
        <v>1577</v>
      </c>
      <c r="M38" s="368"/>
      <c r="N38" s="368"/>
    </row>
    <row r="39" spans="1:14" ht="24">
      <c r="A39" s="368">
        <v>23</v>
      </c>
      <c r="B39" s="372" t="s">
        <v>1578</v>
      </c>
      <c r="C39" s="372" t="s">
        <v>1016</v>
      </c>
      <c r="D39" s="372" t="s">
        <v>1525</v>
      </c>
      <c r="E39" s="372" t="s">
        <v>1579</v>
      </c>
      <c r="F39" s="376">
        <v>14</v>
      </c>
      <c r="G39" s="376" t="s">
        <v>859</v>
      </c>
      <c r="H39" s="1741" t="s">
        <v>939</v>
      </c>
      <c r="I39" s="1742"/>
      <c r="J39" s="1743"/>
      <c r="K39" s="368"/>
      <c r="L39" s="372" t="s">
        <v>1580</v>
      </c>
      <c r="M39" s="368"/>
      <c r="N39" s="368"/>
    </row>
    <row r="40" spans="1:14" ht="14.25">
      <c r="A40" s="381"/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</row>
    <row r="41" spans="1:14" ht="14.25">
      <c r="A41" s="381"/>
      <c r="B41" s="382" t="s">
        <v>1581</v>
      </c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</row>
    <row r="42" spans="1:14" ht="36">
      <c r="A42" s="368" t="s">
        <v>842</v>
      </c>
      <c r="B42" s="368" t="s">
        <v>844</v>
      </c>
      <c r="C42" s="368" t="s">
        <v>845</v>
      </c>
      <c r="D42" s="377" t="s">
        <v>1519</v>
      </c>
      <c r="E42" s="368" t="s">
        <v>847</v>
      </c>
      <c r="F42" s="369" t="s">
        <v>1520</v>
      </c>
      <c r="G42" s="369" t="s">
        <v>849</v>
      </c>
      <c r="H42" s="369" t="s">
        <v>1521</v>
      </c>
      <c r="I42" s="369" t="s">
        <v>1522</v>
      </c>
      <c r="J42" s="370" t="s">
        <v>1523</v>
      </c>
      <c r="K42" s="368" t="s">
        <v>851</v>
      </c>
      <c r="L42" s="368" t="s">
        <v>852</v>
      </c>
      <c r="M42" s="371" t="s">
        <v>853</v>
      </c>
      <c r="N42" s="371" t="s">
        <v>854</v>
      </c>
    </row>
    <row r="43" spans="1:14" ht="24">
      <c r="A43" s="368">
        <v>1</v>
      </c>
      <c r="B43" s="372" t="s">
        <v>1582</v>
      </c>
      <c r="C43" s="372" t="s">
        <v>1248</v>
      </c>
      <c r="D43" s="372" t="s">
        <v>1583</v>
      </c>
      <c r="E43" s="372" t="s">
        <v>905</v>
      </c>
      <c r="F43" s="373">
        <v>20</v>
      </c>
      <c r="G43" s="373" t="s">
        <v>859</v>
      </c>
      <c r="H43" s="368">
        <v>9</v>
      </c>
      <c r="I43" s="368">
        <v>16</v>
      </c>
      <c r="J43" s="383">
        <v>25</v>
      </c>
      <c r="K43" s="368" t="s">
        <v>870</v>
      </c>
      <c r="L43" s="372" t="s">
        <v>1584</v>
      </c>
      <c r="M43" s="368"/>
      <c r="N43" s="371"/>
    </row>
    <row r="44" spans="1:14" ht="24">
      <c r="A44" s="368">
        <v>1</v>
      </c>
      <c r="B44" s="372" t="s">
        <v>1585</v>
      </c>
      <c r="C44" s="372" t="s">
        <v>862</v>
      </c>
      <c r="D44" s="372" t="s">
        <v>1528</v>
      </c>
      <c r="E44" s="372" t="s">
        <v>1013</v>
      </c>
      <c r="F44" s="376">
        <v>25</v>
      </c>
      <c r="G44" s="376" t="s">
        <v>859</v>
      </c>
      <c r="H44" s="368">
        <v>15</v>
      </c>
      <c r="I44" s="368">
        <v>10</v>
      </c>
      <c r="J44" s="383">
        <v>25</v>
      </c>
      <c r="K44" s="368" t="s">
        <v>870</v>
      </c>
      <c r="L44" s="372" t="s">
        <v>1586</v>
      </c>
      <c r="M44" s="368"/>
      <c r="N44" s="371"/>
    </row>
    <row r="45" spans="1:14" ht="24">
      <c r="A45" s="368">
        <v>3</v>
      </c>
      <c r="B45" s="372" t="s">
        <v>1587</v>
      </c>
      <c r="C45" s="372" t="s">
        <v>1224</v>
      </c>
      <c r="D45" s="372" t="s">
        <v>1540</v>
      </c>
      <c r="E45" s="372" t="s">
        <v>1023</v>
      </c>
      <c r="F45" s="376">
        <v>16</v>
      </c>
      <c r="G45" s="376" t="s">
        <v>859</v>
      </c>
      <c r="H45" s="368">
        <v>8</v>
      </c>
      <c r="I45" s="368">
        <v>16</v>
      </c>
      <c r="J45" s="383">
        <v>24</v>
      </c>
      <c r="K45" s="368" t="s">
        <v>870</v>
      </c>
      <c r="L45" s="372" t="s">
        <v>1588</v>
      </c>
      <c r="M45" s="368"/>
      <c r="N45" s="368"/>
    </row>
    <row r="46" spans="1:14" ht="24">
      <c r="A46" s="368">
        <v>4</v>
      </c>
      <c r="B46" s="372" t="s">
        <v>1508</v>
      </c>
      <c r="C46" s="372" t="s">
        <v>1011</v>
      </c>
      <c r="D46" s="372" t="s">
        <v>1589</v>
      </c>
      <c r="E46" s="372" t="s">
        <v>868</v>
      </c>
      <c r="F46" s="384">
        <v>24</v>
      </c>
      <c r="G46" s="384" t="s">
        <v>859</v>
      </c>
      <c r="H46" s="368">
        <v>11</v>
      </c>
      <c r="I46" s="377">
        <v>12</v>
      </c>
      <c r="J46" s="383">
        <v>23</v>
      </c>
      <c r="K46" s="368" t="s">
        <v>870</v>
      </c>
      <c r="L46" s="372" t="s">
        <v>1539</v>
      </c>
      <c r="M46" s="368"/>
      <c r="N46" s="377"/>
    </row>
    <row r="47" spans="1:14" ht="14.25">
      <c r="A47" s="368">
        <v>5</v>
      </c>
      <c r="B47" s="372" t="s">
        <v>1590</v>
      </c>
      <c r="C47" s="372" t="s">
        <v>1308</v>
      </c>
      <c r="D47" s="372" t="s">
        <v>1591</v>
      </c>
      <c r="E47" s="372" t="s">
        <v>1292</v>
      </c>
      <c r="F47" s="376">
        <v>14</v>
      </c>
      <c r="G47" s="376" t="s">
        <v>864</v>
      </c>
      <c r="H47" s="368">
        <v>10</v>
      </c>
      <c r="I47" s="368">
        <v>11</v>
      </c>
      <c r="J47" s="383">
        <v>21</v>
      </c>
      <c r="K47" s="368" t="s">
        <v>870</v>
      </c>
      <c r="L47" s="372" t="s">
        <v>1592</v>
      </c>
      <c r="M47" s="368" t="s">
        <v>870</v>
      </c>
      <c r="N47" s="368"/>
    </row>
    <row r="48" spans="1:14" ht="14.25">
      <c r="A48" s="368">
        <v>6</v>
      </c>
      <c r="B48" s="372" t="s">
        <v>1593</v>
      </c>
      <c r="C48" s="372" t="s">
        <v>1071</v>
      </c>
      <c r="D48" s="372" t="s">
        <v>1594</v>
      </c>
      <c r="E48" s="372" t="s">
        <v>882</v>
      </c>
      <c r="F48" s="373">
        <v>19</v>
      </c>
      <c r="G48" s="373" t="s">
        <v>864</v>
      </c>
      <c r="H48" s="368">
        <v>8</v>
      </c>
      <c r="I48" s="368">
        <v>12</v>
      </c>
      <c r="J48" s="383">
        <v>20</v>
      </c>
      <c r="K48" s="368"/>
      <c r="L48" s="372" t="s">
        <v>1595</v>
      </c>
      <c r="M48" s="368"/>
      <c r="N48" s="368"/>
    </row>
    <row r="49" spans="1:14" ht="24">
      <c r="A49" s="368">
        <v>7</v>
      </c>
      <c r="B49" s="372" t="s">
        <v>1596</v>
      </c>
      <c r="C49" s="372" t="s">
        <v>915</v>
      </c>
      <c r="D49" s="372" t="s">
        <v>1556</v>
      </c>
      <c r="E49" s="372" t="s">
        <v>899</v>
      </c>
      <c r="F49" s="376">
        <v>25</v>
      </c>
      <c r="G49" s="376" t="s">
        <v>859</v>
      </c>
      <c r="H49" s="368">
        <v>5</v>
      </c>
      <c r="I49" s="377">
        <v>14</v>
      </c>
      <c r="J49" s="383">
        <v>19</v>
      </c>
      <c r="K49" s="377"/>
      <c r="L49" s="372" t="s">
        <v>1597</v>
      </c>
      <c r="M49" s="368"/>
      <c r="N49" s="377"/>
    </row>
    <row r="50" spans="1:14" ht="24">
      <c r="A50" s="368">
        <v>7</v>
      </c>
      <c r="B50" s="372" t="s">
        <v>1216</v>
      </c>
      <c r="C50" s="372" t="s">
        <v>1061</v>
      </c>
      <c r="D50" s="372" t="s">
        <v>1528</v>
      </c>
      <c r="E50" s="372" t="s">
        <v>905</v>
      </c>
      <c r="F50" s="376">
        <v>19</v>
      </c>
      <c r="G50" s="376" t="s">
        <v>864</v>
      </c>
      <c r="H50" s="368">
        <v>9</v>
      </c>
      <c r="I50" s="368">
        <v>10</v>
      </c>
      <c r="J50" s="383">
        <v>19</v>
      </c>
      <c r="K50" s="368"/>
      <c r="L50" s="372" t="s">
        <v>1584</v>
      </c>
      <c r="M50" s="368" t="s">
        <v>928</v>
      </c>
      <c r="N50" s="368"/>
    </row>
    <row r="51" spans="1:14" ht="24">
      <c r="A51" s="368">
        <v>9</v>
      </c>
      <c r="B51" s="372" t="s">
        <v>893</v>
      </c>
      <c r="C51" s="372" t="s">
        <v>894</v>
      </c>
      <c r="D51" s="372" t="s">
        <v>1563</v>
      </c>
      <c r="E51" s="372" t="s">
        <v>895</v>
      </c>
      <c r="F51" s="373">
        <v>23</v>
      </c>
      <c r="G51" s="373" t="s">
        <v>859</v>
      </c>
      <c r="H51" s="368">
        <v>4</v>
      </c>
      <c r="I51" s="377">
        <v>13</v>
      </c>
      <c r="J51" s="383">
        <v>17</v>
      </c>
      <c r="K51" s="377"/>
      <c r="L51" s="372" t="s">
        <v>1574</v>
      </c>
      <c r="M51" s="368"/>
      <c r="N51" s="377"/>
    </row>
    <row r="52" spans="1:14" ht="24">
      <c r="A52" s="368">
        <v>9</v>
      </c>
      <c r="B52" s="372" t="s">
        <v>1598</v>
      </c>
      <c r="C52" s="372" t="s">
        <v>862</v>
      </c>
      <c r="D52" s="372" t="s">
        <v>1528</v>
      </c>
      <c r="E52" s="372" t="s">
        <v>858</v>
      </c>
      <c r="F52" s="376">
        <v>21</v>
      </c>
      <c r="G52" s="376" t="s">
        <v>859</v>
      </c>
      <c r="H52" s="368">
        <v>7</v>
      </c>
      <c r="I52" s="368">
        <v>10</v>
      </c>
      <c r="J52" s="383">
        <v>17</v>
      </c>
      <c r="K52" s="368"/>
      <c r="L52" s="372" t="s">
        <v>1599</v>
      </c>
      <c r="M52" s="368"/>
      <c r="N52" s="368"/>
    </row>
    <row r="53" spans="1:14" ht="24">
      <c r="A53" s="368">
        <v>11</v>
      </c>
      <c r="B53" s="372" t="s">
        <v>1600</v>
      </c>
      <c r="C53" s="372" t="s">
        <v>1086</v>
      </c>
      <c r="D53" s="372" t="s">
        <v>1601</v>
      </c>
      <c r="E53" s="372" t="s">
        <v>927</v>
      </c>
      <c r="F53" s="376">
        <v>23</v>
      </c>
      <c r="G53" s="376" t="s">
        <v>859</v>
      </c>
      <c r="H53" s="368">
        <v>6</v>
      </c>
      <c r="I53" s="377">
        <v>10</v>
      </c>
      <c r="J53" s="383">
        <v>16</v>
      </c>
      <c r="K53" s="377"/>
      <c r="L53" s="372" t="s">
        <v>1536</v>
      </c>
      <c r="M53" s="368" t="s">
        <v>870</v>
      </c>
      <c r="N53" s="377"/>
    </row>
    <row r="54" spans="1:14" ht="24">
      <c r="A54" s="368">
        <v>11</v>
      </c>
      <c r="B54" s="372" t="s">
        <v>1602</v>
      </c>
      <c r="C54" s="372" t="s">
        <v>881</v>
      </c>
      <c r="D54" s="372" t="s">
        <v>1552</v>
      </c>
      <c r="E54" s="372" t="s">
        <v>912</v>
      </c>
      <c r="F54" s="376">
        <v>23</v>
      </c>
      <c r="G54" s="376" t="s">
        <v>859</v>
      </c>
      <c r="H54" s="368">
        <v>4</v>
      </c>
      <c r="I54" s="377">
        <v>12</v>
      </c>
      <c r="J54" s="383">
        <v>16</v>
      </c>
      <c r="K54" s="377"/>
      <c r="L54" s="372" t="s">
        <v>1603</v>
      </c>
      <c r="M54" s="368"/>
      <c r="N54" s="377"/>
    </row>
    <row r="55" spans="1:14" ht="24">
      <c r="A55" s="368">
        <v>13</v>
      </c>
      <c r="B55" s="372" t="s">
        <v>1604</v>
      </c>
      <c r="C55" s="372" t="s">
        <v>1193</v>
      </c>
      <c r="D55" s="372" t="s">
        <v>1563</v>
      </c>
      <c r="E55" s="372" t="s">
        <v>909</v>
      </c>
      <c r="F55" s="373">
        <v>22</v>
      </c>
      <c r="G55" s="376" t="s">
        <v>864</v>
      </c>
      <c r="H55" s="368">
        <v>11</v>
      </c>
      <c r="I55" s="368">
        <v>4</v>
      </c>
      <c r="J55" s="383">
        <v>15</v>
      </c>
      <c r="K55" s="368"/>
      <c r="L55" s="372" t="s">
        <v>1605</v>
      </c>
      <c r="M55" s="368"/>
      <c r="N55" s="368"/>
    </row>
    <row r="56" spans="1:14" ht="24">
      <c r="A56" s="368">
        <v>13</v>
      </c>
      <c r="B56" s="372" t="s">
        <v>1262</v>
      </c>
      <c r="C56" s="372" t="s">
        <v>1071</v>
      </c>
      <c r="D56" s="372" t="s">
        <v>1538</v>
      </c>
      <c r="E56" s="372" t="s">
        <v>916</v>
      </c>
      <c r="F56" s="376">
        <v>18</v>
      </c>
      <c r="G56" s="376" t="s">
        <v>859</v>
      </c>
      <c r="H56" s="368">
        <v>3</v>
      </c>
      <c r="I56" s="368">
        <v>12</v>
      </c>
      <c r="J56" s="383">
        <v>15</v>
      </c>
      <c r="K56" s="368"/>
      <c r="L56" s="372" t="s">
        <v>1542</v>
      </c>
      <c r="M56" s="368"/>
      <c r="N56" s="368"/>
    </row>
    <row r="57" spans="1:14" ht="24">
      <c r="A57" s="368">
        <v>15</v>
      </c>
      <c r="B57" s="372" t="s">
        <v>1606</v>
      </c>
      <c r="C57" s="372" t="s">
        <v>1607</v>
      </c>
      <c r="D57" s="372" t="s">
        <v>1544</v>
      </c>
      <c r="E57" s="372" t="s">
        <v>909</v>
      </c>
      <c r="F57" s="373">
        <v>22</v>
      </c>
      <c r="G57" s="376" t="s">
        <v>859</v>
      </c>
      <c r="H57" s="368">
        <v>6</v>
      </c>
      <c r="I57" s="368">
        <v>8</v>
      </c>
      <c r="J57" s="383">
        <v>14</v>
      </c>
      <c r="K57" s="368"/>
      <c r="L57" s="372" t="s">
        <v>1608</v>
      </c>
      <c r="M57" s="368" t="s">
        <v>870</v>
      </c>
      <c r="N57" s="368"/>
    </row>
    <row r="58" spans="1:14" ht="24">
      <c r="A58" s="368">
        <v>16</v>
      </c>
      <c r="B58" s="372" t="s">
        <v>1221</v>
      </c>
      <c r="C58" s="372" t="s">
        <v>1222</v>
      </c>
      <c r="D58" s="372" t="s">
        <v>1628</v>
      </c>
      <c r="E58" s="372" t="s">
        <v>1202</v>
      </c>
      <c r="F58" s="376">
        <v>19</v>
      </c>
      <c r="G58" s="376" t="s">
        <v>859</v>
      </c>
      <c r="H58" s="368">
        <v>1</v>
      </c>
      <c r="I58" s="368">
        <v>12</v>
      </c>
      <c r="J58" s="383">
        <v>13</v>
      </c>
      <c r="K58" s="368"/>
      <c r="L58" s="372" t="s">
        <v>1629</v>
      </c>
      <c r="M58" s="368"/>
      <c r="N58" s="368"/>
    </row>
    <row r="59" spans="1:14" ht="24">
      <c r="A59" s="368">
        <v>17</v>
      </c>
      <c r="B59" s="372" t="s">
        <v>1609</v>
      </c>
      <c r="C59" s="372" t="s">
        <v>915</v>
      </c>
      <c r="D59" s="372" t="s">
        <v>1525</v>
      </c>
      <c r="E59" s="372" t="s">
        <v>1042</v>
      </c>
      <c r="F59" s="376">
        <v>25</v>
      </c>
      <c r="G59" s="376" t="s">
        <v>859</v>
      </c>
      <c r="H59" s="368">
        <v>3</v>
      </c>
      <c r="I59" s="377">
        <v>9</v>
      </c>
      <c r="J59" s="383">
        <v>12</v>
      </c>
      <c r="K59" s="377"/>
      <c r="L59" s="372" t="s">
        <v>1610</v>
      </c>
      <c r="M59" s="368"/>
      <c r="N59" s="377"/>
    </row>
    <row r="60" spans="1:14" ht="24">
      <c r="A60" s="368">
        <v>18</v>
      </c>
      <c r="B60" s="372" t="s">
        <v>1611</v>
      </c>
      <c r="C60" s="372" t="s">
        <v>915</v>
      </c>
      <c r="D60" s="372" t="s">
        <v>1528</v>
      </c>
      <c r="E60" s="372" t="s">
        <v>863</v>
      </c>
      <c r="F60" s="376">
        <v>23</v>
      </c>
      <c r="G60" s="376" t="s">
        <v>859</v>
      </c>
      <c r="H60" s="368">
        <v>5</v>
      </c>
      <c r="I60" s="377">
        <v>6</v>
      </c>
      <c r="J60" s="383">
        <v>11</v>
      </c>
      <c r="K60" s="377"/>
      <c r="L60" s="372" t="s">
        <v>1612</v>
      </c>
      <c r="M60" s="368"/>
      <c r="N60" s="377"/>
    </row>
    <row r="61" spans="1:14" ht="14.25">
      <c r="A61" s="368">
        <v>18</v>
      </c>
      <c r="B61" s="372" t="s">
        <v>1613</v>
      </c>
      <c r="C61" s="372" t="s">
        <v>862</v>
      </c>
      <c r="D61" s="372" t="s">
        <v>1563</v>
      </c>
      <c r="E61" s="372" t="s">
        <v>891</v>
      </c>
      <c r="F61" s="376">
        <v>22</v>
      </c>
      <c r="G61" s="376" t="s">
        <v>864</v>
      </c>
      <c r="H61" s="368">
        <v>6</v>
      </c>
      <c r="I61" s="368">
        <v>5</v>
      </c>
      <c r="J61" s="383">
        <v>11</v>
      </c>
      <c r="K61" s="368"/>
      <c r="L61" s="372" t="s">
        <v>1614</v>
      </c>
      <c r="M61" s="368"/>
      <c r="N61" s="368"/>
    </row>
    <row r="62" spans="1:14" ht="24">
      <c r="A62" s="368">
        <v>20</v>
      </c>
      <c r="B62" s="372" t="s">
        <v>1615</v>
      </c>
      <c r="C62" s="372" t="s">
        <v>1097</v>
      </c>
      <c r="D62" s="372" t="s">
        <v>1616</v>
      </c>
      <c r="E62" s="372" t="s">
        <v>1292</v>
      </c>
      <c r="F62" s="376">
        <v>15</v>
      </c>
      <c r="G62" s="376" t="s">
        <v>859</v>
      </c>
      <c r="H62" s="368">
        <v>3</v>
      </c>
      <c r="I62" s="368">
        <v>7</v>
      </c>
      <c r="J62" s="383">
        <v>10</v>
      </c>
      <c r="K62" s="368"/>
      <c r="L62" s="372" t="s">
        <v>1617</v>
      </c>
      <c r="M62" s="368"/>
      <c r="N62" s="368"/>
    </row>
    <row r="63" spans="1:14" ht="24">
      <c r="A63" s="368">
        <v>21</v>
      </c>
      <c r="B63" s="372" t="s">
        <v>1618</v>
      </c>
      <c r="C63" s="372" t="s">
        <v>933</v>
      </c>
      <c r="D63" s="372" t="s">
        <v>1619</v>
      </c>
      <c r="E63" s="372" t="s">
        <v>1213</v>
      </c>
      <c r="F63" s="376">
        <v>22</v>
      </c>
      <c r="G63" s="376" t="s">
        <v>864</v>
      </c>
      <c r="H63" s="368">
        <v>9</v>
      </c>
      <c r="I63" s="368">
        <v>0</v>
      </c>
      <c r="J63" s="383">
        <v>9</v>
      </c>
      <c r="K63" s="368"/>
      <c r="L63" s="372" t="s">
        <v>1620</v>
      </c>
      <c r="M63" s="368"/>
      <c r="N63" s="368"/>
    </row>
    <row r="64" spans="1:14" ht="24">
      <c r="A64" s="368">
        <v>22</v>
      </c>
      <c r="B64" s="372" t="s">
        <v>1621</v>
      </c>
      <c r="C64" s="372" t="s">
        <v>915</v>
      </c>
      <c r="D64" s="372" t="s">
        <v>1622</v>
      </c>
      <c r="E64" s="372" t="s">
        <v>1013</v>
      </c>
      <c r="F64" s="376">
        <v>25</v>
      </c>
      <c r="G64" s="376" t="s">
        <v>859</v>
      </c>
      <c r="H64" s="1752" t="s">
        <v>939</v>
      </c>
      <c r="I64" s="1753"/>
      <c r="J64" s="1754"/>
      <c r="K64" s="368"/>
      <c r="L64" s="372" t="s">
        <v>1623</v>
      </c>
      <c r="M64" s="368" t="s">
        <v>870</v>
      </c>
      <c r="N64" s="368"/>
    </row>
    <row r="65" spans="1:14" ht="24">
      <c r="A65" s="368">
        <v>23</v>
      </c>
      <c r="B65" s="372" t="s">
        <v>1624</v>
      </c>
      <c r="C65" s="372" t="s">
        <v>862</v>
      </c>
      <c r="D65" s="372" t="s">
        <v>1625</v>
      </c>
      <c r="E65" s="372" t="s">
        <v>1188</v>
      </c>
      <c r="F65" s="373">
        <v>20</v>
      </c>
      <c r="G65" s="373" t="s">
        <v>859</v>
      </c>
      <c r="H65" s="1752" t="s">
        <v>939</v>
      </c>
      <c r="I65" s="1753"/>
      <c r="J65" s="1754"/>
      <c r="K65" s="368"/>
      <c r="L65" s="372" t="s">
        <v>1626</v>
      </c>
      <c r="M65" s="368"/>
      <c r="N65" s="368"/>
    </row>
    <row r="66" spans="1:14" ht="14.25">
      <c r="A66" s="368">
        <v>24</v>
      </c>
      <c r="B66" s="372" t="s">
        <v>1239</v>
      </c>
      <c r="C66" s="372" t="s">
        <v>915</v>
      </c>
      <c r="D66" s="372" t="s">
        <v>1538</v>
      </c>
      <c r="E66" s="372" t="s">
        <v>1240</v>
      </c>
      <c r="F66" s="376">
        <v>20</v>
      </c>
      <c r="G66" s="376" t="s">
        <v>864</v>
      </c>
      <c r="H66" s="1752" t="s">
        <v>939</v>
      </c>
      <c r="I66" s="1753"/>
      <c r="J66" s="1754"/>
      <c r="K66" s="368"/>
      <c r="L66" s="372" t="s">
        <v>1627</v>
      </c>
      <c r="M66" s="368"/>
      <c r="N66" s="368"/>
    </row>
    <row r="67" spans="1:14" ht="24">
      <c r="A67" s="368">
        <v>25</v>
      </c>
      <c r="B67" s="372" t="s">
        <v>1630</v>
      </c>
      <c r="C67" s="372" t="s">
        <v>989</v>
      </c>
      <c r="D67" s="372" t="s">
        <v>1616</v>
      </c>
      <c r="E67" s="372" t="s">
        <v>1144</v>
      </c>
      <c r="F67" s="376">
        <v>14</v>
      </c>
      <c r="G67" s="376" t="s">
        <v>859</v>
      </c>
      <c r="H67" s="1752" t="s">
        <v>939</v>
      </c>
      <c r="I67" s="1753"/>
      <c r="J67" s="1754"/>
      <c r="K67" s="368"/>
      <c r="L67" s="372" t="s">
        <v>1631</v>
      </c>
      <c r="M67" s="368"/>
      <c r="N67" s="368"/>
    </row>
    <row r="68" spans="1:14" ht="24">
      <c r="A68" s="368">
        <v>26</v>
      </c>
      <c r="B68" s="372" t="s">
        <v>1218</v>
      </c>
      <c r="C68" s="372" t="s">
        <v>1063</v>
      </c>
      <c r="D68" s="372" t="s">
        <v>1632</v>
      </c>
      <c r="E68" s="372" t="s">
        <v>1579</v>
      </c>
      <c r="F68" s="376">
        <v>13</v>
      </c>
      <c r="G68" s="376" t="s">
        <v>859</v>
      </c>
      <c r="H68" s="1752" t="s">
        <v>939</v>
      </c>
      <c r="I68" s="1753"/>
      <c r="J68" s="1754"/>
      <c r="K68" s="385"/>
      <c r="L68" s="372"/>
      <c r="M68" s="368"/>
      <c r="N68" s="368"/>
    </row>
    <row r="69" spans="1:14" ht="14.25">
      <c r="A69" s="381"/>
      <c r="B69" s="381"/>
      <c r="C69" s="381"/>
      <c r="D69" s="381"/>
      <c r="E69" s="381"/>
      <c r="F69" s="381"/>
      <c r="G69" s="381"/>
      <c r="H69" s="381"/>
      <c r="I69" s="381"/>
      <c r="J69" s="381"/>
      <c r="K69" s="381"/>
      <c r="L69" s="381"/>
      <c r="M69" s="381"/>
      <c r="N69" s="381"/>
    </row>
    <row r="70" spans="1:14" ht="14.25">
      <c r="A70" s="381"/>
      <c r="B70" s="382" t="s">
        <v>1633</v>
      </c>
      <c r="C70" s="381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/>
    </row>
    <row r="71" spans="1:14" ht="14.25">
      <c r="A71" s="381"/>
      <c r="B71" s="382"/>
      <c r="C71" s="381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</row>
    <row r="72" spans="1:14" ht="36">
      <c r="A72" s="368" t="s">
        <v>842</v>
      </c>
      <c r="B72" s="368" t="s">
        <v>844</v>
      </c>
      <c r="C72" s="368" t="s">
        <v>845</v>
      </c>
      <c r="D72" s="377" t="s">
        <v>1519</v>
      </c>
      <c r="E72" s="368" t="s">
        <v>847</v>
      </c>
      <c r="F72" s="369" t="s">
        <v>848</v>
      </c>
      <c r="G72" s="369" t="s">
        <v>849</v>
      </c>
      <c r="H72" s="369" t="s">
        <v>1634</v>
      </c>
      <c r="I72" s="369" t="s">
        <v>1635</v>
      </c>
      <c r="J72" s="368" t="s">
        <v>850</v>
      </c>
      <c r="K72" s="368" t="s">
        <v>851</v>
      </c>
      <c r="L72" s="368" t="s">
        <v>852</v>
      </c>
      <c r="M72" s="371" t="s">
        <v>853</v>
      </c>
      <c r="N72" s="371" t="s">
        <v>854</v>
      </c>
    </row>
    <row r="73" spans="1:14" ht="14.25">
      <c r="A73" s="368"/>
      <c r="B73" s="368"/>
      <c r="C73" s="368"/>
      <c r="D73" s="377"/>
      <c r="E73" s="368"/>
      <c r="F73" s="369" t="s">
        <v>1636</v>
      </c>
      <c r="G73" s="369"/>
      <c r="H73" s="369" t="s">
        <v>1637</v>
      </c>
      <c r="I73" s="369" t="s">
        <v>1636</v>
      </c>
      <c r="J73" s="369">
        <v>100</v>
      </c>
      <c r="K73" s="368"/>
      <c r="L73" s="368"/>
      <c r="M73" s="371"/>
      <c r="N73" s="371"/>
    </row>
    <row r="74" spans="1:14" ht="24">
      <c r="A74" s="368">
        <v>1</v>
      </c>
      <c r="B74" s="372" t="s">
        <v>1638</v>
      </c>
      <c r="C74" s="372" t="s">
        <v>1248</v>
      </c>
      <c r="D74" s="372" t="s">
        <v>1639</v>
      </c>
      <c r="E74" s="372" t="s">
        <v>863</v>
      </c>
      <c r="F74" s="376">
        <v>28</v>
      </c>
      <c r="G74" s="376" t="s">
        <v>859</v>
      </c>
      <c r="H74" s="377">
        <v>67</v>
      </c>
      <c r="I74" s="377">
        <v>22</v>
      </c>
      <c r="J74" s="368">
        <v>89</v>
      </c>
      <c r="K74" s="377" t="s">
        <v>928</v>
      </c>
      <c r="L74" s="372" t="s">
        <v>1640</v>
      </c>
      <c r="M74" s="377" t="s">
        <v>870</v>
      </c>
      <c r="N74" s="377" t="s">
        <v>870</v>
      </c>
    </row>
    <row r="75" spans="1:14" ht="24">
      <c r="A75" s="368">
        <v>2</v>
      </c>
      <c r="B75" s="372" t="s">
        <v>1001</v>
      </c>
      <c r="C75" s="372" t="s">
        <v>915</v>
      </c>
      <c r="D75" s="372" t="s">
        <v>1641</v>
      </c>
      <c r="E75" s="372" t="s">
        <v>927</v>
      </c>
      <c r="F75" s="373">
        <v>26</v>
      </c>
      <c r="G75" s="373" t="s">
        <v>859</v>
      </c>
      <c r="H75" s="377">
        <v>61</v>
      </c>
      <c r="I75" s="377">
        <v>21</v>
      </c>
      <c r="J75" s="368">
        <v>82</v>
      </c>
      <c r="K75" s="377" t="s">
        <v>870</v>
      </c>
      <c r="L75" s="372" t="s">
        <v>1536</v>
      </c>
      <c r="M75" s="377"/>
      <c r="N75" s="377"/>
    </row>
    <row r="76" spans="1:14" ht="14.25">
      <c r="A76" s="368">
        <v>3</v>
      </c>
      <c r="B76" s="372" t="s">
        <v>1271</v>
      </c>
      <c r="C76" s="372" t="s">
        <v>862</v>
      </c>
      <c r="D76" s="372" t="s">
        <v>1642</v>
      </c>
      <c r="E76" s="372" t="s">
        <v>905</v>
      </c>
      <c r="F76" s="373">
        <v>29</v>
      </c>
      <c r="G76" s="373" t="s">
        <v>864</v>
      </c>
      <c r="H76" s="377">
        <v>55</v>
      </c>
      <c r="I76" s="377">
        <v>22</v>
      </c>
      <c r="J76" s="368">
        <v>77</v>
      </c>
      <c r="K76" s="377" t="s">
        <v>870</v>
      </c>
      <c r="L76" s="372" t="s">
        <v>1584</v>
      </c>
      <c r="M76" s="377"/>
      <c r="N76" s="377"/>
    </row>
    <row r="77" spans="1:14" ht="24">
      <c r="A77" s="368">
        <v>4</v>
      </c>
      <c r="B77" s="372" t="s">
        <v>877</v>
      </c>
      <c r="C77" s="372" t="s">
        <v>878</v>
      </c>
      <c r="D77" s="372" t="s">
        <v>1643</v>
      </c>
      <c r="E77" s="372" t="s">
        <v>992</v>
      </c>
      <c r="F77" s="376">
        <v>30</v>
      </c>
      <c r="G77" s="376" t="s">
        <v>859</v>
      </c>
      <c r="H77" s="377">
        <v>44</v>
      </c>
      <c r="I77" s="377">
        <v>21</v>
      </c>
      <c r="J77" s="368">
        <v>65</v>
      </c>
      <c r="K77" s="377" t="s">
        <v>870</v>
      </c>
      <c r="L77" s="372" t="s">
        <v>1644</v>
      </c>
      <c r="M77" s="377" t="s">
        <v>870</v>
      </c>
      <c r="N77" s="377"/>
    </row>
    <row r="78" spans="1:14" ht="24">
      <c r="A78" s="368">
        <v>5</v>
      </c>
      <c r="B78" s="372" t="s">
        <v>1268</v>
      </c>
      <c r="C78" s="372" t="s">
        <v>894</v>
      </c>
      <c r="D78" s="372" t="s">
        <v>1528</v>
      </c>
      <c r="E78" s="372" t="s">
        <v>1208</v>
      </c>
      <c r="F78" s="376">
        <v>27</v>
      </c>
      <c r="G78" s="376" t="s">
        <v>859</v>
      </c>
      <c r="H78" s="377">
        <v>46</v>
      </c>
      <c r="I78" s="377">
        <v>6</v>
      </c>
      <c r="J78" s="368">
        <v>52</v>
      </c>
      <c r="K78" s="377" t="s">
        <v>870</v>
      </c>
      <c r="L78" s="372" t="s">
        <v>1645</v>
      </c>
      <c r="M78" s="377"/>
      <c r="N78" s="377"/>
    </row>
    <row r="79" spans="1:14" ht="24">
      <c r="A79" s="368">
        <v>5</v>
      </c>
      <c r="B79" s="372" t="s">
        <v>1646</v>
      </c>
      <c r="C79" s="372" t="s">
        <v>876</v>
      </c>
      <c r="D79" s="372" t="s">
        <v>1563</v>
      </c>
      <c r="E79" s="372" t="s">
        <v>858</v>
      </c>
      <c r="F79" s="376">
        <v>25</v>
      </c>
      <c r="G79" s="376" t="s">
        <v>859</v>
      </c>
      <c r="H79" s="377">
        <v>33</v>
      </c>
      <c r="I79" s="377">
        <v>19</v>
      </c>
      <c r="J79" s="368">
        <v>52</v>
      </c>
      <c r="K79" s="377" t="s">
        <v>870</v>
      </c>
      <c r="L79" s="372" t="s">
        <v>1647</v>
      </c>
      <c r="M79" s="377"/>
      <c r="N79" s="377" t="s">
        <v>870</v>
      </c>
    </row>
    <row r="80" spans="1:14" ht="24">
      <c r="A80" s="368">
        <v>7</v>
      </c>
      <c r="B80" s="372" t="s">
        <v>1506</v>
      </c>
      <c r="C80" s="372" t="s">
        <v>1071</v>
      </c>
      <c r="D80" s="372" t="s">
        <v>1648</v>
      </c>
      <c r="E80" s="372" t="s">
        <v>868</v>
      </c>
      <c r="F80" s="384">
        <v>25</v>
      </c>
      <c r="G80" s="384" t="s">
        <v>859</v>
      </c>
      <c r="H80" s="377">
        <v>30</v>
      </c>
      <c r="I80" s="377">
        <v>17</v>
      </c>
      <c r="J80" s="368">
        <v>47</v>
      </c>
      <c r="K80" s="377"/>
      <c r="L80" s="372" t="s">
        <v>1649</v>
      </c>
      <c r="M80" s="377"/>
      <c r="N80" s="377"/>
    </row>
    <row r="81" spans="1:14" ht="24">
      <c r="A81" s="368">
        <v>8</v>
      </c>
      <c r="B81" s="372" t="s">
        <v>1650</v>
      </c>
      <c r="C81" s="372" t="s">
        <v>1224</v>
      </c>
      <c r="D81" s="372" t="s">
        <v>1556</v>
      </c>
      <c r="E81" s="372" t="s">
        <v>1038</v>
      </c>
      <c r="F81" s="376">
        <v>20</v>
      </c>
      <c r="G81" s="376" t="s">
        <v>859</v>
      </c>
      <c r="H81" s="377">
        <v>37</v>
      </c>
      <c r="I81" s="377">
        <v>8</v>
      </c>
      <c r="J81" s="368">
        <v>45</v>
      </c>
      <c r="K81" s="377"/>
      <c r="L81" s="372" t="s">
        <v>1651</v>
      </c>
      <c r="M81" s="377"/>
      <c r="N81" s="377"/>
    </row>
    <row r="82" spans="1:14" ht="24">
      <c r="A82" s="368">
        <v>9</v>
      </c>
      <c r="B82" s="372" t="s">
        <v>1652</v>
      </c>
      <c r="C82" s="372" t="s">
        <v>857</v>
      </c>
      <c r="D82" s="372" t="s">
        <v>1653</v>
      </c>
      <c r="E82" s="372" t="s">
        <v>899</v>
      </c>
      <c r="F82" s="376">
        <v>29</v>
      </c>
      <c r="G82" s="376" t="s">
        <v>859</v>
      </c>
      <c r="H82" s="377">
        <v>42</v>
      </c>
      <c r="I82" s="377">
        <v>0</v>
      </c>
      <c r="J82" s="368">
        <v>42</v>
      </c>
      <c r="K82" s="377"/>
      <c r="L82" s="372" t="s">
        <v>1654</v>
      </c>
      <c r="M82" s="377"/>
      <c r="N82" s="377"/>
    </row>
    <row r="83" spans="1:14" ht="24">
      <c r="A83" s="368">
        <v>10</v>
      </c>
      <c r="B83" s="372" t="s">
        <v>1192</v>
      </c>
      <c r="C83" s="372" t="s">
        <v>1071</v>
      </c>
      <c r="D83" s="372" t="s">
        <v>1547</v>
      </c>
      <c r="E83" s="372" t="s">
        <v>905</v>
      </c>
      <c r="F83" s="373">
        <v>30</v>
      </c>
      <c r="G83" s="373" t="s">
        <v>859</v>
      </c>
      <c r="H83" s="377">
        <v>31</v>
      </c>
      <c r="I83" s="377">
        <v>9</v>
      </c>
      <c r="J83" s="368">
        <v>40</v>
      </c>
      <c r="K83" s="377"/>
      <c r="L83" s="372" t="s">
        <v>1584</v>
      </c>
      <c r="M83" s="377"/>
      <c r="N83" s="377"/>
    </row>
    <row r="84" spans="1:14" ht="24">
      <c r="A84" s="368">
        <v>11</v>
      </c>
      <c r="B84" s="372" t="s">
        <v>1655</v>
      </c>
      <c r="C84" s="372" t="s">
        <v>1248</v>
      </c>
      <c r="D84" s="372" t="s">
        <v>1656</v>
      </c>
      <c r="E84" s="372" t="s">
        <v>1013</v>
      </c>
      <c r="F84" s="376">
        <v>30</v>
      </c>
      <c r="G84" s="376" t="s">
        <v>859</v>
      </c>
      <c r="H84" s="377">
        <v>27</v>
      </c>
      <c r="I84" s="377">
        <v>12</v>
      </c>
      <c r="J84" s="368">
        <v>39</v>
      </c>
      <c r="K84" s="377"/>
      <c r="L84" s="372" t="s">
        <v>1532</v>
      </c>
      <c r="M84" s="377"/>
      <c r="N84" s="377"/>
    </row>
    <row r="85" spans="1:14" ht="24">
      <c r="A85" s="368">
        <v>11</v>
      </c>
      <c r="B85" s="372" t="s">
        <v>1055</v>
      </c>
      <c r="C85" s="372" t="s">
        <v>1193</v>
      </c>
      <c r="D85" s="372" t="s">
        <v>1552</v>
      </c>
      <c r="E85" s="372" t="s">
        <v>863</v>
      </c>
      <c r="F85" s="376">
        <v>28</v>
      </c>
      <c r="G85" s="376" t="s">
        <v>859</v>
      </c>
      <c r="H85" s="377">
        <v>19</v>
      </c>
      <c r="I85" s="377">
        <v>20</v>
      </c>
      <c r="J85" s="368">
        <v>39</v>
      </c>
      <c r="K85" s="377"/>
      <c r="L85" s="372" t="s">
        <v>1657</v>
      </c>
      <c r="M85" s="377" t="s">
        <v>870</v>
      </c>
      <c r="N85" s="377"/>
    </row>
    <row r="86" spans="1:14" ht="24">
      <c r="A86" s="368">
        <v>13</v>
      </c>
      <c r="B86" s="372" t="s">
        <v>1658</v>
      </c>
      <c r="C86" s="372" t="s">
        <v>908</v>
      </c>
      <c r="D86" s="372" t="s">
        <v>1659</v>
      </c>
      <c r="E86" s="372" t="s">
        <v>1213</v>
      </c>
      <c r="F86" s="376">
        <v>25</v>
      </c>
      <c r="G86" s="376" t="s">
        <v>859</v>
      </c>
      <c r="H86" s="377">
        <v>31</v>
      </c>
      <c r="I86" s="377">
        <v>7</v>
      </c>
      <c r="J86" s="368">
        <v>38</v>
      </c>
      <c r="K86" s="377"/>
      <c r="L86" s="372" t="s">
        <v>1559</v>
      </c>
      <c r="M86" s="377"/>
      <c r="N86" s="377"/>
    </row>
    <row r="87" spans="1:14" ht="24">
      <c r="A87" s="368">
        <v>14</v>
      </c>
      <c r="B87" s="372" t="s">
        <v>1044</v>
      </c>
      <c r="C87" s="372" t="s">
        <v>894</v>
      </c>
      <c r="D87" s="372" t="s">
        <v>1525</v>
      </c>
      <c r="E87" s="372" t="s">
        <v>1013</v>
      </c>
      <c r="F87" s="376">
        <v>30</v>
      </c>
      <c r="G87" s="376" t="s">
        <v>859</v>
      </c>
      <c r="H87" s="368">
        <v>21</v>
      </c>
      <c r="I87" s="368">
        <v>13</v>
      </c>
      <c r="J87" s="368">
        <v>34</v>
      </c>
      <c r="K87" s="368"/>
      <c r="L87" s="372" t="s">
        <v>1532</v>
      </c>
      <c r="M87" s="368"/>
      <c r="N87" s="368"/>
    </row>
    <row r="88" spans="1:14" ht="24">
      <c r="A88" s="368">
        <v>14</v>
      </c>
      <c r="B88" s="372" t="s">
        <v>1660</v>
      </c>
      <c r="C88" s="372" t="s">
        <v>876</v>
      </c>
      <c r="D88" s="372" t="s">
        <v>1563</v>
      </c>
      <c r="E88" s="372" t="s">
        <v>1104</v>
      </c>
      <c r="F88" s="376">
        <v>21</v>
      </c>
      <c r="G88" s="376" t="s">
        <v>859</v>
      </c>
      <c r="H88" s="377">
        <v>23</v>
      </c>
      <c r="I88" s="377">
        <v>11</v>
      </c>
      <c r="J88" s="368">
        <v>34</v>
      </c>
      <c r="K88" s="377"/>
      <c r="L88" s="372" t="s">
        <v>1661</v>
      </c>
      <c r="M88" s="377"/>
      <c r="N88" s="377"/>
    </row>
    <row r="89" spans="1:14" ht="24">
      <c r="A89" s="368">
        <v>14</v>
      </c>
      <c r="B89" s="372" t="s">
        <v>1662</v>
      </c>
      <c r="C89" s="372" t="s">
        <v>1005</v>
      </c>
      <c r="D89" s="372" t="s">
        <v>1525</v>
      </c>
      <c r="E89" s="372" t="s">
        <v>909</v>
      </c>
      <c r="F89" s="373">
        <v>20</v>
      </c>
      <c r="G89" s="376" t="s">
        <v>859</v>
      </c>
      <c r="H89" s="377">
        <v>29</v>
      </c>
      <c r="I89" s="377">
        <v>5</v>
      </c>
      <c r="J89" s="368">
        <v>34</v>
      </c>
      <c r="K89" s="377"/>
      <c r="L89" s="372" t="s">
        <v>1663</v>
      </c>
      <c r="M89" s="377"/>
      <c r="N89" s="377"/>
    </row>
    <row r="90" spans="1:14" ht="24">
      <c r="A90" s="368">
        <v>17</v>
      </c>
      <c r="B90" s="372" t="s">
        <v>1664</v>
      </c>
      <c r="C90" s="372" t="s">
        <v>902</v>
      </c>
      <c r="D90" s="372" t="s">
        <v>1540</v>
      </c>
      <c r="E90" s="372" t="s">
        <v>1292</v>
      </c>
      <c r="F90" s="376">
        <v>18</v>
      </c>
      <c r="G90" s="376" t="s">
        <v>859</v>
      </c>
      <c r="H90" s="377">
        <v>26</v>
      </c>
      <c r="I90" s="377">
        <v>7</v>
      </c>
      <c r="J90" s="368">
        <v>33</v>
      </c>
      <c r="K90" s="377"/>
      <c r="L90" s="372" t="s">
        <v>1592</v>
      </c>
      <c r="M90" s="377"/>
      <c r="N90" s="377"/>
    </row>
    <row r="91" spans="1:14" ht="14.25">
      <c r="A91" s="368">
        <v>18</v>
      </c>
      <c r="B91" s="372" t="s">
        <v>1665</v>
      </c>
      <c r="C91" s="372" t="s">
        <v>862</v>
      </c>
      <c r="D91" s="372" t="s">
        <v>1528</v>
      </c>
      <c r="E91" s="372" t="s">
        <v>873</v>
      </c>
      <c r="F91" s="376">
        <v>19</v>
      </c>
      <c r="G91" s="376" t="s">
        <v>864</v>
      </c>
      <c r="H91" s="377">
        <v>21</v>
      </c>
      <c r="I91" s="377">
        <v>6</v>
      </c>
      <c r="J91" s="368">
        <v>27</v>
      </c>
      <c r="K91" s="377"/>
      <c r="L91" s="372" t="s">
        <v>1548</v>
      </c>
      <c r="M91" s="377"/>
      <c r="N91" s="377"/>
    </row>
    <row r="92" spans="1:14" ht="24">
      <c r="A92" s="368">
        <v>19</v>
      </c>
      <c r="B92" s="372" t="s">
        <v>1287</v>
      </c>
      <c r="C92" s="372" t="s">
        <v>915</v>
      </c>
      <c r="D92" s="372" t="s">
        <v>1616</v>
      </c>
      <c r="E92" s="372" t="s">
        <v>916</v>
      </c>
      <c r="F92" s="376">
        <v>25</v>
      </c>
      <c r="G92" s="376" t="s">
        <v>859</v>
      </c>
      <c r="H92" s="377">
        <v>26</v>
      </c>
      <c r="I92" s="377">
        <v>0</v>
      </c>
      <c r="J92" s="368">
        <v>26</v>
      </c>
      <c r="K92" s="377"/>
      <c r="L92" s="372" t="s">
        <v>1666</v>
      </c>
      <c r="M92" s="377"/>
      <c r="N92" s="377"/>
    </row>
    <row r="93" spans="1:14" ht="24">
      <c r="A93" s="368">
        <v>20</v>
      </c>
      <c r="B93" s="372" t="s">
        <v>1667</v>
      </c>
      <c r="C93" s="372" t="s">
        <v>1061</v>
      </c>
      <c r="D93" s="372" t="s">
        <v>1625</v>
      </c>
      <c r="E93" s="372" t="s">
        <v>891</v>
      </c>
      <c r="F93" s="376">
        <v>26</v>
      </c>
      <c r="G93" s="376" t="s">
        <v>859</v>
      </c>
      <c r="H93" s="377">
        <v>17</v>
      </c>
      <c r="I93" s="377">
        <v>8</v>
      </c>
      <c r="J93" s="368">
        <v>25</v>
      </c>
      <c r="K93" s="377"/>
      <c r="L93" s="372" t="s">
        <v>1554</v>
      </c>
      <c r="M93" s="377"/>
      <c r="N93" s="377"/>
    </row>
    <row r="94" spans="1:14" ht="24">
      <c r="A94" s="368">
        <v>21</v>
      </c>
      <c r="B94" s="372" t="s">
        <v>1668</v>
      </c>
      <c r="C94" s="372" t="s">
        <v>1011</v>
      </c>
      <c r="D94" s="372" t="s">
        <v>1669</v>
      </c>
      <c r="E94" s="372" t="s">
        <v>873</v>
      </c>
      <c r="F94" s="376">
        <v>20</v>
      </c>
      <c r="G94" s="376" t="s">
        <v>859</v>
      </c>
      <c r="H94" s="377">
        <v>15</v>
      </c>
      <c r="I94" s="377">
        <v>8</v>
      </c>
      <c r="J94" s="368">
        <v>23</v>
      </c>
      <c r="K94" s="377"/>
      <c r="L94" s="372" t="s">
        <v>1548</v>
      </c>
      <c r="M94" s="377" t="s">
        <v>928</v>
      </c>
      <c r="N94" s="377" t="s">
        <v>928</v>
      </c>
    </row>
    <row r="95" spans="1:14" ht="24">
      <c r="A95" s="368">
        <v>22</v>
      </c>
      <c r="B95" s="372" t="s">
        <v>1670</v>
      </c>
      <c r="C95" s="372" t="s">
        <v>989</v>
      </c>
      <c r="D95" s="372" t="s">
        <v>1648</v>
      </c>
      <c r="E95" s="372" t="s">
        <v>1202</v>
      </c>
      <c r="F95" s="376">
        <v>26</v>
      </c>
      <c r="G95" s="376" t="s">
        <v>859</v>
      </c>
      <c r="H95" s="377">
        <v>11</v>
      </c>
      <c r="I95" s="377">
        <v>3</v>
      </c>
      <c r="J95" s="368">
        <v>14</v>
      </c>
      <c r="K95" s="377"/>
      <c r="L95" s="372" t="s">
        <v>1572</v>
      </c>
      <c r="M95" s="377"/>
      <c r="N95" s="377"/>
    </row>
    <row r="96" spans="1:14" ht="24">
      <c r="A96" s="368">
        <v>23</v>
      </c>
      <c r="B96" s="372" t="s">
        <v>988</v>
      </c>
      <c r="C96" s="372" t="s">
        <v>989</v>
      </c>
      <c r="D96" s="372" t="s">
        <v>1594</v>
      </c>
      <c r="E96" s="372" t="s">
        <v>912</v>
      </c>
      <c r="F96" s="376">
        <v>23</v>
      </c>
      <c r="G96" s="376" t="s">
        <v>859</v>
      </c>
      <c r="H96" s="1749" t="s">
        <v>939</v>
      </c>
      <c r="I96" s="1750"/>
      <c r="J96" s="1751"/>
      <c r="K96" s="377"/>
      <c r="L96" s="372" t="s">
        <v>1603</v>
      </c>
      <c r="M96" s="377"/>
      <c r="N96" s="377"/>
    </row>
    <row r="97" spans="1:14" ht="24">
      <c r="A97" s="368">
        <v>24</v>
      </c>
      <c r="B97" s="372" t="s">
        <v>1578</v>
      </c>
      <c r="C97" s="372" t="s">
        <v>1275</v>
      </c>
      <c r="D97" s="372" t="s">
        <v>1642</v>
      </c>
      <c r="E97" s="372" t="s">
        <v>882</v>
      </c>
      <c r="F97" s="376">
        <v>21</v>
      </c>
      <c r="G97" s="376" t="s">
        <v>859</v>
      </c>
      <c r="H97" s="1749" t="s">
        <v>939</v>
      </c>
      <c r="I97" s="1750"/>
      <c r="J97" s="1751"/>
      <c r="K97" s="377"/>
      <c r="L97" s="372" t="s">
        <v>1671</v>
      </c>
      <c r="M97" s="377"/>
      <c r="N97" s="377"/>
    </row>
    <row r="98" spans="1:14" ht="14.25">
      <c r="A98" s="381"/>
      <c r="B98" s="381"/>
      <c r="C98" s="381"/>
      <c r="D98" s="381"/>
      <c r="E98" s="381"/>
      <c r="F98" s="381"/>
      <c r="G98" s="381"/>
      <c r="H98" s="381"/>
      <c r="I98" s="381"/>
      <c r="J98" s="381"/>
      <c r="K98" s="381"/>
      <c r="L98" s="381"/>
      <c r="M98" s="381"/>
      <c r="N98" s="381"/>
    </row>
    <row r="99" spans="1:14" ht="14.25">
      <c r="A99" s="381"/>
      <c r="B99" s="382" t="s">
        <v>1672</v>
      </c>
      <c r="C99" s="381"/>
      <c r="D99" s="381"/>
      <c r="E99" s="381"/>
      <c r="F99" s="381"/>
      <c r="G99" s="381"/>
      <c r="H99" s="381"/>
      <c r="I99" s="381"/>
      <c r="J99" s="381"/>
      <c r="K99" s="381"/>
      <c r="L99" s="381"/>
      <c r="M99" s="381"/>
      <c r="N99" s="381"/>
    </row>
    <row r="100" spans="1:14" ht="14.25">
      <c r="A100" s="381"/>
      <c r="B100" s="381"/>
      <c r="C100" s="381"/>
      <c r="D100" s="381"/>
      <c r="E100" s="381"/>
      <c r="F100" s="381"/>
      <c r="G100" s="381"/>
      <c r="H100" s="381"/>
      <c r="I100" s="381"/>
      <c r="J100" s="381"/>
      <c r="K100" s="381"/>
      <c r="L100" s="381"/>
      <c r="M100" s="381"/>
      <c r="N100" s="381"/>
    </row>
    <row r="101" spans="1:14" ht="36">
      <c r="A101" s="368" t="s">
        <v>842</v>
      </c>
      <c r="B101" s="368" t="s">
        <v>844</v>
      </c>
      <c r="C101" s="368" t="s">
        <v>845</v>
      </c>
      <c r="D101" s="377" t="s">
        <v>1519</v>
      </c>
      <c r="E101" s="368" t="s">
        <v>847</v>
      </c>
      <c r="F101" s="369" t="s">
        <v>848</v>
      </c>
      <c r="G101" s="369" t="s">
        <v>849</v>
      </c>
      <c r="H101" s="369" t="s">
        <v>1634</v>
      </c>
      <c r="I101" s="369" t="s">
        <v>1635</v>
      </c>
      <c r="J101" s="368" t="s">
        <v>850</v>
      </c>
      <c r="K101" s="368" t="s">
        <v>851</v>
      </c>
      <c r="L101" s="368" t="s">
        <v>852</v>
      </c>
      <c r="M101" s="371" t="s">
        <v>853</v>
      </c>
      <c r="N101" s="371" t="s">
        <v>854</v>
      </c>
    </row>
    <row r="102" spans="1:14" ht="14.25">
      <c r="A102" s="368"/>
      <c r="B102" s="368"/>
      <c r="C102" s="368"/>
      <c r="D102" s="377"/>
      <c r="E102" s="368"/>
      <c r="F102" s="369" t="s">
        <v>1636</v>
      </c>
      <c r="G102" s="369"/>
      <c r="H102" s="369" t="s">
        <v>1637</v>
      </c>
      <c r="I102" s="369" t="s">
        <v>1636</v>
      </c>
      <c r="J102" s="369">
        <v>100</v>
      </c>
      <c r="K102" s="368"/>
      <c r="L102" s="368"/>
      <c r="M102" s="371"/>
      <c r="N102" s="371"/>
    </row>
    <row r="103" spans="1:14" ht="24">
      <c r="A103" s="368">
        <v>1</v>
      </c>
      <c r="B103" s="372" t="s">
        <v>1673</v>
      </c>
      <c r="C103" s="372" t="s">
        <v>1442</v>
      </c>
      <c r="D103" s="372" t="s">
        <v>1538</v>
      </c>
      <c r="E103" s="372" t="s">
        <v>1064</v>
      </c>
      <c r="F103" s="376">
        <v>29</v>
      </c>
      <c r="G103" s="376" t="s">
        <v>859</v>
      </c>
      <c r="H103" s="368">
        <v>69</v>
      </c>
      <c r="I103" s="368">
        <v>30</v>
      </c>
      <c r="J103" s="368">
        <v>99</v>
      </c>
      <c r="K103" s="368" t="s">
        <v>928</v>
      </c>
      <c r="L103" s="372" t="s">
        <v>1674</v>
      </c>
      <c r="M103" s="368"/>
      <c r="N103" s="368"/>
    </row>
    <row r="104" spans="1:14" ht="24">
      <c r="A104" s="368">
        <v>2</v>
      </c>
      <c r="B104" s="372" t="s">
        <v>1070</v>
      </c>
      <c r="C104" s="372" t="s">
        <v>1071</v>
      </c>
      <c r="D104" s="372" t="s">
        <v>1547</v>
      </c>
      <c r="E104" s="372" t="s">
        <v>899</v>
      </c>
      <c r="F104" s="376">
        <v>28</v>
      </c>
      <c r="G104" s="376" t="s">
        <v>859</v>
      </c>
      <c r="H104" s="377">
        <v>59</v>
      </c>
      <c r="I104" s="377">
        <v>25</v>
      </c>
      <c r="J104" s="368">
        <v>84</v>
      </c>
      <c r="K104" s="377" t="s">
        <v>870</v>
      </c>
      <c r="L104" s="372" t="s">
        <v>1675</v>
      </c>
      <c r="M104" s="377" t="s">
        <v>870</v>
      </c>
      <c r="N104" s="377" t="s">
        <v>928</v>
      </c>
    </row>
    <row r="105" spans="1:14" ht="24">
      <c r="A105" s="368">
        <v>3</v>
      </c>
      <c r="B105" s="372" t="s">
        <v>1676</v>
      </c>
      <c r="C105" s="372" t="s">
        <v>862</v>
      </c>
      <c r="D105" s="372" t="s">
        <v>1552</v>
      </c>
      <c r="E105" s="372" t="s">
        <v>1292</v>
      </c>
      <c r="F105" s="376">
        <v>17</v>
      </c>
      <c r="G105" s="376" t="s">
        <v>859</v>
      </c>
      <c r="H105" s="377">
        <v>57</v>
      </c>
      <c r="I105" s="377">
        <v>24</v>
      </c>
      <c r="J105" s="368">
        <v>81</v>
      </c>
      <c r="K105" s="377" t="s">
        <v>870</v>
      </c>
      <c r="L105" s="372" t="s">
        <v>1617</v>
      </c>
      <c r="M105" s="377"/>
      <c r="N105" s="377"/>
    </row>
    <row r="106" spans="1:14" ht="24">
      <c r="A106" s="368">
        <v>4</v>
      </c>
      <c r="B106" s="372" t="s">
        <v>1677</v>
      </c>
      <c r="C106" s="372" t="s">
        <v>1678</v>
      </c>
      <c r="D106" s="372" t="s">
        <v>1679</v>
      </c>
      <c r="E106" s="372" t="s">
        <v>1023</v>
      </c>
      <c r="F106" s="376">
        <v>19</v>
      </c>
      <c r="G106" s="376" t="s">
        <v>859</v>
      </c>
      <c r="H106" s="377">
        <v>40</v>
      </c>
      <c r="I106" s="377">
        <v>21</v>
      </c>
      <c r="J106" s="368">
        <v>61</v>
      </c>
      <c r="K106" s="377" t="s">
        <v>870</v>
      </c>
      <c r="L106" s="372" t="s">
        <v>1588</v>
      </c>
      <c r="M106" s="377"/>
      <c r="N106" s="377"/>
    </row>
    <row r="107" spans="1:14" ht="24">
      <c r="A107" s="368">
        <v>5</v>
      </c>
      <c r="B107" s="372" t="s">
        <v>1072</v>
      </c>
      <c r="C107" s="372" t="s">
        <v>1073</v>
      </c>
      <c r="D107" s="372" t="s">
        <v>1680</v>
      </c>
      <c r="E107" s="372" t="s">
        <v>909</v>
      </c>
      <c r="F107" s="373">
        <v>20</v>
      </c>
      <c r="G107" s="376" t="s">
        <v>859</v>
      </c>
      <c r="H107" s="377">
        <v>38</v>
      </c>
      <c r="I107" s="377">
        <v>15</v>
      </c>
      <c r="J107" s="368">
        <v>53</v>
      </c>
      <c r="K107" s="377" t="s">
        <v>870</v>
      </c>
      <c r="L107" s="372" t="s">
        <v>1557</v>
      </c>
      <c r="M107" s="377"/>
      <c r="N107" s="377"/>
    </row>
    <row r="108" spans="1:14" ht="24">
      <c r="A108" s="368">
        <v>6</v>
      </c>
      <c r="B108" s="372" t="s">
        <v>1681</v>
      </c>
      <c r="C108" s="372" t="s">
        <v>1248</v>
      </c>
      <c r="D108" s="372" t="s">
        <v>1552</v>
      </c>
      <c r="E108" s="372" t="s">
        <v>899</v>
      </c>
      <c r="F108" s="376">
        <v>20</v>
      </c>
      <c r="G108" s="376" t="s">
        <v>864</v>
      </c>
      <c r="H108" s="377">
        <v>38</v>
      </c>
      <c r="I108" s="377">
        <v>8</v>
      </c>
      <c r="J108" s="368">
        <v>46</v>
      </c>
      <c r="K108" s="377"/>
      <c r="L108" s="372" t="s">
        <v>1675</v>
      </c>
      <c r="M108" s="377"/>
      <c r="N108" s="377"/>
    </row>
    <row r="109" spans="1:14" ht="24">
      <c r="A109" s="368">
        <v>7</v>
      </c>
      <c r="B109" s="372" t="s">
        <v>1682</v>
      </c>
      <c r="C109" s="372" t="s">
        <v>1201</v>
      </c>
      <c r="D109" s="372" t="s">
        <v>1616</v>
      </c>
      <c r="E109" s="372" t="s">
        <v>905</v>
      </c>
      <c r="F109" s="373">
        <v>23</v>
      </c>
      <c r="G109" s="373" t="s">
        <v>935</v>
      </c>
      <c r="H109" s="377">
        <v>44</v>
      </c>
      <c r="I109" s="377">
        <v>0</v>
      </c>
      <c r="J109" s="368">
        <v>44</v>
      </c>
      <c r="K109" s="377"/>
      <c r="L109" s="372" t="s">
        <v>1683</v>
      </c>
      <c r="M109" s="377" t="s">
        <v>928</v>
      </c>
      <c r="N109" s="377"/>
    </row>
    <row r="110" spans="1:14" ht="24">
      <c r="A110" s="368">
        <v>8</v>
      </c>
      <c r="B110" s="372" t="s">
        <v>1684</v>
      </c>
      <c r="C110" s="372" t="s">
        <v>1193</v>
      </c>
      <c r="D110" s="372" t="s">
        <v>1616</v>
      </c>
      <c r="E110" s="372" t="s">
        <v>912</v>
      </c>
      <c r="F110" s="376">
        <v>22</v>
      </c>
      <c r="G110" s="376" t="s">
        <v>859</v>
      </c>
      <c r="H110" s="377">
        <v>29</v>
      </c>
      <c r="I110" s="377">
        <v>11</v>
      </c>
      <c r="J110" s="368">
        <v>40</v>
      </c>
      <c r="K110" s="377"/>
      <c r="L110" s="372" t="s">
        <v>1685</v>
      </c>
      <c r="M110" s="377"/>
      <c r="N110" s="377"/>
    </row>
    <row r="111" spans="1:14" ht="24">
      <c r="A111" s="368">
        <v>9</v>
      </c>
      <c r="B111" s="372" t="s">
        <v>1686</v>
      </c>
      <c r="C111" s="372" t="s">
        <v>1028</v>
      </c>
      <c r="D111" s="372" t="s">
        <v>1601</v>
      </c>
      <c r="E111" s="372" t="s">
        <v>905</v>
      </c>
      <c r="F111" s="373">
        <v>27</v>
      </c>
      <c r="G111" s="373" t="s">
        <v>859</v>
      </c>
      <c r="H111" s="377">
        <v>39</v>
      </c>
      <c r="I111" s="377">
        <v>0</v>
      </c>
      <c r="J111" s="368">
        <v>39</v>
      </c>
      <c r="K111" s="377"/>
      <c r="L111" s="372" t="s">
        <v>1683</v>
      </c>
      <c r="M111" s="377"/>
      <c r="N111" s="377"/>
    </row>
    <row r="112" spans="1:14" ht="24">
      <c r="A112" s="368">
        <v>9</v>
      </c>
      <c r="B112" s="372" t="s">
        <v>1306</v>
      </c>
      <c r="C112" s="372" t="s">
        <v>1099</v>
      </c>
      <c r="D112" s="372" t="s">
        <v>1643</v>
      </c>
      <c r="E112" s="372" t="s">
        <v>868</v>
      </c>
      <c r="F112" s="376">
        <v>24</v>
      </c>
      <c r="G112" s="376" t="s">
        <v>859</v>
      </c>
      <c r="H112" s="377">
        <v>28</v>
      </c>
      <c r="I112" s="377">
        <v>11</v>
      </c>
      <c r="J112" s="368">
        <v>39</v>
      </c>
      <c r="K112" s="377"/>
      <c r="L112" s="372" t="s">
        <v>1687</v>
      </c>
      <c r="M112" s="377"/>
      <c r="N112" s="377"/>
    </row>
    <row r="113" spans="1:14" ht="24">
      <c r="A113" s="368">
        <v>11</v>
      </c>
      <c r="B113" s="372" t="s">
        <v>1688</v>
      </c>
      <c r="C113" s="372" t="s">
        <v>1485</v>
      </c>
      <c r="D113" s="372" t="s">
        <v>1552</v>
      </c>
      <c r="E113" s="372" t="s">
        <v>1013</v>
      </c>
      <c r="F113" s="376">
        <v>26</v>
      </c>
      <c r="G113" s="376" t="s">
        <v>864</v>
      </c>
      <c r="H113" s="377">
        <v>35</v>
      </c>
      <c r="I113" s="377">
        <v>0</v>
      </c>
      <c r="J113" s="368">
        <v>35</v>
      </c>
      <c r="K113" s="377"/>
      <c r="L113" s="372" t="s">
        <v>1586</v>
      </c>
      <c r="M113" s="377"/>
      <c r="N113" s="377"/>
    </row>
    <row r="114" spans="1:14" ht="24">
      <c r="A114" s="368">
        <v>11</v>
      </c>
      <c r="B114" s="372" t="s">
        <v>1689</v>
      </c>
      <c r="C114" s="372" t="s">
        <v>1080</v>
      </c>
      <c r="D114" s="372" t="s">
        <v>1547</v>
      </c>
      <c r="E114" s="372" t="s">
        <v>858</v>
      </c>
      <c r="F114" s="376">
        <v>20</v>
      </c>
      <c r="G114" s="376" t="s">
        <v>859</v>
      </c>
      <c r="H114" s="377">
        <v>20</v>
      </c>
      <c r="I114" s="377">
        <v>15</v>
      </c>
      <c r="J114" s="368">
        <v>35</v>
      </c>
      <c r="K114" s="377"/>
      <c r="L114" s="372" t="s">
        <v>1526</v>
      </c>
      <c r="M114" s="377" t="s">
        <v>870</v>
      </c>
      <c r="N114" s="377"/>
    </row>
    <row r="115" spans="1:14" ht="24">
      <c r="A115" s="368">
        <v>13</v>
      </c>
      <c r="B115" s="372" t="s">
        <v>1690</v>
      </c>
      <c r="C115" s="372" t="s">
        <v>1080</v>
      </c>
      <c r="D115" s="372" t="s">
        <v>1691</v>
      </c>
      <c r="E115" s="372" t="s">
        <v>927</v>
      </c>
      <c r="F115" s="373">
        <v>22</v>
      </c>
      <c r="G115" s="373" t="s">
        <v>999</v>
      </c>
      <c r="H115" s="377">
        <v>24</v>
      </c>
      <c r="I115" s="377">
        <v>10</v>
      </c>
      <c r="J115" s="368">
        <v>34</v>
      </c>
      <c r="K115" s="377"/>
      <c r="L115" s="372" t="s">
        <v>1692</v>
      </c>
      <c r="M115" s="377"/>
      <c r="N115" s="377"/>
    </row>
    <row r="116" spans="1:14" ht="24">
      <c r="A116" s="368">
        <v>13</v>
      </c>
      <c r="B116" s="372" t="s">
        <v>1312</v>
      </c>
      <c r="C116" s="372" t="s">
        <v>1061</v>
      </c>
      <c r="D116" s="372" t="s">
        <v>1552</v>
      </c>
      <c r="E116" s="372" t="s">
        <v>1042</v>
      </c>
      <c r="F116" s="376">
        <v>21</v>
      </c>
      <c r="G116" s="376" t="s">
        <v>859</v>
      </c>
      <c r="H116" s="377">
        <v>24</v>
      </c>
      <c r="I116" s="377">
        <v>10</v>
      </c>
      <c r="J116" s="368">
        <v>34</v>
      </c>
      <c r="K116" s="377"/>
      <c r="L116" s="372" t="s">
        <v>1610</v>
      </c>
      <c r="M116" s="377"/>
      <c r="N116" s="377"/>
    </row>
    <row r="117" spans="1:14" ht="24">
      <c r="A117" s="368">
        <v>15</v>
      </c>
      <c r="B117" s="372" t="s">
        <v>1110</v>
      </c>
      <c r="C117" s="372" t="s">
        <v>933</v>
      </c>
      <c r="D117" s="372" t="s">
        <v>1693</v>
      </c>
      <c r="E117" s="372" t="s">
        <v>882</v>
      </c>
      <c r="F117" s="376">
        <v>25</v>
      </c>
      <c r="G117" s="376" t="s">
        <v>859</v>
      </c>
      <c r="H117" s="377">
        <v>13</v>
      </c>
      <c r="I117" s="377">
        <v>18</v>
      </c>
      <c r="J117" s="368">
        <v>31</v>
      </c>
      <c r="K117" s="377"/>
      <c r="L117" s="372" t="s">
        <v>1550</v>
      </c>
      <c r="M117" s="377"/>
      <c r="N117" s="377" t="s">
        <v>870</v>
      </c>
    </row>
    <row r="118" spans="1:14" ht="24">
      <c r="A118" s="368">
        <v>16</v>
      </c>
      <c r="B118" s="372" t="s">
        <v>1324</v>
      </c>
      <c r="C118" s="372" t="s">
        <v>1286</v>
      </c>
      <c r="D118" s="372" t="s">
        <v>1694</v>
      </c>
      <c r="E118" s="372" t="s">
        <v>1038</v>
      </c>
      <c r="F118" s="384">
        <v>24</v>
      </c>
      <c r="G118" s="384" t="s">
        <v>859</v>
      </c>
      <c r="H118" s="377">
        <v>20</v>
      </c>
      <c r="I118" s="377">
        <v>9</v>
      </c>
      <c r="J118" s="368">
        <v>29</v>
      </c>
      <c r="K118" s="377"/>
      <c r="L118" s="372" t="s">
        <v>1695</v>
      </c>
      <c r="M118" s="377"/>
      <c r="N118" s="377"/>
    </row>
    <row r="119" spans="1:14" ht="24">
      <c r="A119" s="368">
        <v>17</v>
      </c>
      <c r="B119" s="372" t="s">
        <v>1696</v>
      </c>
      <c r="C119" s="372" t="s">
        <v>1308</v>
      </c>
      <c r="D119" s="372" t="s">
        <v>1601</v>
      </c>
      <c r="E119" s="372" t="s">
        <v>912</v>
      </c>
      <c r="F119" s="376">
        <v>22</v>
      </c>
      <c r="G119" s="376" t="s">
        <v>859</v>
      </c>
      <c r="H119" s="377">
        <v>26</v>
      </c>
      <c r="I119" s="377">
        <v>0</v>
      </c>
      <c r="J119" s="368">
        <v>26</v>
      </c>
      <c r="K119" s="377"/>
      <c r="L119" s="372" t="s">
        <v>1685</v>
      </c>
      <c r="M119" s="377"/>
      <c r="N119" s="377" t="s">
        <v>870</v>
      </c>
    </row>
    <row r="120" spans="1:14" ht="24">
      <c r="A120" s="368">
        <v>18</v>
      </c>
      <c r="B120" s="372" t="s">
        <v>1697</v>
      </c>
      <c r="C120" s="372" t="s">
        <v>1080</v>
      </c>
      <c r="D120" s="372" t="s">
        <v>1616</v>
      </c>
      <c r="E120" s="372" t="s">
        <v>1013</v>
      </c>
      <c r="F120" s="376">
        <v>26</v>
      </c>
      <c r="G120" s="376" t="s">
        <v>864</v>
      </c>
      <c r="H120" s="377">
        <v>23</v>
      </c>
      <c r="I120" s="377">
        <v>0</v>
      </c>
      <c r="J120" s="368">
        <v>23</v>
      </c>
      <c r="K120" s="377"/>
      <c r="L120" s="372" t="s">
        <v>1586</v>
      </c>
      <c r="M120" s="377"/>
      <c r="N120" s="377"/>
    </row>
    <row r="121" spans="1:14" ht="24">
      <c r="A121" s="368">
        <v>19</v>
      </c>
      <c r="B121" s="372" t="s">
        <v>1698</v>
      </c>
      <c r="C121" s="372" t="s">
        <v>1699</v>
      </c>
      <c r="D121" s="372" t="s">
        <v>1547</v>
      </c>
      <c r="E121" s="372" t="s">
        <v>891</v>
      </c>
      <c r="F121" s="376">
        <v>20</v>
      </c>
      <c r="G121" s="376" t="s">
        <v>864</v>
      </c>
      <c r="H121" s="377">
        <v>21</v>
      </c>
      <c r="I121" s="377">
        <v>0</v>
      </c>
      <c r="J121" s="368">
        <v>21</v>
      </c>
      <c r="K121" s="377"/>
      <c r="L121" s="372" t="s">
        <v>1614</v>
      </c>
      <c r="M121" s="377"/>
      <c r="N121" s="377"/>
    </row>
    <row r="122" spans="1:14" ht="24">
      <c r="A122" s="368">
        <v>20</v>
      </c>
      <c r="B122" s="372" t="s">
        <v>1700</v>
      </c>
      <c r="C122" s="372" t="s">
        <v>1337</v>
      </c>
      <c r="D122" s="372" t="s">
        <v>1659</v>
      </c>
      <c r="E122" s="372" t="s">
        <v>873</v>
      </c>
      <c r="F122" s="376">
        <v>20</v>
      </c>
      <c r="G122" s="376" t="s">
        <v>859</v>
      </c>
      <c r="H122" s="377">
        <v>11</v>
      </c>
      <c r="I122" s="377">
        <v>0</v>
      </c>
      <c r="J122" s="368">
        <v>11</v>
      </c>
      <c r="K122" s="377"/>
      <c r="L122" s="372" t="s">
        <v>1701</v>
      </c>
      <c r="M122" s="377"/>
      <c r="N122" s="377"/>
    </row>
    <row r="123" spans="1:14" ht="24">
      <c r="A123" s="368">
        <v>21</v>
      </c>
      <c r="B123" s="372" t="s">
        <v>1510</v>
      </c>
      <c r="C123" s="372" t="s">
        <v>867</v>
      </c>
      <c r="D123" s="372" t="s">
        <v>1702</v>
      </c>
      <c r="E123" s="372" t="s">
        <v>858</v>
      </c>
      <c r="F123" s="376">
        <v>20</v>
      </c>
      <c r="G123" s="376" t="s">
        <v>859</v>
      </c>
      <c r="H123" s="1749" t="s">
        <v>939</v>
      </c>
      <c r="I123" s="1750"/>
      <c r="J123" s="1751"/>
      <c r="K123" s="377"/>
      <c r="L123" s="372" t="s">
        <v>1526</v>
      </c>
      <c r="M123" s="377"/>
      <c r="N123" s="377"/>
    </row>
    <row r="124" spans="1:14" ht="24">
      <c r="A124" s="368">
        <v>22</v>
      </c>
      <c r="B124" s="372" t="s">
        <v>1703</v>
      </c>
      <c r="C124" s="372" t="s">
        <v>1201</v>
      </c>
      <c r="D124" s="372" t="s">
        <v>1704</v>
      </c>
      <c r="E124" s="372" t="s">
        <v>1579</v>
      </c>
      <c r="F124" s="376">
        <v>14</v>
      </c>
      <c r="G124" s="376" t="s">
        <v>859</v>
      </c>
      <c r="H124" s="1749" t="s">
        <v>939</v>
      </c>
      <c r="I124" s="1750"/>
      <c r="J124" s="1751"/>
      <c r="K124" s="377"/>
      <c r="L124" s="372" t="s">
        <v>1705</v>
      </c>
      <c r="M124" s="377"/>
      <c r="N124" s="377"/>
    </row>
    <row r="125" spans="1:14" ht="14.25">
      <c r="A125" s="381"/>
      <c r="B125" s="381"/>
      <c r="C125" s="381"/>
      <c r="D125" s="381"/>
      <c r="E125" s="381"/>
      <c r="F125" s="381"/>
      <c r="G125" s="381"/>
      <c r="H125" s="381"/>
      <c r="I125" s="381"/>
      <c r="J125" s="381"/>
      <c r="K125" s="381"/>
      <c r="L125" s="381"/>
      <c r="M125" s="381"/>
      <c r="N125" s="381"/>
    </row>
    <row r="126" spans="1:14" ht="14.25">
      <c r="A126" s="381"/>
      <c r="B126" s="382" t="s">
        <v>1706</v>
      </c>
      <c r="C126" s="381"/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  <c r="N126" s="381"/>
    </row>
    <row r="127" spans="1:14" ht="14.25">
      <c r="A127" s="381"/>
      <c r="B127" s="381"/>
      <c r="C127" s="381"/>
      <c r="D127" s="381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</row>
    <row r="128" spans="1:14" ht="36">
      <c r="A128" s="368" t="s">
        <v>842</v>
      </c>
      <c r="B128" s="368" t="s">
        <v>844</v>
      </c>
      <c r="C128" s="368" t="s">
        <v>845</v>
      </c>
      <c r="D128" s="377" t="s">
        <v>1519</v>
      </c>
      <c r="E128" s="368" t="s">
        <v>847</v>
      </c>
      <c r="F128" s="369" t="s">
        <v>848</v>
      </c>
      <c r="G128" s="369" t="s">
        <v>849</v>
      </c>
      <c r="H128" s="369" t="s">
        <v>1634</v>
      </c>
      <c r="I128" s="369" t="s">
        <v>1635</v>
      </c>
      <c r="J128" s="368" t="s">
        <v>850</v>
      </c>
      <c r="K128" s="368" t="s">
        <v>851</v>
      </c>
      <c r="L128" s="368" t="s">
        <v>852</v>
      </c>
      <c r="M128" s="371" t="s">
        <v>853</v>
      </c>
      <c r="N128" s="371" t="s">
        <v>854</v>
      </c>
    </row>
    <row r="129" spans="1:14" ht="14.25">
      <c r="A129" s="368"/>
      <c r="B129" s="368"/>
      <c r="C129" s="368"/>
      <c r="D129" s="377"/>
      <c r="E129" s="368"/>
      <c r="F129" s="369" t="s">
        <v>1636</v>
      </c>
      <c r="G129" s="369"/>
      <c r="H129" s="369" t="s">
        <v>1637</v>
      </c>
      <c r="I129" s="369" t="s">
        <v>1636</v>
      </c>
      <c r="J129" s="369">
        <v>100</v>
      </c>
      <c r="K129" s="368"/>
      <c r="L129" s="368"/>
      <c r="M129" s="371"/>
      <c r="N129" s="371"/>
    </row>
    <row r="130" spans="1:14" ht="24">
      <c r="A130" s="368">
        <v>1</v>
      </c>
      <c r="B130" s="372" t="s">
        <v>1115</v>
      </c>
      <c r="C130" s="372" t="s">
        <v>1071</v>
      </c>
      <c r="D130" s="372" t="s">
        <v>1594</v>
      </c>
      <c r="E130" s="372" t="s">
        <v>905</v>
      </c>
      <c r="F130" s="373">
        <v>28</v>
      </c>
      <c r="G130" s="373" t="s">
        <v>864</v>
      </c>
      <c r="H130" s="377">
        <v>65</v>
      </c>
      <c r="I130" s="377">
        <v>20</v>
      </c>
      <c r="J130" s="368">
        <v>85</v>
      </c>
      <c r="K130" s="377" t="s">
        <v>928</v>
      </c>
      <c r="L130" s="372" t="s">
        <v>1707</v>
      </c>
      <c r="M130" s="377" t="s">
        <v>928</v>
      </c>
      <c r="N130" s="377"/>
    </row>
    <row r="131" spans="1:14" ht="24">
      <c r="A131" s="368">
        <v>2</v>
      </c>
      <c r="B131" s="372" t="s">
        <v>1708</v>
      </c>
      <c r="C131" s="372" t="s">
        <v>862</v>
      </c>
      <c r="D131" s="372" t="s">
        <v>1709</v>
      </c>
      <c r="E131" s="372" t="s">
        <v>1013</v>
      </c>
      <c r="F131" s="376">
        <v>28</v>
      </c>
      <c r="G131" s="376" t="s">
        <v>859</v>
      </c>
      <c r="H131" s="377">
        <v>60</v>
      </c>
      <c r="I131" s="377">
        <v>20</v>
      </c>
      <c r="J131" s="368">
        <v>80</v>
      </c>
      <c r="K131" s="377" t="s">
        <v>870</v>
      </c>
      <c r="L131" s="372" t="s">
        <v>1586</v>
      </c>
      <c r="M131" s="377"/>
      <c r="N131" s="377"/>
    </row>
    <row r="132" spans="1:14" ht="24">
      <c r="A132" s="368">
        <v>3</v>
      </c>
      <c r="B132" s="372" t="s">
        <v>1710</v>
      </c>
      <c r="C132" s="372" t="s">
        <v>1193</v>
      </c>
      <c r="D132" s="372" t="s">
        <v>1711</v>
      </c>
      <c r="E132" s="372" t="s">
        <v>905</v>
      </c>
      <c r="F132" s="373">
        <v>28</v>
      </c>
      <c r="G132" s="373" t="s">
        <v>864</v>
      </c>
      <c r="H132" s="377">
        <v>50</v>
      </c>
      <c r="I132" s="377">
        <v>13</v>
      </c>
      <c r="J132" s="368">
        <v>63</v>
      </c>
      <c r="K132" s="377" t="s">
        <v>870</v>
      </c>
      <c r="L132" s="372" t="s">
        <v>1707</v>
      </c>
      <c r="M132" s="377"/>
      <c r="N132" s="377"/>
    </row>
    <row r="133" spans="1:14" ht="24">
      <c r="A133" s="368">
        <v>3</v>
      </c>
      <c r="B133" s="372" t="s">
        <v>1712</v>
      </c>
      <c r="C133" s="372" t="s">
        <v>933</v>
      </c>
      <c r="D133" s="372" t="s">
        <v>1601</v>
      </c>
      <c r="E133" s="372" t="s">
        <v>927</v>
      </c>
      <c r="F133" s="373">
        <v>26</v>
      </c>
      <c r="G133" s="373" t="s">
        <v>859</v>
      </c>
      <c r="H133" s="377">
        <v>50</v>
      </c>
      <c r="I133" s="377">
        <v>13</v>
      </c>
      <c r="J133" s="368">
        <v>63</v>
      </c>
      <c r="K133" s="377" t="s">
        <v>870</v>
      </c>
      <c r="L133" s="372" t="s">
        <v>1692</v>
      </c>
      <c r="M133" s="377"/>
      <c r="N133" s="377"/>
    </row>
    <row r="134" spans="1:14" ht="24">
      <c r="A134" s="368">
        <v>5</v>
      </c>
      <c r="B134" s="372" t="s">
        <v>1713</v>
      </c>
      <c r="C134" s="372" t="s">
        <v>1061</v>
      </c>
      <c r="D134" s="372" t="s">
        <v>1714</v>
      </c>
      <c r="E134" s="372" t="s">
        <v>1213</v>
      </c>
      <c r="F134" s="376">
        <v>25</v>
      </c>
      <c r="G134" s="376" t="s">
        <v>859</v>
      </c>
      <c r="H134" s="377">
        <v>43</v>
      </c>
      <c r="I134" s="377">
        <v>15</v>
      </c>
      <c r="J134" s="368">
        <v>58</v>
      </c>
      <c r="K134" s="377"/>
      <c r="L134" s="372" t="s">
        <v>1620</v>
      </c>
      <c r="M134" s="377" t="s">
        <v>870</v>
      </c>
      <c r="N134" s="377"/>
    </row>
    <row r="135" spans="1:14" ht="24">
      <c r="A135" s="368">
        <v>6</v>
      </c>
      <c r="B135" s="372" t="s">
        <v>1715</v>
      </c>
      <c r="C135" s="372" t="s">
        <v>1099</v>
      </c>
      <c r="D135" s="372" t="s">
        <v>1619</v>
      </c>
      <c r="E135" s="372" t="s">
        <v>905</v>
      </c>
      <c r="F135" s="373">
        <v>30</v>
      </c>
      <c r="G135" s="373" t="s">
        <v>859</v>
      </c>
      <c r="H135" s="368">
        <v>24</v>
      </c>
      <c r="I135" s="368">
        <v>30</v>
      </c>
      <c r="J135" s="368">
        <v>54</v>
      </c>
      <c r="K135" s="368"/>
      <c r="L135" s="372" t="s">
        <v>1707</v>
      </c>
      <c r="M135" s="368" t="s">
        <v>870</v>
      </c>
      <c r="N135" s="368" t="s">
        <v>870</v>
      </c>
    </row>
    <row r="136" spans="1:14" ht="24">
      <c r="A136" s="368">
        <v>7</v>
      </c>
      <c r="B136" s="372" t="s">
        <v>1511</v>
      </c>
      <c r="C136" s="372" t="s">
        <v>1061</v>
      </c>
      <c r="D136" s="372" t="s">
        <v>1594</v>
      </c>
      <c r="E136" s="372" t="s">
        <v>868</v>
      </c>
      <c r="F136" s="384">
        <v>22</v>
      </c>
      <c r="G136" s="384" t="s">
        <v>859</v>
      </c>
      <c r="H136" s="377">
        <v>29</v>
      </c>
      <c r="I136" s="377">
        <v>15</v>
      </c>
      <c r="J136" s="368">
        <v>44</v>
      </c>
      <c r="K136" s="377"/>
      <c r="L136" s="372" t="s">
        <v>1687</v>
      </c>
      <c r="M136" s="377"/>
      <c r="N136" s="377" t="s">
        <v>928</v>
      </c>
    </row>
    <row r="137" spans="1:14" ht="24">
      <c r="A137" s="368">
        <v>8</v>
      </c>
      <c r="B137" s="372" t="s">
        <v>1716</v>
      </c>
      <c r="C137" s="372" t="s">
        <v>1717</v>
      </c>
      <c r="D137" s="372" t="s">
        <v>1619</v>
      </c>
      <c r="E137" s="372" t="s">
        <v>1023</v>
      </c>
      <c r="F137" s="376">
        <v>21</v>
      </c>
      <c r="G137" s="376" t="s">
        <v>859</v>
      </c>
      <c r="H137" s="377">
        <v>41</v>
      </c>
      <c r="I137" s="377">
        <v>0</v>
      </c>
      <c r="J137" s="368">
        <v>41</v>
      </c>
      <c r="K137" s="377"/>
      <c r="L137" s="372" t="s">
        <v>1588</v>
      </c>
      <c r="M137" s="377"/>
      <c r="N137" s="377"/>
    </row>
    <row r="138" spans="1:14" ht="14.25">
      <c r="A138" s="368">
        <v>9</v>
      </c>
      <c r="B138" s="372" t="s">
        <v>1718</v>
      </c>
      <c r="C138" s="372" t="s">
        <v>1016</v>
      </c>
      <c r="D138" s="372" t="s">
        <v>1556</v>
      </c>
      <c r="E138" s="372" t="s">
        <v>899</v>
      </c>
      <c r="F138" s="377"/>
      <c r="G138" s="372"/>
      <c r="H138" s="377">
        <v>18</v>
      </c>
      <c r="I138" s="377">
        <v>15</v>
      </c>
      <c r="J138" s="368">
        <v>33</v>
      </c>
      <c r="K138" s="377"/>
      <c r="L138" s="372" t="s">
        <v>1654</v>
      </c>
      <c r="M138" s="377" t="s">
        <v>870</v>
      </c>
      <c r="N138" s="377"/>
    </row>
    <row r="139" spans="1:14" ht="24">
      <c r="A139" s="368">
        <v>10</v>
      </c>
      <c r="B139" s="372" t="s">
        <v>1512</v>
      </c>
      <c r="C139" s="372" t="s">
        <v>862</v>
      </c>
      <c r="D139" s="372" t="s">
        <v>1556</v>
      </c>
      <c r="E139" s="372" t="s">
        <v>1038</v>
      </c>
      <c r="F139" s="376">
        <v>24</v>
      </c>
      <c r="G139" s="376" t="s">
        <v>859</v>
      </c>
      <c r="H139" s="377">
        <v>21</v>
      </c>
      <c r="I139" s="377">
        <v>9</v>
      </c>
      <c r="J139" s="368">
        <v>30</v>
      </c>
      <c r="K139" s="377"/>
      <c r="L139" s="372" t="s">
        <v>1651</v>
      </c>
      <c r="M139" s="377"/>
      <c r="N139" s="377"/>
    </row>
    <row r="140" spans="1:14" ht="24">
      <c r="A140" s="368">
        <v>10</v>
      </c>
      <c r="B140" s="372" t="s">
        <v>1719</v>
      </c>
      <c r="C140" s="372" t="s">
        <v>1073</v>
      </c>
      <c r="D140" s="372" t="s">
        <v>1659</v>
      </c>
      <c r="E140" s="372" t="s">
        <v>1023</v>
      </c>
      <c r="F140" s="376">
        <v>19</v>
      </c>
      <c r="G140" s="376" t="s">
        <v>864</v>
      </c>
      <c r="H140" s="377">
        <v>21</v>
      </c>
      <c r="I140" s="377">
        <v>9</v>
      </c>
      <c r="J140" s="368">
        <v>30</v>
      </c>
      <c r="K140" s="377"/>
      <c r="L140" s="372" t="s">
        <v>1588</v>
      </c>
      <c r="M140" s="377"/>
      <c r="N140" s="377"/>
    </row>
    <row r="141" spans="1:14" ht="24">
      <c r="A141" s="368">
        <v>12</v>
      </c>
      <c r="B141" s="372" t="s">
        <v>1328</v>
      </c>
      <c r="C141" s="372" t="s">
        <v>1016</v>
      </c>
      <c r="D141" s="372" t="s">
        <v>1540</v>
      </c>
      <c r="E141" s="372" t="s">
        <v>899</v>
      </c>
      <c r="F141" s="376">
        <v>28</v>
      </c>
      <c r="G141" s="376" t="s">
        <v>859</v>
      </c>
      <c r="H141" s="377">
        <v>19</v>
      </c>
      <c r="I141" s="377">
        <v>9</v>
      </c>
      <c r="J141" s="368">
        <v>28</v>
      </c>
      <c r="K141" s="377"/>
      <c r="L141" s="372" t="s">
        <v>1654</v>
      </c>
      <c r="M141" s="377"/>
      <c r="N141" s="377"/>
    </row>
    <row r="142" spans="1:14" ht="24">
      <c r="A142" s="368">
        <v>13</v>
      </c>
      <c r="B142" s="372" t="s">
        <v>1720</v>
      </c>
      <c r="C142" s="372" t="s">
        <v>1438</v>
      </c>
      <c r="D142" s="372" t="s">
        <v>1552</v>
      </c>
      <c r="E142" s="372" t="s">
        <v>858</v>
      </c>
      <c r="F142" s="376">
        <v>20</v>
      </c>
      <c r="G142" s="376" t="s">
        <v>859</v>
      </c>
      <c r="H142" s="377">
        <v>18</v>
      </c>
      <c r="I142" s="377">
        <v>9</v>
      </c>
      <c r="J142" s="368">
        <v>27</v>
      </c>
      <c r="K142" s="377"/>
      <c r="L142" s="372" t="s">
        <v>1647</v>
      </c>
      <c r="M142" s="377"/>
      <c r="N142" s="377"/>
    </row>
    <row r="143" spans="1:14" ht="24">
      <c r="A143" s="368">
        <v>13</v>
      </c>
      <c r="B143" s="372" t="s">
        <v>1721</v>
      </c>
      <c r="C143" s="372" t="s">
        <v>1056</v>
      </c>
      <c r="D143" s="372" t="s">
        <v>1648</v>
      </c>
      <c r="E143" s="372" t="s">
        <v>873</v>
      </c>
      <c r="F143" s="376">
        <v>20</v>
      </c>
      <c r="G143" s="376" t="s">
        <v>859</v>
      </c>
      <c r="H143" s="377">
        <v>18</v>
      </c>
      <c r="I143" s="377">
        <v>9</v>
      </c>
      <c r="J143" s="368">
        <v>27</v>
      </c>
      <c r="K143" s="377"/>
      <c r="L143" s="372" t="s">
        <v>1701</v>
      </c>
      <c r="M143" s="377"/>
      <c r="N143" s="377"/>
    </row>
    <row r="144" spans="1:14" ht="24">
      <c r="A144" s="368">
        <v>13</v>
      </c>
      <c r="B144" s="372" t="s">
        <v>1722</v>
      </c>
      <c r="C144" s="372" t="s">
        <v>1222</v>
      </c>
      <c r="D144" s="372" t="s">
        <v>1643</v>
      </c>
      <c r="E144" s="372" t="s">
        <v>882</v>
      </c>
      <c r="F144" s="376">
        <v>19</v>
      </c>
      <c r="G144" s="376" t="s">
        <v>859</v>
      </c>
      <c r="H144" s="377">
        <v>23</v>
      </c>
      <c r="I144" s="377">
        <v>4</v>
      </c>
      <c r="J144" s="368">
        <v>27</v>
      </c>
      <c r="K144" s="377"/>
      <c r="L144" s="372" t="s">
        <v>1550</v>
      </c>
      <c r="M144" s="377"/>
      <c r="N144" s="377"/>
    </row>
    <row r="145" spans="1:14" ht="24">
      <c r="A145" s="368">
        <v>16</v>
      </c>
      <c r="B145" s="372" t="s">
        <v>1299</v>
      </c>
      <c r="C145" s="372" t="s">
        <v>1723</v>
      </c>
      <c r="D145" s="372" t="s">
        <v>1601</v>
      </c>
      <c r="E145" s="372" t="s">
        <v>909</v>
      </c>
      <c r="F145" s="376">
        <v>17</v>
      </c>
      <c r="G145" s="376" t="s">
        <v>864</v>
      </c>
      <c r="H145" s="377">
        <v>18</v>
      </c>
      <c r="I145" s="377">
        <v>0</v>
      </c>
      <c r="J145" s="368">
        <v>18</v>
      </c>
      <c r="K145" s="377"/>
      <c r="L145" s="372" t="s">
        <v>1557</v>
      </c>
      <c r="M145" s="377"/>
      <c r="N145" s="377"/>
    </row>
    <row r="146" spans="1:14" ht="24">
      <c r="A146" s="368">
        <v>17</v>
      </c>
      <c r="B146" s="372" t="s">
        <v>1724</v>
      </c>
      <c r="C146" s="372" t="s">
        <v>1086</v>
      </c>
      <c r="D146" s="372" t="s">
        <v>1725</v>
      </c>
      <c r="E146" s="372" t="s">
        <v>1064</v>
      </c>
      <c r="F146" s="376">
        <v>27</v>
      </c>
      <c r="G146" s="376" t="s">
        <v>859</v>
      </c>
      <c r="H146" s="1749" t="s">
        <v>939</v>
      </c>
      <c r="I146" s="1750"/>
      <c r="J146" s="1751"/>
      <c r="K146" s="377"/>
      <c r="L146" s="372" t="s">
        <v>1674</v>
      </c>
      <c r="M146" s="377"/>
      <c r="N146" s="377" t="s">
        <v>870</v>
      </c>
    </row>
    <row r="147" spans="1:14" ht="24">
      <c r="A147" s="368">
        <v>18</v>
      </c>
      <c r="B147" s="372" t="s">
        <v>1726</v>
      </c>
      <c r="C147" s="372" t="s">
        <v>1005</v>
      </c>
      <c r="D147" s="372" t="s">
        <v>1525</v>
      </c>
      <c r="E147" s="372" t="s">
        <v>912</v>
      </c>
      <c r="F147" s="376">
        <v>23</v>
      </c>
      <c r="G147" s="376" t="s">
        <v>859</v>
      </c>
      <c r="H147" s="1749" t="s">
        <v>939</v>
      </c>
      <c r="I147" s="1750"/>
      <c r="J147" s="1751"/>
      <c r="K147" s="377"/>
      <c r="L147" s="372" t="s">
        <v>1603</v>
      </c>
      <c r="M147" s="377"/>
      <c r="N147" s="377"/>
    </row>
    <row r="148" spans="1:14" ht="24">
      <c r="A148" s="368">
        <v>19</v>
      </c>
      <c r="B148" s="372" t="s">
        <v>1727</v>
      </c>
      <c r="C148" s="372" t="s">
        <v>1022</v>
      </c>
      <c r="D148" s="372" t="s">
        <v>1528</v>
      </c>
      <c r="E148" s="372" t="s">
        <v>858</v>
      </c>
      <c r="F148" s="376">
        <v>20</v>
      </c>
      <c r="G148" s="376" t="s">
        <v>859</v>
      </c>
      <c r="H148" s="1749" t="s">
        <v>939</v>
      </c>
      <c r="I148" s="1750"/>
      <c r="J148" s="1751"/>
      <c r="K148" s="377"/>
      <c r="L148" s="372" t="s">
        <v>1647</v>
      </c>
      <c r="M148" s="377"/>
      <c r="N148" s="377"/>
    </row>
    <row r="149" spans="1:14" ht="24">
      <c r="A149" s="368">
        <v>20</v>
      </c>
      <c r="B149" s="372" t="s">
        <v>1728</v>
      </c>
      <c r="C149" s="372" t="s">
        <v>1729</v>
      </c>
      <c r="D149" s="372" t="s">
        <v>1594</v>
      </c>
      <c r="E149" s="372" t="s">
        <v>941</v>
      </c>
      <c r="F149" s="376">
        <v>20</v>
      </c>
      <c r="G149" s="376" t="s">
        <v>859</v>
      </c>
      <c r="H149" s="1749" t="s">
        <v>939</v>
      </c>
      <c r="I149" s="1750"/>
      <c r="J149" s="1751"/>
      <c r="K149" s="377"/>
      <c r="L149" s="372" t="s">
        <v>1730</v>
      </c>
      <c r="M149" s="377"/>
      <c r="N149" s="377"/>
    </row>
    <row r="150" spans="1:14" ht="14.25">
      <c r="A150" s="368">
        <v>21</v>
      </c>
      <c r="B150" s="372" t="s">
        <v>1088</v>
      </c>
      <c r="C150" s="372" t="s">
        <v>1071</v>
      </c>
      <c r="D150" s="372" t="s">
        <v>1528</v>
      </c>
      <c r="E150" s="372" t="s">
        <v>891</v>
      </c>
      <c r="F150" s="373">
        <v>17</v>
      </c>
      <c r="G150" s="373" t="s">
        <v>864</v>
      </c>
      <c r="H150" s="1749" t="s">
        <v>939</v>
      </c>
      <c r="I150" s="1750"/>
      <c r="J150" s="1751"/>
      <c r="K150" s="377"/>
      <c r="L150" s="372" t="s">
        <v>1614</v>
      </c>
      <c r="M150" s="377"/>
      <c r="N150" s="377"/>
    </row>
    <row r="151" spans="1:14" ht="24">
      <c r="A151" s="368">
        <v>22</v>
      </c>
      <c r="B151" s="386" t="s">
        <v>1107</v>
      </c>
      <c r="C151" s="386" t="s">
        <v>1108</v>
      </c>
      <c r="D151" s="386" t="s">
        <v>1552</v>
      </c>
      <c r="E151" s="386" t="s">
        <v>1579</v>
      </c>
      <c r="F151" s="387">
        <v>14</v>
      </c>
      <c r="G151" s="387" t="s">
        <v>859</v>
      </c>
      <c r="H151" s="1749" t="s">
        <v>939</v>
      </c>
      <c r="I151" s="1750"/>
      <c r="J151" s="1751"/>
      <c r="K151" s="388"/>
      <c r="L151" s="386" t="s">
        <v>1580</v>
      </c>
      <c r="M151" s="389"/>
      <c r="N151" s="389"/>
    </row>
  </sheetData>
  <sheetProtection/>
  <mergeCells count="20">
    <mergeCell ref="H38:J38"/>
    <mergeCell ref="H39:J39"/>
    <mergeCell ref="H64:J64"/>
    <mergeCell ref="B2:J2"/>
    <mergeCell ref="H123:J123"/>
    <mergeCell ref="H67:J67"/>
    <mergeCell ref="H68:J68"/>
    <mergeCell ref="A5:K8"/>
    <mergeCell ref="H65:J65"/>
    <mergeCell ref="H66:J66"/>
    <mergeCell ref="H96:J96"/>
    <mergeCell ref="H97:J97"/>
    <mergeCell ref="H37:J37"/>
    <mergeCell ref="H124:J124"/>
    <mergeCell ref="H151:J151"/>
    <mergeCell ref="H147:J147"/>
    <mergeCell ref="H148:J148"/>
    <mergeCell ref="H149:J149"/>
    <mergeCell ref="H150:J150"/>
    <mergeCell ref="H146:J14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W88"/>
  <sheetViews>
    <sheetView zoomScalePageLayoutView="0" workbookViewId="0" topLeftCell="A73">
      <selection activeCell="U10" sqref="U10"/>
    </sheetView>
  </sheetViews>
  <sheetFormatPr defaultColWidth="9.140625" defaultRowHeight="15"/>
  <cols>
    <col min="1" max="1" width="5.140625" style="0" customWidth="1"/>
    <col min="3" max="3" width="11.57421875" style="0" customWidth="1"/>
    <col min="4" max="4" width="9.57421875" style="0" customWidth="1"/>
    <col min="5" max="5" width="5.28125" style="0" customWidth="1"/>
    <col min="6" max="6" width="16.00390625" style="0" customWidth="1"/>
    <col min="7" max="7" width="7.140625" style="0" customWidth="1"/>
    <col min="8" max="8" width="10.421875" style="0" customWidth="1"/>
    <col min="9" max="9" width="3.421875" style="0" customWidth="1"/>
    <col min="10" max="10" width="3.28125" style="0" customWidth="1"/>
    <col min="11" max="12" width="3.00390625" style="0" customWidth="1"/>
    <col min="13" max="14" width="3.140625" style="0" customWidth="1"/>
    <col min="15" max="16" width="3.28125" style="0" customWidth="1"/>
    <col min="17" max="17" width="2.8515625" style="0" customWidth="1"/>
    <col min="18" max="19" width="3.00390625" style="0" customWidth="1"/>
    <col min="20" max="20" width="3.421875" style="0" customWidth="1"/>
    <col min="21" max="21" width="3.140625" style="0" customWidth="1"/>
    <col min="22" max="22" width="3.421875" style="0" customWidth="1"/>
    <col min="23" max="23" width="3.28125" style="0" customWidth="1"/>
    <col min="24" max="24" width="2.8515625" style="0" customWidth="1"/>
    <col min="25" max="25" width="3.00390625" style="0" customWidth="1"/>
    <col min="26" max="26" width="3.421875" style="0" customWidth="1"/>
    <col min="27" max="27" width="3.140625" style="0" customWidth="1"/>
    <col min="28" max="34" width="3.8515625" style="0" customWidth="1"/>
    <col min="35" max="35" width="7.140625" style="0" customWidth="1"/>
    <col min="36" max="36" width="6.28125" style="0" customWidth="1"/>
    <col min="37" max="37" width="7.57421875" style="0" customWidth="1"/>
    <col min="38" max="38" width="12.00390625" style="0" customWidth="1"/>
    <col min="39" max="39" width="7.140625" style="0" customWidth="1"/>
    <col min="40" max="40" width="10.140625" style="0" customWidth="1"/>
    <col min="41" max="41" width="10.421875" style="0" customWidth="1"/>
    <col min="42" max="42" width="8.421875" style="0" customWidth="1"/>
    <col min="43" max="43" width="7.57421875" style="0" customWidth="1"/>
    <col min="44" max="44" width="5.140625" style="0" customWidth="1"/>
    <col min="45" max="45" width="5.00390625" style="0" customWidth="1"/>
    <col min="46" max="46" width="8.28125" style="0" customWidth="1"/>
    <col min="47" max="47" width="9.28125" style="0" customWidth="1"/>
    <col min="48" max="49" width="9.140625" style="0" customWidth="1"/>
  </cols>
  <sheetData>
    <row r="1" spans="1:49" ht="15.75">
      <c r="A1" s="139"/>
      <c r="B1" s="140"/>
      <c r="C1" s="140"/>
      <c r="D1" s="318"/>
      <c r="E1" s="319" t="s">
        <v>1346</v>
      </c>
      <c r="F1" s="319"/>
      <c r="G1" s="319"/>
      <c r="H1" s="319"/>
      <c r="I1" s="320"/>
      <c r="J1" s="318"/>
      <c r="K1" s="318"/>
      <c r="L1" s="321"/>
      <c r="M1" s="321"/>
      <c r="N1" s="321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43"/>
      <c r="AW1" s="143"/>
    </row>
    <row r="2" spans="1:49" ht="14.25">
      <c r="A2" s="139"/>
      <c r="B2" s="141" t="s">
        <v>837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3"/>
      <c r="AW2" s="143"/>
    </row>
    <row r="3" spans="1:49" ht="18">
      <c r="A3" s="139"/>
      <c r="B3" s="139"/>
      <c r="C3" s="142"/>
      <c r="D3" s="1758" t="s">
        <v>1347</v>
      </c>
      <c r="E3" s="1758"/>
      <c r="F3" s="1758"/>
      <c r="G3" s="141"/>
      <c r="H3" s="141"/>
      <c r="I3" s="140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43"/>
      <c r="AW3" s="143"/>
    </row>
    <row r="4" spans="1:49" ht="14.25">
      <c r="A4" s="139"/>
      <c r="B4" s="139"/>
      <c r="C4" s="1759" t="s">
        <v>838</v>
      </c>
      <c r="D4" s="1744"/>
      <c r="E4" s="1744"/>
      <c r="F4" s="1744"/>
      <c r="G4" s="1744"/>
      <c r="H4" s="1744"/>
      <c r="I4" s="1744"/>
      <c r="J4" s="1744"/>
      <c r="K4" s="1744"/>
      <c r="L4" s="1744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43"/>
      <c r="AW4" s="143"/>
    </row>
    <row r="5" spans="1:49" ht="14.25">
      <c r="A5" s="139"/>
      <c r="B5" s="139"/>
      <c r="C5" s="1760" t="s">
        <v>1348</v>
      </c>
      <c r="D5" s="1744"/>
      <c r="E5" s="1744"/>
      <c r="F5" s="1744"/>
      <c r="G5" s="1744"/>
      <c r="H5" s="1744"/>
      <c r="I5" s="1744"/>
      <c r="J5" s="1744"/>
      <c r="K5" s="1744"/>
      <c r="L5" s="1744"/>
      <c r="M5" s="1744"/>
      <c r="N5" s="1744"/>
      <c r="O5" s="1744"/>
      <c r="P5" s="1744"/>
      <c r="Q5" s="1744"/>
      <c r="R5" s="1744"/>
      <c r="S5" s="1744"/>
      <c r="T5" s="1744"/>
      <c r="U5" s="1744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43"/>
      <c r="AW5" s="143"/>
    </row>
    <row r="6" spans="1:49" ht="114" customHeight="1">
      <c r="A6" s="1761" t="s">
        <v>1349</v>
      </c>
      <c r="B6" s="1761"/>
      <c r="C6" s="1761"/>
      <c r="D6" s="1761"/>
      <c r="E6" s="1761"/>
      <c r="F6" s="1761"/>
      <c r="G6" s="1761"/>
      <c r="H6" s="1761"/>
      <c r="I6" s="1698"/>
      <c r="J6" s="1698"/>
      <c r="K6" s="1698"/>
      <c r="L6" s="1698"/>
      <c r="M6" s="1698"/>
      <c r="N6" s="1698"/>
      <c r="O6" s="1698"/>
      <c r="P6" s="1698"/>
      <c r="Q6" s="1698"/>
      <c r="R6" s="1744"/>
      <c r="S6" s="1744"/>
      <c r="T6" s="1744"/>
      <c r="U6" s="1744"/>
      <c r="V6" s="1744"/>
      <c r="W6" s="1744"/>
      <c r="X6" s="1744"/>
      <c r="Y6" s="1744"/>
      <c r="Z6" s="1744"/>
      <c r="AA6" s="1744"/>
      <c r="AB6" s="1744"/>
      <c r="AC6" s="35"/>
      <c r="AD6" s="35"/>
      <c r="AE6" s="35"/>
      <c r="AF6" s="35"/>
      <c r="AG6" s="35"/>
      <c r="AH6" s="35"/>
      <c r="AI6" s="35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43"/>
      <c r="AW6" s="143"/>
    </row>
    <row r="7" spans="1:14" ht="14.25">
      <c r="A7" s="119" t="s">
        <v>979</v>
      </c>
      <c r="B7" s="1"/>
      <c r="C7" s="1" t="s">
        <v>840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4.25">
      <c r="A8" s="1"/>
      <c r="B8" s="1"/>
      <c r="C8" s="1" t="s">
        <v>980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4.25">
      <c r="A9" s="119" t="s">
        <v>1350</v>
      </c>
      <c r="B9" s="119"/>
      <c r="C9" s="119"/>
      <c r="D9" s="119"/>
      <c r="E9" s="119"/>
      <c r="F9" s="1"/>
      <c r="G9" s="1"/>
      <c r="H9" s="1"/>
      <c r="I9" s="1"/>
      <c r="J9" s="1"/>
      <c r="K9" s="1"/>
      <c r="L9" s="1"/>
      <c r="M9" s="1"/>
      <c r="N9" s="1"/>
    </row>
    <row r="10" spans="1:14" ht="14.25">
      <c r="A10" s="119" t="s">
        <v>1351</v>
      </c>
      <c r="B10" s="119"/>
      <c r="C10" s="119"/>
      <c r="D10" s="119"/>
      <c r="E10" s="119"/>
      <c r="F10" s="1"/>
      <c r="G10" s="1"/>
      <c r="H10" s="1"/>
      <c r="I10" s="1"/>
      <c r="J10" s="1"/>
      <c r="K10" s="1"/>
      <c r="L10" s="1"/>
      <c r="M10" s="1"/>
      <c r="N10" s="1"/>
    </row>
    <row r="11" spans="1:49" ht="14.25">
      <c r="A11" s="144"/>
      <c r="B11" s="145"/>
      <c r="C11" s="145"/>
      <c r="D11" s="146"/>
      <c r="E11" s="140"/>
      <c r="F11" s="146"/>
      <c r="G11" s="146"/>
      <c r="H11" s="140"/>
      <c r="I11" s="140"/>
      <c r="J11" s="140"/>
      <c r="K11" s="140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39"/>
      <c r="AS11" s="139"/>
      <c r="AT11" s="139"/>
      <c r="AU11" s="139"/>
      <c r="AV11" s="143"/>
      <c r="AW11" s="143"/>
    </row>
    <row r="12" spans="1:49" ht="14.25">
      <c r="A12" s="148" t="s">
        <v>1352</v>
      </c>
      <c r="B12" s="140"/>
      <c r="C12" s="147"/>
      <c r="D12" s="140"/>
      <c r="E12" s="147"/>
      <c r="F12" s="140"/>
      <c r="G12" s="140"/>
      <c r="H12" s="140"/>
      <c r="I12" s="140"/>
      <c r="J12" s="140"/>
      <c r="K12" s="140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39"/>
      <c r="AS12" s="139"/>
      <c r="AT12" s="139"/>
      <c r="AU12" s="139"/>
      <c r="AV12" s="143"/>
      <c r="AW12" s="143"/>
    </row>
    <row r="13" spans="1:39" ht="54.75" customHeight="1">
      <c r="A13" s="149" t="s">
        <v>842</v>
      </c>
      <c r="B13" s="150" t="s">
        <v>843</v>
      </c>
      <c r="C13" s="151" t="s">
        <v>844</v>
      </c>
      <c r="D13" s="151" t="s">
        <v>845</v>
      </c>
      <c r="E13" s="151" t="s">
        <v>846</v>
      </c>
      <c r="F13" s="151" t="s">
        <v>847</v>
      </c>
      <c r="G13" s="151" t="s">
        <v>848</v>
      </c>
      <c r="H13" s="151" t="s">
        <v>849</v>
      </c>
      <c r="I13" s="151">
        <v>1</v>
      </c>
      <c r="J13" s="151">
        <v>2</v>
      </c>
      <c r="K13" s="151">
        <v>3</v>
      </c>
      <c r="L13" s="151">
        <v>4</v>
      </c>
      <c r="M13" s="151">
        <v>5</v>
      </c>
      <c r="N13" s="151">
        <v>6</v>
      </c>
      <c r="O13" s="151">
        <v>7</v>
      </c>
      <c r="P13" s="151">
        <v>8</v>
      </c>
      <c r="Q13" s="151">
        <v>9</v>
      </c>
      <c r="R13" s="151">
        <v>10</v>
      </c>
      <c r="S13" s="151">
        <v>11</v>
      </c>
      <c r="T13" s="151">
        <v>12</v>
      </c>
      <c r="U13" s="151">
        <v>13</v>
      </c>
      <c r="V13" s="151">
        <v>14</v>
      </c>
      <c r="W13" s="151">
        <v>15</v>
      </c>
      <c r="X13" s="151">
        <v>16</v>
      </c>
      <c r="Y13" s="151">
        <v>17</v>
      </c>
      <c r="Z13" s="151">
        <v>18</v>
      </c>
      <c r="AA13" s="151">
        <v>19</v>
      </c>
      <c r="AB13" s="151">
        <v>20</v>
      </c>
      <c r="AC13" s="152"/>
      <c r="AD13" s="152"/>
      <c r="AE13" s="152"/>
      <c r="AF13" s="152"/>
      <c r="AG13" s="152"/>
      <c r="AH13" s="152"/>
      <c r="AI13" s="153" t="s">
        <v>1353</v>
      </c>
      <c r="AJ13" s="151" t="s">
        <v>851</v>
      </c>
      <c r="AK13" s="154" t="s">
        <v>852</v>
      </c>
      <c r="AL13" s="154" t="s">
        <v>853</v>
      </c>
      <c r="AM13" s="154" t="s">
        <v>854</v>
      </c>
    </row>
    <row r="14" spans="1:39" ht="14.25">
      <c r="A14" s="155"/>
      <c r="B14" s="155"/>
      <c r="C14" s="155"/>
      <c r="D14" s="155"/>
      <c r="E14" s="155"/>
      <c r="F14" s="155"/>
      <c r="G14" s="151" t="s">
        <v>855</v>
      </c>
      <c r="H14" s="155"/>
      <c r="I14" s="155">
        <v>1</v>
      </c>
      <c r="J14" s="155">
        <v>1</v>
      </c>
      <c r="K14" s="155">
        <v>1</v>
      </c>
      <c r="L14" s="155">
        <v>1</v>
      </c>
      <c r="M14" s="155">
        <v>1</v>
      </c>
      <c r="N14" s="155">
        <v>1</v>
      </c>
      <c r="O14" s="155">
        <v>1</v>
      </c>
      <c r="P14" s="155">
        <v>1</v>
      </c>
      <c r="Q14" s="155">
        <v>1</v>
      </c>
      <c r="R14" s="155">
        <v>1</v>
      </c>
      <c r="S14" s="155">
        <v>1</v>
      </c>
      <c r="T14" s="155">
        <v>1</v>
      </c>
      <c r="U14" s="155">
        <v>1</v>
      </c>
      <c r="V14" s="155">
        <v>1</v>
      </c>
      <c r="W14" s="155">
        <v>1</v>
      </c>
      <c r="X14" s="155">
        <v>1</v>
      </c>
      <c r="Y14" s="155">
        <v>1</v>
      </c>
      <c r="Z14" s="155">
        <v>1</v>
      </c>
      <c r="AA14" s="155">
        <v>1</v>
      </c>
      <c r="AB14" s="155">
        <v>6</v>
      </c>
      <c r="AC14" s="156"/>
      <c r="AD14" s="156"/>
      <c r="AE14" s="156"/>
      <c r="AF14" s="156"/>
      <c r="AG14" s="156"/>
      <c r="AH14" s="156"/>
      <c r="AI14" s="155">
        <f aca="true" t="shared" si="0" ref="AI14:AI26">SUM(I14:AB14)</f>
        <v>25</v>
      </c>
      <c r="AJ14" s="155"/>
      <c r="AK14" s="155"/>
      <c r="AL14" s="157"/>
      <c r="AM14" s="158"/>
    </row>
    <row r="15" spans="1:39" ht="24.75" customHeight="1">
      <c r="A15" s="159">
        <v>1</v>
      </c>
      <c r="B15" s="160" t="s">
        <v>1354</v>
      </c>
      <c r="C15" s="161" t="s">
        <v>1172</v>
      </c>
      <c r="D15" s="161" t="s">
        <v>1173</v>
      </c>
      <c r="E15" s="160">
        <v>7</v>
      </c>
      <c r="F15" s="162" t="s">
        <v>858</v>
      </c>
      <c r="G15" s="160">
        <v>33</v>
      </c>
      <c r="H15" s="162" t="s">
        <v>859</v>
      </c>
      <c r="I15" s="163">
        <v>1</v>
      </c>
      <c r="J15" s="163">
        <v>1</v>
      </c>
      <c r="K15" s="163">
        <v>0</v>
      </c>
      <c r="L15" s="163">
        <v>0</v>
      </c>
      <c r="M15" s="163">
        <v>0</v>
      </c>
      <c r="N15" s="163">
        <v>1</v>
      </c>
      <c r="O15" s="163">
        <v>0</v>
      </c>
      <c r="P15" s="163">
        <v>1</v>
      </c>
      <c r="Q15" s="163">
        <v>0</v>
      </c>
      <c r="R15" s="163">
        <v>1</v>
      </c>
      <c r="S15" s="163">
        <v>1</v>
      </c>
      <c r="T15" s="163">
        <v>0</v>
      </c>
      <c r="U15" s="163">
        <v>0</v>
      </c>
      <c r="V15" s="159">
        <v>1</v>
      </c>
      <c r="W15" s="159">
        <v>1</v>
      </c>
      <c r="X15" s="159">
        <v>1</v>
      </c>
      <c r="Y15" s="163">
        <v>1</v>
      </c>
      <c r="Z15" s="163">
        <v>0</v>
      </c>
      <c r="AA15" s="163">
        <v>1</v>
      </c>
      <c r="AB15" s="159">
        <v>4</v>
      </c>
      <c r="AC15" s="159"/>
      <c r="AD15" s="159"/>
      <c r="AE15" s="159"/>
      <c r="AF15" s="159"/>
      <c r="AG15" s="159"/>
      <c r="AH15" s="159"/>
      <c r="AI15" s="164">
        <f t="shared" si="0"/>
        <v>15</v>
      </c>
      <c r="AJ15" s="165" t="s">
        <v>928</v>
      </c>
      <c r="AK15" s="162" t="s">
        <v>1355</v>
      </c>
      <c r="AL15" s="166"/>
      <c r="AM15" s="166"/>
    </row>
    <row r="16" spans="1:39" ht="24.75" customHeight="1">
      <c r="A16" s="159">
        <v>2</v>
      </c>
      <c r="B16" s="160" t="s">
        <v>1356</v>
      </c>
      <c r="C16" s="161" t="s">
        <v>1215</v>
      </c>
      <c r="D16" s="161" t="s">
        <v>862</v>
      </c>
      <c r="E16" s="160">
        <v>7</v>
      </c>
      <c r="F16" s="162" t="s">
        <v>1042</v>
      </c>
      <c r="G16" s="160">
        <v>38</v>
      </c>
      <c r="H16" s="162" t="s">
        <v>859</v>
      </c>
      <c r="I16" s="163">
        <v>0</v>
      </c>
      <c r="J16" s="163">
        <v>1</v>
      </c>
      <c r="K16" s="163">
        <v>1</v>
      </c>
      <c r="L16" s="163">
        <v>0</v>
      </c>
      <c r="M16" s="163">
        <v>0</v>
      </c>
      <c r="N16" s="163">
        <v>0</v>
      </c>
      <c r="O16" s="163">
        <v>1</v>
      </c>
      <c r="P16" s="163">
        <v>1</v>
      </c>
      <c r="Q16" s="163">
        <v>0</v>
      </c>
      <c r="R16" s="163">
        <v>1</v>
      </c>
      <c r="S16" s="163">
        <v>1</v>
      </c>
      <c r="T16" s="163">
        <v>1</v>
      </c>
      <c r="U16" s="163">
        <v>0</v>
      </c>
      <c r="V16" s="159">
        <v>1</v>
      </c>
      <c r="W16" s="159">
        <v>1</v>
      </c>
      <c r="X16" s="159">
        <v>1</v>
      </c>
      <c r="Y16" s="163">
        <v>0</v>
      </c>
      <c r="Z16" s="163">
        <v>0</v>
      </c>
      <c r="AA16" s="163">
        <v>1</v>
      </c>
      <c r="AB16" s="159">
        <v>2</v>
      </c>
      <c r="AC16" s="159"/>
      <c r="AD16" s="159"/>
      <c r="AE16" s="159"/>
      <c r="AF16" s="159"/>
      <c r="AG16" s="159"/>
      <c r="AH16" s="159"/>
      <c r="AI16" s="164">
        <f t="shared" si="0"/>
        <v>13</v>
      </c>
      <c r="AJ16" s="167" t="s">
        <v>870</v>
      </c>
      <c r="AK16" s="162" t="s">
        <v>1357</v>
      </c>
      <c r="AL16" s="168"/>
      <c r="AM16" s="169"/>
    </row>
    <row r="17" spans="1:39" ht="24.75" customHeight="1">
      <c r="A17" s="159">
        <v>3</v>
      </c>
      <c r="B17" s="160" t="s">
        <v>1358</v>
      </c>
      <c r="C17" s="161" t="s">
        <v>1359</v>
      </c>
      <c r="D17" s="161" t="s">
        <v>881</v>
      </c>
      <c r="E17" s="160">
        <v>7</v>
      </c>
      <c r="F17" s="162" t="s">
        <v>912</v>
      </c>
      <c r="G17" s="160"/>
      <c r="H17" s="162" t="s">
        <v>859</v>
      </c>
      <c r="I17" s="163">
        <v>1</v>
      </c>
      <c r="J17" s="163">
        <v>1</v>
      </c>
      <c r="K17" s="163">
        <v>1</v>
      </c>
      <c r="L17" s="163">
        <v>0</v>
      </c>
      <c r="M17" s="163">
        <v>0</v>
      </c>
      <c r="N17" s="163">
        <v>0</v>
      </c>
      <c r="O17" s="163">
        <v>1</v>
      </c>
      <c r="P17" s="163">
        <v>1</v>
      </c>
      <c r="Q17" s="163">
        <v>0</v>
      </c>
      <c r="R17" s="163">
        <v>1</v>
      </c>
      <c r="S17" s="163">
        <v>1</v>
      </c>
      <c r="T17" s="163">
        <v>1</v>
      </c>
      <c r="U17" s="163">
        <v>0</v>
      </c>
      <c r="V17" s="159">
        <v>1</v>
      </c>
      <c r="W17" s="159">
        <v>0</v>
      </c>
      <c r="X17" s="159">
        <v>0</v>
      </c>
      <c r="Y17" s="163">
        <v>1</v>
      </c>
      <c r="Z17" s="163">
        <v>0</v>
      </c>
      <c r="AA17" s="163">
        <v>1</v>
      </c>
      <c r="AB17" s="159">
        <v>2</v>
      </c>
      <c r="AC17" s="159"/>
      <c r="AD17" s="159"/>
      <c r="AE17" s="159"/>
      <c r="AF17" s="159"/>
      <c r="AG17" s="159"/>
      <c r="AH17" s="159"/>
      <c r="AI17" s="164">
        <f t="shared" si="0"/>
        <v>13</v>
      </c>
      <c r="AJ17" s="167" t="s">
        <v>870</v>
      </c>
      <c r="AK17" s="162" t="s">
        <v>1360</v>
      </c>
      <c r="AL17" s="169"/>
      <c r="AM17" s="169"/>
    </row>
    <row r="18" spans="1:39" ht="24.75" customHeight="1">
      <c r="A18" s="159">
        <v>4</v>
      </c>
      <c r="B18" s="170" t="s">
        <v>1361</v>
      </c>
      <c r="C18" s="171" t="s">
        <v>1362</v>
      </c>
      <c r="D18" s="171" t="s">
        <v>1193</v>
      </c>
      <c r="E18" s="172">
        <v>7</v>
      </c>
      <c r="F18" s="173" t="s">
        <v>1013</v>
      </c>
      <c r="G18" s="172">
        <v>24</v>
      </c>
      <c r="H18" s="173" t="s">
        <v>859</v>
      </c>
      <c r="I18" s="166">
        <v>1</v>
      </c>
      <c r="J18" s="166">
        <v>0</v>
      </c>
      <c r="K18" s="166">
        <v>0</v>
      </c>
      <c r="L18" s="166">
        <v>0</v>
      </c>
      <c r="M18" s="166">
        <v>0</v>
      </c>
      <c r="N18" s="166">
        <v>0</v>
      </c>
      <c r="O18" s="166">
        <v>0</v>
      </c>
      <c r="P18" s="166">
        <v>1</v>
      </c>
      <c r="Q18" s="166">
        <v>0</v>
      </c>
      <c r="R18" s="166">
        <v>1</v>
      </c>
      <c r="S18" s="166">
        <v>1</v>
      </c>
      <c r="T18" s="166">
        <v>1</v>
      </c>
      <c r="U18" s="166">
        <v>0</v>
      </c>
      <c r="V18" s="166">
        <v>0</v>
      </c>
      <c r="W18" s="166">
        <v>1</v>
      </c>
      <c r="X18" s="166">
        <v>1</v>
      </c>
      <c r="Y18" s="166">
        <v>1</v>
      </c>
      <c r="Z18" s="166">
        <v>0</v>
      </c>
      <c r="AA18" s="166">
        <v>0</v>
      </c>
      <c r="AB18" s="166">
        <v>2</v>
      </c>
      <c r="AC18" s="174"/>
      <c r="AD18" s="174"/>
      <c r="AE18" s="174"/>
      <c r="AF18" s="174"/>
      <c r="AG18" s="174"/>
      <c r="AH18" s="174"/>
      <c r="AI18" s="155">
        <f t="shared" si="0"/>
        <v>10</v>
      </c>
      <c r="AJ18" s="166"/>
      <c r="AK18" s="173" t="s">
        <v>1363</v>
      </c>
      <c r="AL18" s="166"/>
      <c r="AM18" s="166"/>
    </row>
    <row r="19" spans="1:39" ht="24.75" customHeight="1">
      <c r="A19" s="159">
        <v>5</v>
      </c>
      <c r="B19" s="170" t="s">
        <v>1364</v>
      </c>
      <c r="C19" s="175" t="s">
        <v>1365</v>
      </c>
      <c r="D19" s="175" t="s">
        <v>867</v>
      </c>
      <c r="E19" s="170">
        <v>7</v>
      </c>
      <c r="F19" s="173" t="s">
        <v>899</v>
      </c>
      <c r="G19" s="170">
        <v>38</v>
      </c>
      <c r="H19" s="173" t="s">
        <v>859</v>
      </c>
      <c r="I19" s="176">
        <v>1</v>
      </c>
      <c r="J19" s="176">
        <v>1</v>
      </c>
      <c r="K19" s="176">
        <v>1</v>
      </c>
      <c r="L19" s="176">
        <v>0</v>
      </c>
      <c r="M19" s="176">
        <v>0</v>
      </c>
      <c r="N19" s="176">
        <v>0</v>
      </c>
      <c r="O19" s="176">
        <v>1</v>
      </c>
      <c r="P19" s="176">
        <v>0</v>
      </c>
      <c r="Q19" s="176">
        <v>0</v>
      </c>
      <c r="R19" s="176">
        <v>0</v>
      </c>
      <c r="S19" s="176">
        <v>1</v>
      </c>
      <c r="T19" s="176">
        <v>1</v>
      </c>
      <c r="U19" s="176">
        <v>0</v>
      </c>
      <c r="V19" s="177">
        <v>1</v>
      </c>
      <c r="W19" s="177">
        <v>1</v>
      </c>
      <c r="X19" s="177">
        <v>0</v>
      </c>
      <c r="Y19" s="176">
        <v>0</v>
      </c>
      <c r="Z19" s="176">
        <v>0</v>
      </c>
      <c r="AA19" s="176">
        <v>1</v>
      </c>
      <c r="AB19" s="177">
        <v>0</v>
      </c>
      <c r="AC19" s="178"/>
      <c r="AD19" s="178"/>
      <c r="AE19" s="178"/>
      <c r="AF19" s="178"/>
      <c r="AG19" s="178"/>
      <c r="AH19" s="178"/>
      <c r="AI19" s="155">
        <f t="shared" si="0"/>
        <v>9</v>
      </c>
      <c r="AJ19" s="168"/>
      <c r="AK19" s="173" t="s">
        <v>1366</v>
      </c>
      <c r="AL19" s="168"/>
      <c r="AM19" s="169"/>
    </row>
    <row r="20" spans="1:39" ht="24.75" customHeight="1">
      <c r="A20" s="159">
        <v>6</v>
      </c>
      <c r="B20" s="170" t="s">
        <v>1367</v>
      </c>
      <c r="C20" s="171" t="s">
        <v>1138</v>
      </c>
      <c r="D20" s="171" t="s">
        <v>1201</v>
      </c>
      <c r="E20" s="170">
        <v>7</v>
      </c>
      <c r="F20" s="173" t="s">
        <v>1202</v>
      </c>
      <c r="G20" s="170">
        <v>32</v>
      </c>
      <c r="H20" s="173" t="s">
        <v>859</v>
      </c>
      <c r="I20" s="179">
        <v>0</v>
      </c>
      <c r="J20" s="179">
        <v>1</v>
      </c>
      <c r="K20" s="176">
        <v>0</v>
      </c>
      <c r="L20" s="176">
        <v>0</v>
      </c>
      <c r="M20" s="176">
        <v>1</v>
      </c>
      <c r="N20" s="176">
        <v>1</v>
      </c>
      <c r="O20" s="176">
        <v>0</v>
      </c>
      <c r="P20" s="176">
        <v>1</v>
      </c>
      <c r="Q20" s="176">
        <v>0</v>
      </c>
      <c r="R20" s="176">
        <v>0</v>
      </c>
      <c r="S20" s="176">
        <v>1</v>
      </c>
      <c r="T20" s="176">
        <v>0</v>
      </c>
      <c r="U20" s="176">
        <v>0</v>
      </c>
      <c r="V20" s="177">
        <v>1</v>
      </c>
      <c r="W20" s="177">
        <v>1</v>
      </c>
      <c r="X20" s="177">
        <v>0</v>
      </c>
      <c r="Y20" s="176">
        <v>1</v>
      </c>
      <c r="Z20" s="176">
        <v>0</v>
      </c>
      <c r="AA20" s="176">
        <v>1</v>
      </c>
      <c r="AB20" s="177">
        <v>0</v>
      </c>
      <c r="AC20" s="178"/>
      <c r="AD20" s="178"/>
      <c r="AE20" s="178"/>
      <c r="AF20" s="178"/>
      <c r="AG20" s="178"/>
      <c r="AH20" s="178"/>
      <c r="AI20" s="155">
        <f t="shared" si="0"/>
        <v>9</v>
      </c>
      <c r="AJ20" s="168"/>
      <c r="AK20" s="180" t="s">
        <v>1368</v>
      </c>
      <c r="AL20" s="168"/>
      <c r="AM20" s="169"/>
    </row>
    <row r="21" spans="1:39" ht="24.75" customHeight="1">
      <c r="A21" s="159">
        <v>7</v>
      </c>
      <c r="B21" s="170" t="s">
        <v>1369</v>
      </c>
      <c r="C21" s="171" t="s">
        <v>1370</v>
      </c>
      <c r="D21" s="171" t="s">
        <v>1005</v>
      </c>
      <c r="E21" s="170">
        <v>7</v>
      </c>
      <c r="F21" s="173" t="s">
        <v>941</v>
      </c>
      <c r="G21" s="170">
        <v>16</v>
      </c>
      <c r="H21" s="173" t="s">
        <v>859</v>
      </c>
      <c r="I21" s="176">
        <v>1</v>
      </c>
      <c r="J21" s="176">
        <v>1</v>
      </c>
      <c r="K21" s="176">
        <v>1</v>
      </c>
      <c r="L21" s="176">
        <v>0</v>
      </c>
      <c r="M21" s="176">
        <v>0</v>
      </c>
      <c r="N21" s="176">
        <v>0</v>
      </c>
      <c r="O21" s="176">
        <v>0</v>
      </c>
      <c r="P21" s="176">
        <v>1</v>
      </c>
      <c r="Q21" s="176">
        <v>0</v>
      </c>
      <c r="R21" s="176">
        <v>0</v>
      </c>
      <c r="S21" s="176">
        <v>1</v>
      </c>
      <c r="T21" s="176">
        <v>1</v>
      </c>
      <c r="U21" s="176">
        <v>0</v>
      </c>
      <c r="V21" s="177">
        <v>1</v>
      </c>
      <c r="W21" s="177">
        <v>1</v>
      </c>
      <c r="X21" s="177">
        <v>0</v>
      </c>
      <c r="Y21" s="176">
        <v>0</v>
      </c>
      <c r="Z21" s="176">
        <v>0</v>
      </c>
      <c r="AA21" s="176">
        <v>0</v>
      </c>
      <c r="AB21" s="177">
        <v>0</v>
      </c>
      <c r="AC21" s="178"/>
      <c r="AD21" s="178"/>
      <c r="AE21" s="178"/>
      <c r="AF21" s="178"/>
      <c r="AG21" s="178"/>
      <c r="AH21" s="178"/>
      <c r="AI21" s="155">
        <f t="shared" si="0"/>
        <v>8</v>
      </c>
      <c r="AJ21" s="181"/>
      <c r="AK21" s="173" t="s">
        <v>1371</v>
      </c>
      <c r="AL21" s="181"/>
      <c r="AM21" s="166"/>
    </row>
    <row r="22" spans="1:39" ht="24.75" customHeight="1">
      <c r="A22" s="159">
        <v>8</v>
      </c>
      <c r="B22" s="170" t="s">
        <v>1372</v>
      </c>
      <c r="C22" s="171" t="s">
        <v>1373</v>
      </c>
      <c r="D22" s="171" t="s">
        <v>1016</v>
      </c>
      <c r="E22" s="170">
        <v>7</v>
      </c>
      <c r="F22" s="173" t="s">
        <v>873</v>
      </c>
      <c r="G22" s="170">
        <v>25</v>
      </c>
      <c r="H22" s="173" t="s">
        <v>859</v>
      </c>
      <c r="I22" s="166">
        <v>0</v>
      </c>
      <c r="J22" s="166">
        <v>1</v>
      </c>
      <c r="K22" s="166">
        <v>0</v>
      </c>
      <c r="L22" s="166">
        <v>0</v>
      </c>
      <c r="M22" s="166">
        <v>0</v>
      </c>
      <c r="N22" s="166">
        <v>1</v>
      </c>
      <c r="O22" s="166">
        <v>0</v>
      </c>
      <c r="P22" s="166">
        <v>1</v>
      </c>
      <c r="Q22" s="166">
        <v>0</v>
      </c>
      <c r="R22" s="166">
        <v>1</v>
      </c>
      <c r="S22" s="166">
        <v>1</v>
      </c>
      <c r="T22" s="166">
        <v>0</v>
      </c>
      <c r="U22" s="166">
        <v>0</v>
      </c>
      <c r="V22" s="166">
        <v>1</v>
      </c>
      <c r="W22" s="166">
        <v>0</v>
      </c>
      <c r="X22" s="166">
        <v>0</v>
      </c>
      <c r="Y22" s="166">
        <v>0</v>
      </c>
      <c r="Z22" s="166">
        <v>0</v>
      </c>
      <c r="AA22" s="166">
        <v>0</v>
      </c>
      <c r="AB22" s="166">
        <v>0</v>
      </c>
      <c r="AC22" s="174"/>
      <c r="AD22" s="174"/>
      <c r="AE22" s="174"/>
      <c r="AF22" s="174"/>
      <c r="AG22" s="174"/>
      <c r="AH22" s="174"/>
      <c r="AI22" s="155">
        <f t="shared" si="0"/>
        <v>6</v>
      </c>
      <c r="AJ22" s="168"/>
      <c r="AK22" s="182" t="s">
        <v>1374</v>
      </c>
      <c r="AL22" s="168"/>
      <c r="AM22" s="169"/>
    </row>
    <row r="23" spans="1:39" ht="24.75" customHeight="1">
      <c r="A23" s="159">
        <v>9</v>
      </c>
      <c r="B23" s="170" t="s">
        <v>1375</v>
      </c>
      <c r="C23" s="171" t="s">
        <v>1376</v>
      </c>
      <c r="D23" s="171" t="s">
        <v>881</v>
      </c>
      <c r="E23" s="170">
        <v>7</v>
      </c>
      <c r="F23" s="173" t="s">
        <v>916</v>
      </c>
      <c r="G23" s="170">
        <v>25</v>
      </c>
      <c r="H23" s="173" t="s">
        <v>859</v>
      </c>
      <c r="I23" s="183">
        <v>1</v>
      </c>
      <c r="J23" s="183">
        <v>0</v>
      </c>
      <c r="K23" s="183">
        <v>0</v>
      </c>
      <c r="L23" s="183">
        <v>0</v>
      </c>
      <c r="M23" s="183">
        <v>0</v>
      </c>
      <c r="N23" s="183">
        <v>0</v>
      </c>
      <c r="O23" s="183">
        <v>0</v>
      </c>
      <c r="P23" s="183">
        <v>0</v>
      </c>
      <c r="Q23" s="183">
        <v>0</v>
      </c>
      <c r="R23" s="183">
        <v>1</v>
      </c>
      <c r="S23" s="183">
        <v>0</v>
      </c>
      <c r="T23" s="183">
        <v>0</v>
      </c>
      <c r="U23" s="183">
        <v>0</v>
      </c>
      <c r="V23" s="184">
        <v>0</v>
      </c>
      <c r="W23" s="184">
        <v>1</v>
      </c>
      <c r="X23" s="184">
        <v>0</v>
      </c>
      <c r="Y23" s="183">
        <v>0</v>
      </c>
      <c r="Z23" s="183">
        <v>0</v>
      </c>
      <c r="AA23" s="183">
        <v>0</v>
      </c>
      <c r="AB23" s="184">
        <v>0</v>
      </c>
      <c r="AC23" s="178"/>
      <c r="AD23" s="178"/>
      <c r="AE23" s="178"/>
      <c r="AF23" s="178"/>
      <c r="AG23" s="178"/>
      <c r="AH23" s="178"/>
      <c r="AI23" s="155">
        <f t="shared" si="0"/>
        <v>3</v>
      </c>
      <c r="AJ23" s="185"/>
      <c r="AK23" s="173" t="s">
        <v>1377</v>
      </c>
      <c r="AL23" s="185"/>
      <c r="AM23" s="166"/>
    </row>
    <row r="24" spans="1:39" ht="24.75" customHeight="1">
      <c r="A24" s="177">
        <v>8</v>
      </c>
      <c r="B24" s="186" t="s">
        <v>1378</v>
      </c>
      <c r="C24" s="187" t="s">
        <v>1379</v>
      </c>
      <c r="D24" s="187" t="s">
        <v>989</v>
      </c>
      <c r="E24" s="188">
        <v>7</v>
      </c>
      <c r="F24" s="189" t="s">
        <v>909</v>
      </c>
      <c r="G24" s="188">
        <v>19</v>
      </c>
      <c r="H24" s="169"/>
      <c r="I24" s="1762" t="s">
        <v>939</v>
      </c>
      <c r="J24" s="1763"/>
      <c r="K24" s="1763"/>
      <c r="L24" s="1763"/>
      <c r="M24" s="1763"/>
      <c r="N24" s="1763"/>
      <c r="O24" s="1763"/>
      <c r="P24" s="1763"/>
      <c r="Q24" s="1763"/>
      <c r="R24" s="1763"/>
      <c r="S24" s="1763"/>
      <c r="T24" s="1763"/>
      <c r="U24" s="1763"/>
      <c r="V24" s="1763"/>
      <c r="W24" s="1763"/>
      <c r="X24" s="1763"/>
      <c r="Y24" s="1763"/>
      <c r="Z24" s="1763"/>
      <c r="AA24" s="1763"/>
      <c r="AB24" s="1764"/>
      <c r="AC24" s="190"/>
      <c r="AD24" s="190"/>
      <c r="AE24" s="190"/>
      <c r="AF24" s="190"/>
      <c r="AG24" s="190"/>
      <c r="AH24" s="190"/>
      <c r="AI24" s="155">
        <f t="shared" si="0"/>
        <v>0</v>
      </c>
      <c r="AJ24" s="168"/>
      <c r="AK24" s="189" t="s">
        <v>1380</v>
      </c>
      <c r="AL24" s="169"/>
      <c r="AM24" s="169"/>
    </row>
    <row r="25" spans="1:39" ht="24.75" customHeight="1">
      <c r="A25" s="177">
        <v>9</v>
      </c>
      <c r="B25" s="170" t="s">
        <v>1381</v>
      </c>
      <c r="C25" s="191" t="s">
        <v>1382</v>
      </c>
      <c r="D25" s="191" t="s">
        <v>1071</v>
      </c>
      <c r="E25" s="192">
        <v>7</v>
      </c>
      <c r="F25" s="182" t="s">
        <v>868</v>
      </c>
      <c r="G25" s="192">
        <v>35</v>
      </c>
      <c r="H25" s="182" t="s">
        <v>864</v>
      </c>
      <c r="I25" s="1765" t="s">
        <v>939</v>
      </c>
      <c r="J25" s="1676"/>
      <c r="K25" s="1676"/>
      <c r="L25" s="1676"/>
      <c r="M25" s="1676"/>
      <c r="N25" s="1676"/>
      <c r="O25" s="1676"/>
      <c r="P25" s="1676"/>
      <c r="Q25" s="1676"/>
      <c r="R25" s="1676"/>
      <c r="S25" s="1676"/>
      <c r="T25" s="1676"/>
      <c r="U25" s="1676"/>
      <c r="V25" s="1676"/>
      <c r="W25" s="1676"/>
      <c r="X25" s="1676"/>
      <c r="Y25" s="1676"/>
      <c r="Z25" s="1676"/>
      <c r="AA25" s="1676"/>
      <c r="AB25" s="1766"/>
      <c r="AC25" s="193"/>
      <c r="AD25" s="193"/>
      <c r="AE25" s="193"/>
      <c r="AF25" s="193"/>
      <c r="AG25" s="193"/>
      <c r="AH25" s="193"/>
      <c r="AI25" s="155">
        <f t="shared" si="0"/>
        <v>0</v>
      </c>
      <c r="AJ25" s="185"/>
      <c r="AK25" s="173" t="s">
        <v>1383</v>
      </c>
      <c r="AL25" s="194"/>
      <c r="AM25" s="166"/>
    </row>
    <row r="26" spans="1:39" ht="24.75" customHeight="1">
      <c r="A26" s="177">
        <v>10</v>
      </c>
      <c r="B26" s="170" t="s">
        <v>1384</v>
      </c>
      <c r="C26" s="171" t="s">
        <v>1385</v>
      </c>
      <c r="D26" s="171" t="s">
        <v>898</v>
      </c>
      <c r="E26" s="170">
        <v>7</v>
      </c>
      <c r="F26" s="173" t="s">
        <v>895</v>
      </c>
      <c r="G26" s="170">
        <v>26</v>
      </c>
      <c r="H26" s="173" t="s">
        <v>859</v>
      </c>
      <c r="I26" s="1762" t="s">
        <v>939</v>
      </c>
      <c r="J26" s="1763"/>
      <c r="K26" s="1763"/>
      <c r="L26" s="1763"/>
      <c r="M26" s="1763"/>
      <c r="N26" s="1763"/>
      <c r="O26" s="1763"/>
      <c r="P26" s="1763"/>
      <c r="Q26" s="1763"/>
      <c r="R26" s="1763"/>
      <c r="S26" s="1763"/>
      <c r="T26" s="1763"/>
      <c r="U26" s="1763"/>
      <c r="V26" s="1763"/>
      <c r="W26" s="1763"/>
      <c r="X26" s="1763"/>
      <c r="Y26" s="1763"/>
      <c r="Z26" s="1763"/>
      <c r="AA26" s="1763"/>
      <c r="AB26" s="1764"/>
      <c r="AC26" s="190"/>
      <c r="AD26" s="190"/>
      <c r="AE26" s="190"/>
      <c r="AF26" s="190"/>
      <c r="AG26" s="190"/>
      <c r="AH26" s="190"/>
      <c r="AI26" s="155">
        <f t="shared" si="0"/>
        <v>0</v>
      </c>
      <c r="AJ26" s="168"/>
      <c r="AK26" s="173" t="s">
        <v>1386</v>
      </c>
      <c r="AL26" s="168"/>
      <c r="AM26" s="169"/>
    </row>
    <row r="27" spans="1:42" ht="24.75" customHeight="1">
      <c r="A27" s="195" t="s">
        <v>1387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</row>
    <row r="28" spans="1:40" ht="24.75" customHeight="1">
      <c r="A28" s="149" t="s">
        <v>842</v>
      </c>
      <c r="B28" s="150" t="s">
        <v>843</v>
      </c>
      <c r="C28" s="151" t="s">
        <v>844</v>
      </c>
      <c r="D28" s="151" t="s">
        <v>845</v>
      </c>
      <c r="E28" s="151" t="s">
        <v>846</v>
      </c>
      <c r="F28" s="151" t="s">
        <v>847</v>
      </c>
      <c r="G28" s="151" t="s">
        <v>848</v>
      </c>
      <c r="H28" s="151" t="s">
        <v>849</v>
      </c>
      <c r="I28" s="151">
        <v>1</v>
      </c>
      <c r="J28" s="151">
        <v>2</v>
      </c>
      <c r="K28" s="151">
        <v>3</v>
      </c>
      <c r="L28" s="151">
        <v>4</v>
      </c>
      <c r="M28" s="151">
        <v>5</v>
      </c>
      <c r="N28" s="151">
        <v>6</v>
      </c>
      <c r="O28" s="151">
        <v>7</v>
      </c>
      <c r="P28" s="151">
        <v>8</v>
      </c>
      <c r="Q28" s="151">
        <v>9</v>
      </c>
      <c r="R28" s="151">
        <v>10</v>
      </c>
      <c r="S28" s="151">
        <v>11</v>
      </c>
      <c r="T28" s="151">
        <v>12</v>
      </c>
      <c r="U28" s="151">
        <v>13</v>
      </c>
      <c r="V28" s="151">
        <v>14</v>
      </c>
      <c r="W28" s="151">
        <v>15</v>
      </c>
      <c r="X28" s="151">
        <v>16</v>
      </c>
      <c r="Y28" s="151">
        <v>17</v>
      </c>
      <c r="Z28" s="151">
        <v>18</v>
      </c>
      <c r="AA28" s="151">
        <v>19</v>
      </c>
      <c r="AB28" s="151">
        <v>20</v>
      </c>
      <c r="AC28" s="152"/>
      <c r="AD28" s="152"/>
      <c r="AE28" s="152"/>
      <c r="AF28" s="152"/>
      <c r="AG28" s="152"/>
      <c r="AH28" s="152"/>
      <c r="AI28" s="153" t="s">
        <v>1353</v>
      </c>
      <c r="AJ28" s="151" t="s">
        <v>851</v>
      </c>
      <c r="AK28" s="151" t="s">
        <v>852</v>
      </c>
      <c r="AL28" s="151" t="s">
        <v>853</v>
      </c>
      <c r="AM28" s="151" t="s">
        <v>854</v>
      </c>
      <c r="AN28" s="196"/>
    </row>
    <row r="29" spans="1:40" ht="24.75" customHeight="1">
      <c r="A29" s="155"/>
      <c r="B29" s="155"/>
      <c r="C29" s="155"/>
      <c r="D29" s="155"/>
      <c r="E29" s="155"/>
      <c r="F29" s="155"/>
      <c r="G29" s="151"/>
      <c r="H29" s="155"/>
      <c r="I29" s="155">
        <v>1</v>
      </c>
      <c r="J29" s="155">
        <v>1</v>
      </c>
      <c r="K29" s="155">
        <v>1</v>
      </c>
      <c r="L29" s="155">
        <v>1</v>
      </c>
      <c r="M29" s="155">
        <v>1</v>
      </c>
      <c r="N29" s="155">
        <v>1</v>
      </c>
      <c r="O29" s="155">
        <v>1</v>
      </c>
      <c r="P29" s="155">
        <v>1</v>
      </c>
      <c r="Q29" s="155">
        <v>1</v>
      </c>
      <c r="R29" s="155">
        <v>1</v>
      </c>
      <c r="S29" s="155">
        <v>1</v>
      </c>
      <c r="T29" s="155">
        <v>1</v>
      </c>
      <c r="U29" s="155">
        <v>1</v>
      </c>
      <c r="V29" s="155">
        <v>1</v>
      </c>
      <c r="W29" s="155">
        <v>1</v>
      </c>
      <c r="X29" s="155">
        <v>1</v>
      </c>
      <c r="Y29" s="155">
        <v>1</v>
      </c>
      <c r="Z29" s="155">
        <v>1</v>
      </c>
      <c r="AA29" s="155">
        <v>1</v>
      </c>
      <c r="AB29" s="155">
        <v>6</v>
      </c>
      <c r="AC29" s="156"/>
      <c r="AD29" s="156"/>
      <c r="AE29" s="156"/>
      <c r="AF29" s="156"/>
      <c r="AG29" s="156"/>
      <c r="AH29" s="156"/>
      <c r="AI29" s="155">
        <f aca="true" t="shared" si="1" ref="AI29:AI37">SUM(I29:AB29)</f>
        <v>25</v>
      </c>
      <c r="AJ29" s="155"/>
      <c r="AK29" s="155"/>
      <c r="AL29" s="157"/>
      <c r="AM29" s="158"/>
      <c r="AN29" s="196"/>
    </row>
    <row r="30" spans="1:40" ht="24.75" customHeight="1">
      <c r="A30" s="197">
        <v>1</v>
      </c>
      <c r="B30" s="198" t="s">
        <v>1388</v>
      </c>
      <c r="C30" s="199" t="s">
        <v>1389</v>
      </c>
      <c r="D30" s="199" t="s">
        <v>924</v>
      </c>
      <c r="E30" s="200">
        <v>7</v>
      </c>
      <c r="F30" s="199" t="s">
        <v>912</v>
      </c>
      <c r="G30" s="200"/>
      <c r="H30" s="199" t="s">
        <v>859</v>
      </c>
      <c r="I30" s="201">
        <v>1</v>
      </c>
      <c r="J30" s="201">
        <v>1</v>
      </c>
      <c r="K30" s="201">
        <v>1</v>
      </c>
      <c r="L30" s="201">
        <v>1</v>
      </c>
      <c r="M30" s="201">
        <v>1</v>
      </c>
      <c r="N30" s="201">
        <v>1</v>
      </c>
      <c r="O30" s="201">
        <v>0</v>
      </c>
      <c r="P30" s="201">
        <v>1</v>
      </c>
      <c r="Q30" s="201">
        <v>1</v>
      </c>
      <c r="R30" s="201">
        <v>1</v>
      </c>
      <c r="S30" s="201">
        <v>0</v>
      </c>
      <c r="T30" s="201">
        <v>1</v>
      </c>
      <c r="U30" s="201">
        <v>1</v>
      </c>
      <c r="V30" s="201">
        <v>0</v>
      </c>
      <c r="W30" s="201">
        <v>1</v>
      </c>
      <c r="X30" s="201">
        <v>0</v>
      </c>
      <c r="Y30" s="201">
        <v>1</v>
      </c>
      <c r="Z30" s="201">
        <v>1</v>
      </c>
      <c r="AA30" s="201">
        <v>1</v>
      </c>
      <c r="AB30" s="201">
        <v>1</v>
      </c>
      <c r="AC30" s="201"/>
      <c r="AD30" s="201"/>
      <c r="AE30" s="201"/>
      <c r="AF30" s="201"/>
      <c r="AG30" s="201"/>
      <c r="AH30" s="201"/>
      <c r="AI30" s="164">
        <f t="shared" si="1"/>
        <v>16</v>
      </c>
      <c r="AJ30" s="201" t="s">
        <v>928</v>
      </c>
      <c r="AK30" s="199" t="s">
        <v>1390</v>
      </c>
      <c r="AL30" s="201"/>
      <c r="AM30" s="201"/>
      <c r="AN30" s="196"/>
    </row>
    <row r="31" spans="1:40" ht="24.75" customHeight="1">
      <c r="A31" s="197">
        <v>2</v>
      </c>
      <c r="B31" s="198" t="s">
        <v>1391</v>
      </c>
      <c r="C31" s="199" t="s">
        <v>1392</v>
      </c>
      <c r="D31" s="199" t="s">
        <v>1048</v>
      </c>
      <c r="E31" s="200">
        <v>7</v>
      </c>
      <c r="F31" s="199" t="s">
        <v>927</v>
      </c>
      <c r="G31" s="200">
        <v>25</v>
      </c>
      <c r="H31" s="199" t="s">
        <v>864</v>
      </c>
      <c r="I31" s="202">
        <v>1</v>
      </c>
      <c r="J31" s="202">
        <v>1</v>
      </c>
      <c r="K31" s="202">
        <v>0</v>
      </c>
      <c r="L31" s="202">
        <v>0</v>
      </c>
      <c r="M31" s="202">
        <v>0</v>
      </c>
      <c r="N31" s="202">
        <v>0</v>
      </c>
      <c r="O31" s="202">
        <v>1</v>
      </c>
      <c r="P31" s="202">
        <v>1</v>
      </c>
      <c r="Q31" s="202">
        <v>1</v>
      </c>
      <c r="R31" s="202">
        <v>0</v>
      </c>
      <c r="S31" s="202">
        <v>0</v>
      </c>
      <c r="T31" s="202">
        <v>1</v>
      </c>
      <c r="U31" s="202">
        <v>0</v>
      </c>
      <c r="V31" s="203">
        <v>1</v>
      </c>
      <c r="W31" s="203">
        <v>0</v>
      </c>
      <c r="X31" s="203">
        <v>1</v>
      </c>
      <c r="Y31" s="202">
        <v>0</v>
      </c>
      <c r="Z31" s="202">
        <v>1</v>
      </c>
      <c r="AA31" s="202">
        <v>0</v>
      </c>
      <c r="AB31" s="203">
        <v>5</v>
      </c>
      <c r="AC31" s="203"/>
      <c r="AD31" s="203"/>
      <c r="AE31" s="203"/>
      <c r="AF31" s="203"/>
      <c r="AG31" s="203"/>
      <c r="AH31" s="203"/>
      <c r="AI31" s="164">
        <f t="shared" si="1"/>
        <v>14</v>
      </c>
      <c r="AJ31" s="204" t="s">
        <v>870</v>
      </c>
      <c r="AK31" s="199" t="s">
        <v>929</v>
      </c>
      <c r="AL31" s="205"/>
      <c r="AM31" s="201"/>
      <c r="AN31" s="196"/>
    </row>
    <row r="32" spans="1:40" ht="24.75" customHeight="1">
      <c r="A32" s="206">
        <v>3</v>
      </c>
      <c r="B32" s="207" t="s">
        <v>1393</v>
      </c>
      <c r="C32" s="208" t="s">
        <v>1394</v>
      </c>
      <c r="D32" s="208" t="s">
        <v>1048</v>
      </c>
      <c r="E32" s="209">
        <v>7</v>
      </c>
      <c r="F32" s="208" t="s">
        <v>927</v>
      </c>
      <c r="G32" s="209">
        <v>26</v>
      </c>
      <c r="H32" s="208" t="s">
        <v>928</v>
      </c>
      <c r="I32" s="210">
        <v>0</v>
      </c>
      <c r="J32" s="210">
        <v>1</v>
      </c>
      <c r="K32" s="210">
        <v>0</v>
      </c>
      <c r="L32" s="210">
        <v>0</v>
      </c>
      <c r="M32" s="210">
        <v>0</v>
      </c>
      <c r="N32" s="210">
        <v>1</v>
      </c>
      <c r="O32" s="210">
        <v>0</v>
      </c>
      <c r="P32" s="210">
        <v>1</v>
      </c>
      <c r="Q32" s="210">
        <v>1</v>
      </c>
      <c r="R32" s="210">
        <v>1</v>
      </c>
      <c r="S32" s="210">
        <v>0</v>
      </c>
      <c r="T32" s="210">
        <v>1</v>
      </c>
      <c r="U32" s="210">
        <v>1</v>
      </c>
      <c r="V32" s="211">
        <v>1</v>
      </c>
      <c r="W32" s="211">
        <v>1</v>
      </c>
      <c r="X32" s="211">
        <v>0</v>
      </c>
      <c r="Y32" s="210">
        <v>1</v>
      </c>
      <c r="Z32" s="210">
        <v>0</v>
      </c>
      <c r="AA32" s="210">
        <v>0</v>
      </c>
      <c r="AB32" s="211">
        <v>3</v>
      </c>
      <c r="AC32" s="212"/>
      <c r="AD32" s="212"/>
      <c r="AE32" s="212"/>
      <c r="AF32" s="212"/>
      <c r="AG32" s="212"/>
      <c r="AH32" s="212"/>
      <c r="AI32" s="155">
        <f t="shared" si="1"/>
        <v>13</v>
      </c>
      <c r="AJ32" s="213"/>
      <c r="AK32" s="208" t="s">
        <v>929</v>
      </c>
      <c r="AL32" s="213"/>
      <c r="AM32" s="214"/>
      <c r="AN32" s="196"/>
    </row>
    <row r="33" spans="1:40" ht="24.75" customHeight="1">
      <c r="A33" s="215">
        <v>4</v>
      </c>
      <c r="B33" s="207" t="s">
        <v>1395</v>
      </c>
      <c r="C33" s="216" t="s">
        <v>1396</v>
      </c>
      <c r="D33" s="216" t="s">
        <v>933</v>
      </c>
      <c r="E33" s="209">
        <v>7</v>
      </c>
      <c r="F33" s="208" t="s">
        <v>912</v>
      </c>
      <c r="G33" s="209"/>
      <c r="H33" s="208" t="s">
        <v>864</v>
      </c>
      <c r="I33" s="217">
        <v>0</v>
      </c>
      <c r="J33" s="217">
        <v>1</v>
      </c>
      <c r="K33" s="217">
        <v>1</v>
      </c>
      <c r="L33" s="217">
        <v>1</v>
      </c>
      <c r="M33" s="217">
        <v>0</v>
      </c>
      <c r="N33" s="217">
        <v>0</v>
      </c>
      <c r="O33" s="217">
        <v>1</v>
      </c>
      <c r="P33" s="217">
        <v>0</v>
      </c>
      <c r="Q33" s="217">
        <v>0</v>
      </c>
      <c r="R33" s="217">
        <v>0</v>
      </c>
      <c r="S33" s="217">
        <v>0</v>
      </c>
      <c r="T33" s="217">
        <v>1</v>
      </c>
      <c r="U33" s="217">
        <v>1</v>
      </c>
      <c r="V33" s="218">
        <v>0</v>
      </c>
      <c r="W33" s="218">
        <v>1</v>
      </c>
      <c r="X33" s="218">
        <v>0</v>
      </c>
      <c r="Y33" s="217">
        <v>0</v>
      </c>
      <c r="Z33" s="217">
        <v>1</v>
      </c>
      <c r="AA33" s="217">
        <v>0</v>
      </c>
      <c r="AB33" s="218">
        <v>4</v>
      </c>
      <c r="AC33" s="212"/>
      <c r="AD33" s="212"/>
      <c r="AE33" s="212"/>
      <c r="AF33" s="212"/>
      <c r="AG33" s="212"/>
      <c r="AH33" s="212"/>
      <c r="AI33" s="155">
        <f t="shared" si="1"/>
        <v>12</v>
      </c>
      <c r="AJ33" s="219"/>
      <c r="AK33" s="208" t="s">
        <v>1390</v>
      </c>
      <c r="AL33" s="219"/>
      <c r="AM33" s="220"/>
      <c r="AN33" s="196"/>
    </row>
    <row r="34" spans="1:40" ht="24.75" customHeight="1">
      <c r="A34" s="206">
        <v>5</v>
      </c>
      <c r="B34" s="207" t="s">
        <v>1397</v>
      </c>
      <c r="C34" s="208" t="s">
        <v>1398</v>
      </c>
      <c r="D34" s="208" t="s">
        <v>1399</v>
      </c>
      <c r="E34" s="209">
        <v>7</v>
      </c>
      <c r="F34" s="208" t="s">
        <v>1023</v>
      </c>
      <c r="G34" s="209">
        <v>29</v>
      </c>
      <c r="H34" s="208" t="s">
        <v>859</v>
      </c>
      <c r="I34" s="210">
        <v>0</v>
      </c>
      <c r="J34" s="210">
        <v>1</v>
      </c>
      <c r="K34" s="210">
        <v>0</v>
      </c>
      <c r="L34" s="210">
        <v>1</v>
      </c>
      <c r="M34" s="210">
        <v>0</v>
      </c>
      <c r="N34" s="210">
        <v>0</v>
      </c>
      <c r="O34" s="210">
        <v>0</v>
      </c>
      <c r="P34" s="210">
        <v>0</v>
      </c>
      <c r="Q34" s="210">
        <v>1</v>
      </c>
      <c r="R34" s="210">
        <v>0</v>
      </c>
      <c r="S34" s="210">
        <v>1</v>
      </c>
      <c r="T34" s="210">
        <v>1</v>
      </c>
      <c r="U34" s="210">
        <v>1</v>
      </c>
      <c r="V34" s="211">
        <v>1</v>
      </c>
      <c r="W34" s="211">
        <v>1</v>
      </c>
      <c r="X34" s="211">
        <v>0</v>
      </c>
      <c r="Y34" s="210">
        <v>1</v>
      </c>
      <c r="Z34" s="210">
        <v>1</v>
      </c>
      <c r="AA34" s="210">
        <v>0</v>
      </c>
      <c r="AB34" s="211">
        <v>1</v>
      </c>
      <c r="AC34" s="212"/>
      <c r="AD34" s="212"/>
      <c r="AE34" s="212"/>
      <c r="AF34" s="212"/>
      <c r="AG34" s="212"/>
      <c r="AH34" s="212"/>
      <c r="AI34" s="155">
        <f t="shared" si="1"/>
        <v>11</v>
      </c>
      <c r="AJ34" s="213"/>
      <c r="AK34" s="208" t="s">
        <v>1400</v>
      </c>
      <c r="AL34" s="213"/>
      <c r="AM34" s="214"/>
      <c r="AN34" s="196"/>
    </row>
    <row r="35" spans="1:40" ht="24.75" customHeight="1">
      <c r="A35" s="206">
        <v>6</v>
      </c>
      <c r="B35" s="207" t="s">
        <v>1401</v>
      </c>
      <c r="C35" s="208" t="s">
        <v>1402</v>
      </c>
      <c r="D35" s="208" t="s">
        <v>1403</v>
      </c>
      <c r="E35" s="221">
        <v>7</v>
      </c>
      <c r="F35" s="208" t="s">
        <v>927</v>
      </c>
      <c r="G35" s="209">
        <v>24</v>
      </c>
      <c r="H35" s="208" t="s">
        <v>864</v>
      </c>
      <c r="I35" s="210">
        <v>0</v>
      </c>
      <c r="J35" s="210">
        <v>1</v>
      </c>
      <c r="K35" s="210">
        <v>0</v>
      </c>
      <c r="L35" s="210">
        <v>0</v>
      </c>
      <c r="M35" s="210">
        <v>1</v>
      </c>
      <c r="N35" s="210">
        <v>1</v>
      </c>
      <c r="O35" s="210">
        <v>0</v>
      </c>
      <c r="P35" s="210">
        <v>0</v>
      </c>
      <c r="Q35" s="210">
        <v>0</v>
      </c>
      <c r="R35" s="210">
        <v>1</v>
      </c>
      <c r="S35" s="210">
        <v>1</v>
      </c>
      <c r="T35" s="210">
        <v>1</v>
      </c>
      <c r="U35" s="210">
        <v>1</v>
      </c>
      <c r="V35" s="211">
        <v>1</v>
      </c>
      <c r="W35" s="211">
        <v>1</v>
      </c>
      <c r="X35" s="211">
        <v>1</v>
      </c>
      <c r="Y35" s="210">
        <v>0</v>
      </c>
      <c r="Z35" s="210">
        <v>0</v>
      </c>
      <c r="AA35" s="210">
        <v>0</v>
      </c>
      <c r="AB35" s="211">
        <v>1</v>
      </c>
      <c r="AC35" s="212"/>
      <c r="AD35" s="212"/>
      <c r="AE35" s="212"/>
      <c r="AF35" s="212"/>
      <c r="AG35" s="212"/>
      <c r="AH35" s="212"/>
      <c r="AI35" s="155">
        <f t="shared" si="1"/>
        <v>11</v>
      </c>
      <c r="AJ35" s="213"/>
      <c r="AK35" s="208" t="s">
        <v>929</v>
      </c>
      <c r="AL35" s="213"/>
      <c r="AM35" s="214"/>
      <c r="AN35" s="196"/>
    </row>
    <row r="36" spans="1:40" ht="24.75" customHeight="1">
      <c r="A36" s="206">
        <v>7</v>
      </c>
      <c r="B36" s="207" t="s">
        <v>1404</v>
      </c>
      <c r="C36" s="208" t="s">
        <v>1405</v>
      </c>
      <c r="D36" s="208" t="s">
        <v>1406</v>
      </c>
      <c r="E36" s="221">
        <v>7</v>
      </c>
      <c r="F36" s="208" t="s">
        <v>1013</v>
      </c>
      <c r="G36" s="221">
        <v>21</v>
      </c>
      <c r="H36" s="208" t="s">
        <v>859</v>
      </c>
      <c r="I36" s="222">
        <v>0</v>
      </c>
      <c r="J36" s="222">
        <v>1</v>
      </c>
      <c r="K36" s="210">
        <v>0</v>
      </c>
      <c r="L36" s="210">
        <v>1</v>
      </c>
      <c r="M36" s="210">
        <v>0</v>
      </c>
      <c r="N36" s="210">
        <v>0</v>
      </c>
      <c r="O36" s="210">
        <v>1</v>
      </c>
      <c r="P36" s="210">
        <v>0</v>
      </c>
      <c r="Q36" s="210">
        <v>1</v>
      </c>
      <c r="R36" s="210">
        <v>0</v>
      </c>
      <c r="S36" s="210">
        <v>1</v>
      </c>
      <c r="T36" s="210">
        <v>0</v>
      </c>
      <c r="U36" s="210">
        <v>1</v>
      </c>
      <c r="V36" s="211">
        <v>1</v>
      </c>
      <c r="W36" s="211">
        <v>1</v>
      </c>
      <c r="X36" s="211">
        <v>0</v>
      </c>
      <c r="Y36" s="210">
        <v>1</v>
      </c>
      <c r="Z36" s="210">
        <v>1</v>
      </c>
      <c r="AA36" s="210">
        <v>0</v>
      </c>
      <c r="AB36" s="211">
        <v>0</v>
      </c>
      <c r="AC36" s="212"/>
      <c r="AD36" s="212"/>
      <c r="AE36" s="212"/>
      <c r="AF36" s="212"/>
      <c r="AG36" s="212"/>
      <c r="AH36" s="212"/>
      <c r="AI36" s="155">
        <f t="shared" si="1"/>
        <v>10</v>
      </c>
      <c r="AJ36" s="213"/>
      <c r="AK36" s="208" t="s">
        <v>1407</v>
      </c>
      <c r="AL36" s="213"/>
      <c r="AM36" s="214"/>
      <c r="AN36" s="196"/>
    </row>
    <row r="37" spans="1:40" ht="24.75" customHeight="1">
      <c r="A37" s="215">
        <v>8</v>
      </c>
      <c r="B37" s="207" t="s">
        <v>1408</v>
      </c>
      <c r="C37" s="208" t="s">
        <v>1409</v>
      </c>
      <c r="D37" s="208" t="s">
        <v>1073</v>
      </c>
      <c r="E37" s="209">
        <v>7</v>
      </c>
      <c r="F37" s="223" t="s">
        <v>863</v>
      </c>
      <c r="G37" s="224">
        <v>18</v>
      </c>
      <c r="H37" s="225" t="s">
        <v>859</v>
      </c>
      <c r="I37" s="220">
        <v>1</v>
      </c>
      <c r="J37" s="220">
        <v>1</v>
      </c>
      <c r="K37" s="220">
        <v>0</v>
      </c>
      <c r="L37" s="220">
        <v>1</v>
      </c>
      <c r="M37" s="220">
        <v>0</v>
      </c>
      <c r="N37" s="220">
        <v>0</v>
      </c>
      <c r="O37" s="220">
        <v>0</v>
      </c>
      <c r="P37" s="220">
        <v>1</v>
      </c>
      <c r="Q37" s="220">
        <v>1</v>
      </c>
      <c r="R37" s="220">
        <v>1</v>
      </c>
      <c r="S37" s="220">
        <v>1</v>
      </c>
      <c r="T37" s="220">
        <v>0</v>
      </c>
      <c r="U37" s="220">
        <v>0</v>
      </c>
      <c r="V37" s="220">
        <v>1</v>
      </c>
      <c r="W37" s="220">
        <v>1</v>
      </c>
      <c r="X37" s="220">
        <v>0</v>
      </c>
      <c r="Y37" s="220">
        <v>0</v>
      </c>
      <c r="Z37" s="220">
        <v>0</v>
      </c>
      <c r="AA37" s="220">
        <v>0</v>
      </c>
      <c r="AB37" s="220">
        <v>0</v>
      </c>
      <c r="AC37" s="226"/>
      <c r="AD37" s="226"/>
      <c r="AE37" s="226"/>
      <c r="AF37" s="226"/>
      <c r="AG37" s="226"/>
      <c r="AH37" s="226"/>
      <c r="AI37" s="155">
        <f t="shared" si="1"/>
        <v>9</v>
      </c>
      <c r="AJ37" s="220"/>
      <c r="AK37" s="208" t="s">
        <v>1410</v>
      </c>
      <c r="AL37" s="220"/>
      <c r="AM37" s="220"/>
      <c r="AN37" s="196"/>
    </row>
    <row r="38" ht="24.75" customHeight="1">
      <c r="A38" s="227" t="s">
        <v>1411</v>
      </c>
    </row>
    <row r="39" spans="1:39" ht="62.25" customHeight="1">
      <c r="A39" s="149" t="s">
        <v>842</v>
      </c>
      <c r="B39" s="150" t="s">
        <v>843</v>
      </c>
      <c r="C39" s="151" t="s">
        <v>844</v>
      </c>
      <c r="D39" s="151" t="s">
        <v>845</v>
      </c>
      <c r="E39" s="151" t="s">
        <v>846</v>
      </c>
      <c r="F39" s="151" t="s">
        <v>847</v>
      </c>
      <c r="G39" s="151" t="s">
        <v>848</v>
      </c>
      <c r="H39" s="151" t="s">
        <v>849</v>
      </c>
      <c r="I39" s="151">
        <v>1</v>
      </c>
      <c r="J39" s="151">
        <v>2</v>
      </c>
      <c r="K39" s="151">
        <v>3</v>
      </c>
      <c r="L39" s="151">
        <v>4</v>
      </c>
      <c r="M39" s="151">
        <v>5</v>
      </c>
      <c r="N39" s="151">
        <v>6</v>
      </c>
      <c r="O39" s="151">
        <v>7</v>
      </c>
      <c r="P39" s="151">
        <v>8</v>
      </c>
      <c r="Q39" s="151">
        <v>9</v>
      </c>
      <c r="R39" s="151">
        <v>10</v>
      </c>
      <c r="S39" s="151">
        <v>11</v>
      </c>
      <c r="T39" s="151">
        <v>12</v>
      </c>
      <c r="U39" s="151">
        <v>13</v>
      </c>
      <c r="V39" s="151">
        <v>14</v>
      </c>
      <c r="W39" s="151">
        <v>15</v>
      </c>
      <c r="X39" s="151">
        <v>16</v>
      </c>
      <c r="Y39" s="151">
        <v>17</v>
      </c>
      <c r="Z39" s="151">
        <v>18</v>
      </c>
      <c r="AA39" s="151">
        <v>19</v>
      </c>
      <c r="AB39" s="151">
        <v>20</v>
      </c>
      <c r="AC39" s="151">
        <v>21</v>
      </c>
      <c r="AD39" s="151">
        <v>22</v>
      </c>
      <c r="AE39" s="151">
        <v>23</v>
      </c>
      <c r="AF39" s="151">
        <v>24</v>
      </c>
      <c r="AG39" s="151">
        <v>25</v>
      </c>
      <c r="AH39" s="152"/>
      <c r="AI39" s="153" t="s">
        <v>1353</v>
      </c>
      <c r="AJ39" s="151" t="s">
        <v>851</v>
      </c>
      <c r="AK39" s="151" t="s">
        <v>852</v>
      </c>
      <c r="AL39" s="151" t="s">
        <v>853</v>
      </c>
      <c r="AM39" s="151" t="s">
        <v>854</v>
      </c>
    </row>
    <row r="40" spans="1:39" ht="24.75" customHeight="1">
      <c r="A40" s="155"/>
      <c r="B40" s="155"/>
      <c r="C40" s="155"/>
      <c r="D40" s="155"/>
      <c r="E40" s="155"/>
      <c r="F40" s="155"/>
      <c r="G40" s="151" t="s">
        <v>855</v>
      </c>
      <c r="H40" s="155"/>
      <c r="I40" s="155">
        <v>1</v>
      </c>
      <c r="J40" s="155">
        <v>1</v>
      </c>
      <c r="K40" s="155">
        <v>1</v>
      </c>
      <c r="L40" s="155">
        <v>1</v>
      </c>
      <c r="M40" s="155">
        <v>1</v>
      </c>
      <c r="N40" s="155">
        <v>1</v>
      </c>
      <c r="O40" s="155">
        <v>1</v>
      </c>
      <c r="P40" s="155">
        <v>1</v>
      </c>
      <c r="Q40" s="155">
        <v>1</v>
      </c>
      <c r="R40" s="155">
        <v>1</v>
      </c>
      <c r="S40" s="155">
        <v>1</v>
      </c>
      <c r="T40" s="155">
        <v>1</v>
      </c>
      <c r="U40" s="155">
        <v>1</v>
      </c>
      <c r="V40" s="155">
        <v>1</v>
      </c>
      <c r="W40" s="155">
        <v>1</v>
      </c>
      <c r="X40" s="155">
        <v>1</v>
      </c>
      <c r="Y40" s="155">
        <v>1</v>
      </c>
      <c r="Z40" s="155">
        <v>1</v>
      </c>
      <c r="AA40" s="155">
        <v>1</v>
      </c>
      <c r="AB40" s="155">
        <v>1</v>
      </c>
      <c r="AC40" s="155">
        <v>1</v>
      </c>
      <c r="AD40" s="155">
        <v>1</v>
      </c>
      <c r="AE40" s="155">
        <v>1</v>
      </c>
      <c r="AF40" s="155">
        <v>1</v>
      </c>
      <c r="AG40" s="155">
        <v>11</v>
      </c>
      <c r="AH40" s="156"/>
      <c r="AI40" s="155">
        <f aca="true" t="shared" si="2" ref="AI40:AI50">SUM(I40:AG40)</f>
        <v>35</v>
      </c>
      <c r="AJ40" s="213"/>
      <c r="AK40" s="173"/>
      <c r="AL40" s="228"/>
      <c r="AM40" s="228"/>
    </row>
    <row r="41" spans="1:39" ht="24.75" customHeight="1">
      <c r="A41" s="197">
        <v>1</v>
      </c>
      <c r="B41" s="198" t="s">
        <v>1412</v>
      </c>
      <c r="C41" s="162" t="s">
        <v>1288</v>
      </c>
      <c r="D41" s="162" t="s">
        <v>1413</v>
      </c>
      <c r="E41" s="198">
        <v>8</v>
      </c>
      <c r="F41" s="162" t="s">
        <v>891</v>
      </c>
      <c r="G41" s="198">
        <v>34</v>
      </c>
      <c r="H41" s="162" t="s">
        <v>859</v>
      </c>
      <c r="I41" s="201">
        <v>0</v>
      </c>
      <c r="J41" s="201">
        <v>1</v>
      </c>
      <c r="K41" s="201">
        <v>1</v>
      </c>
      <c r="L41" s="201">
        <v>0</v>
      </c>
      <c r="M41" s="201">
        <v>0</v>
      </c>
      <c r="N41" s="201">
        <v>0</v>
      </c>
      <c r="O41" s="201">
        <v>0</v>
      </c>
      <c r="P41" s="201">
        <v>0</v>
      </c>
      <c r="Q41" s="201">
        <v>1</v>
      </c>
      <c r="R41" s="201">
        <v>0</v>
      </c>
      <c r="S41" s="201">
        <v>0</v>
      </c>
      <c r="T41" s="201">
        <v>1</v>
      </c>
      <c r="U41" s="201">
        <v>0</v>
      </c>
      <c r="V41" s="201">
        <v>1</v>
      </c>
      <c r="W41" s="201">
        <v>0</v>
      </c>
      <c r="X41" s="201">
        <v>0</v>
      </c>
      <c r="Y41" s="201">
        <v>1</v>
      </c>
      <c r="Z41" s="201">
        <v>1</v>
      </c>
      <c r="AA41" s="201">
        <v>1</v>
      </c>
      <c r="AB41" s="201">
        <v>1</v>
      </c>
      <c r="AC41" s="201">
        <v>1</v>
      </c>
      <c r="AD41" s="201">
        <v>1</v>
      </c>
      <c r="AE41" s="201">
        <v>1</v>
      </c>
      <c r="AF41" s="201">
        <v>1</v>
      </c>
      <c r="AG41" s="201">
        <v>2</v>
      </c>
      <c r="AH41" s="201"/>
      <c r="AI41" s="164">
        <f t="shared" si="2"/>
        <v>15</v>
      </c>
      <c r="AJ41" s="204" t="s">
        <v>870</v>
      </c>
      <c r="AK41" s="162" t="s">
        <v>1414</v>
      </c>
      <c r="AL41" s="229"/>
      <c r="AM41" s="230"/>
    </row>
    <row r="42" spans="1:39" ht="24.75" customHeight="1">
      <c r="A42" s="197">
        <v>2</v>
      </c>
      <c r="B42" s="198" t="s">
        <v>1415</v>
      </c>
      <c r="C42" s="162" t="s">
        <v>1416</v>
      </c>
      <c r="D42" s="162" t="s">
        <v>1173</v>
      </c>
      <c r="E42" s="198">
        <v>8</v>
      </c>
      <c r="F42" s="162" t="s">
        <v>863</v>
      </c>
      <c r="G42" s="198">
        <v>19</v>
      </c>
      <c r="H42" s="286" t="s">
        <v>859</v>
      </c>
      <c r="I42" s="202">
        <v>0</v>
      </c>
      <c r="J42" s="202">
        <v>0</v>
      </c>
      <c r="K42" s="202">
        <v>0</v>
      </c>
      <c r="L42" s="202">
        <v>0</v>
      </c>
      <c r="M42" s="202">
        <v>1</v>
      </c>
      <c r="N42" s="202">
        <v>0</v>
      </c>
      <c r="O42" s="202">
        <v>1</v>
      </c>
      <c r="P42" s="202">
        <v>0</v>
      </c>
      <c r="Q42" s="202">
        <v>1</v>
      </c>
      <c r="R42" s="202">
        <v>0</v>
      </c>
      <c r="S42" s="202">
        <v>1</v>
      </c>
      <c r="T42" s="202">
        <v>0</v>
      </c>
      <c r="U42" s="202">
        <v>0</v>
      </c>
      <c r="V42" s="203">
        <v>0</v>
      </c>
      <c r="W42" s="203">
        <v>0</v>
      </c>
      <c r="X42" s="203">
        <v>0</v>
      </c>
      <c r="Y42" s="202">
        <v>1</v>
      </c>
      <c r="Z42" s="202">
        <v>1</v>
      </c>
      <c r="AA42" s="202">
        <v>1</v>
      </c>
      <c r="AB42" s="203">
        <v>1</v>
      </c>
      <c r="AC42" s="203">
        <v>0</v>
      </c>
      <c r="AD42" s="203">
        <v>1</v>
      </c>
      <c r="AE42" s="203">
        <v>1</v>
      </c>
      <c r="AF42" s="203">
        <v>1</v>
      </c>
      <c r="AG42" s="203">
        <v>2</v>
      </c>
      <c r="AH42" s="203"/>
      <c r="AI42" s="164">
        <f t="shared" si="2"/>
        <v>13</v>
      </c>
      <c r="AJ42" s="204" t="s">
        <v>870</v>
      </c>
      <c r="AK42" s="162" t="s">
        <v>1417</v>
      </c>
      <c r="AL42" s="229"/>
      <c r="AM42" s="230"/>
    </row>
    <row r="43" spans="1:39" ht="24.75" customHeight="1">
      <c r="A43" s="206">
        <v>3</v>
      </c>
      <c r="B43" s="233" t="s">
        <v>1418</v>
      </c>
      <c r="C43" s="173" t="s">
        <v>1419</v>
      </c>
      <c r="D43" s="173" t="s">
        <v>1201</v>
      </c>
      <c r="E43" s="233">
        <v>8</v>
      </c>
      <c r="F43" s="173" t="s">
        <v>927</v>
      </c>
      <c r="G43" s="233">
        <v>37</v>
      </c>
      <c r="H43" s="173" t="s">
        <v>928</v>
      </c>
      <c r="I43" s="210">
        <v>0</v>
      </c>
      <c r="J43" s="210">
        <v>1</v>
      </c>
      <c r="K43" s="210">
        <v>0</v>
      </c>
      <c r="L43" s="210">
        <v>1</v>
      </c>
      <c r="M43" s="210">
        <v>1</v>
      </c>
      <c r="N43" s="210">
        <v>1</v>
      </c>
      <c r="O43" s="210">
        <v>0</v>
      </c>
      <c r="P43" s="210">
        <v>0</v>
      </c>
      <c r="Q43" s="210">
        <v>1</v>
      </c>
      <c r="R43" s="210">
        <v>0</v>
      </c>
      <c r="S43" s="210">
        <v>1</v>
      </c>
      <c r="T43" s="210">
        <v>0</v>
      </c>
      <c r="U43" s="210">
        <v>0</v>
      </c>
      <c r="V43" s="211">
        <v>1</v>
      </c>
      <c r="W43" s="211">
        <v>0</v>
      </c>
      <c r="X43" s="211">
        <v>0</v>
      </c>
      <c r="Y43" s="210">
        <v>0</v>
      </c>
      <c r="Z43" s="210">
        <v>0</v>
      </c>
      <c r="AA43" s="210">
        <v>1</v>
      </c>
      <c r="AB43" s="211">
        <v>1</v>
      </c>
      <c r="AC43" s="211">
        <v>1</v>
      </c>
      <c r="AD43" s="211">
        <v>1</v>
      </c>
      <c r="AE43" s="211">
        <v>0</v>
      </c>
      <c r="AF43" s="211">
        <v>1</v>
      </c>
      <c r="AG43" s="211">
        <v>0</v>
      </c>
      <c r="AH43" s="212"/>
      <c r="AI43" s="155">
        <f t="shared" si="2"/>
        <v>12</v>
      </c>
      <c r="AJ43" s="213"/>
      <c r="AK43" s="182" t="s">
        <v>929</v>
      </c>
      <c r="AL43" s="234"/>
      <c r="AM43" s="235"/>
    </row>
    <row r="44" spans="1:39" ht="24.75" customHeight="1">
      <c r="A44" s="206">
        <v>4</v>
      </c>
      <c r="B44" s="233" t="s">
        <v>1420</v>
      </c>
      <c r="C44" s="173" t="s">
        <v>1421</v>
      </c>
      <c r="D44" s="173" t="s">
        <v>862</v>
      </c>
      <c r="E44" s="233">
        <v>8</v>
      </c>
      <c r="F44" s="173" t="s">
        <v>858</v>
      </c>
      <c r="G44" s="233">
        <v>35</v>
      </c>
      <c r="H44" s="173" t="s">
        <v>859</v>
      </c>
      <c r="I44" s="222">
        <v>0</v>
      </c>
      <c r="J44" s="222">
        <v>1</v>
      </c>
      <c r="K44" s="210">
        <v>0</v>
      </c>
      <c r="L44" s="210">
        <v>0</v>
      </c>
      <c r="M44" s="210">
        <v>0</v>
      </c>
      <c r="N44" s="210">
        <v>0</v>
      </c>
      <c r="O44" s="210">
        <v>1</v>
      </c>
      <c r="P44" s="210">
        <v>0</v>
      </c>
      <c r="Q44" s="210">
        <v>0</v>
      </c>
      <c r="R44" s="210">
        <v>0</v>
      </c>
      <c r="S44" s="210">
        <v>0</v>
      </c>
      <c r="T44" s="210">
        <v>1</v>
      </c>
      <c r="U44" s="210">
        <v>0</v>
      </c>
      <c r="V44" s="211">
        <v>1</v>
      </c>
      <c r="W44" s="211">
        <v>0</v>
      </c>
      <c r="X44" s="211">
        <v>0</v>
      </c>
      <c r="Y44" s="210">
        <v>0</v>
      </c>
      <c r="Z44" s="210">
        <v>1</v>
      </c>
      <c r="AA44" s="210">
        <v>0</v>
      </c>
      <c r="AB44" s="211">
        <v>1</v>
      </c>
      <c r="AC44" s="211">
        <v>0</v>
      </c>
      <c r="AD44" s="211">
        <v>0</v>
      </c>
      <c r="AE44" s="211">
        <v>1</v>
      </c>
      <c r="AF44" s="211">
        <v>1</v>
      </c>
      <c r="AG44" s="211">
        <v>3</v>
      </c>
      <c r="AH44" s="212"/>
      <c r="AI44" s="155">
        <f t="shared" si="2"/>
        <v>11</v>
      </c>
      <c r="AJ44" s="213"/>
      <c r="AK44" s="180" t="s">
        <v>1355</v>
      </c>
      <c r="AL44" s="234"/>
      <c r="AM44" s="228"/>
    </row>
    <row r="45" spans="1:39" ht="24.75" customHeight="1">
      <c r="A45" s="206">
        <v>5</v>
      </c>
      <c r="B45" s="233" t="s">
        <v>1422</v>
      </c>
      <c r="C45" s="173" t="s">
        <v>1423</v>
      </c>
      <c r="D45" s="173" t="s">
        <v>1424</v>
      </c>
      <c r="E45" s="233">
        <v>8</v>
      </c>
      <c r="F45" s="173" t="s">
        <v>1023</v>
      </c>
      <c r="G45" s="233">
        <v>34</v>
      </c>
      <c r="H45" s="173" t="s">
        <v>859</v>
      </c>
      <c r="I45" s="214">
        <v>0</v>
      </c>
      <c r="J45" s="214">
        <v>0</v>
      </c>
      <c r="K45" s="214">
        <v>1</v>
      </c>
      <c r="L45" s="214">
        <v>0</v>
      </c>
      <c r="M45" s="214">
        <v>0</v>
      </c>
      <c r="N45" s="214">
        <v>1</v>
      </c>
      <c r="O45" s="214">
        <v>1</v>
      </c>
      <c r="P45" s="214">
        <v>0</v>
      </c>
      <c r="Q45" s="214">
        <v>0</v>
      </c>
      <c r="R45" s="214">
        <v>0</v>
      </c>
      <c r="S45" s="214">
        <v>0</v>
      </c>
      <c r="T45" s="214">
        <v>0</v>
      </c>
      <c r="U45" s="214">
        <v>0</v>
      </c>
      <c r="V45" s="214">
        <v>1</v>
      </c>
      <c r="W45" s="214">
        <v>0</v>
      </c>
      <c r="X45" s="214">
        <v>0</v>
      </c>
      <c r="Y45" s="214">
        <v>0</v>
      </c>
      <c r="Z45" s="214">
        <v>1</v>
      </c>
      <c r="AA45" s="214">
        <v>1</v>
      </c>
      <c r="AB45" s="214">
        <v>1</v>
      </c>
      <c r="AC45" s="214">
        <v>0</v>
      </c>
      <c r="AD45" s="214">
        <v>1</v>
      </c>
      <c r="AE45" s="214">
        <v>1</v>
      </c>
      <c r="AF45" s="214">
        <v>1</v>
      </c>
      <c r="AG45" s="214">
        <v>0</v>
      </c>
      <c r="AH45" s="226"/>
      <c r="AI45" s="155">
        <f t="shared" si="2"/>
        <v>10</v>
      </c>
      <c r="AJ45" s="220"/>
      <c r="AK45" s="173" t="s">
        <v>1400</v>
      </c>
      <c r="AL45" s="158"/>
      <c r="AM45" s="158"/>
    </row>
    <row r="46" spans="1:39" ht="24.75" customHeight="1">
      <c r="A46" s="215">
        <v>5</v>
      </c>
      <c r="B46" s="233" t="s">
        <v>1425</v>
      </c>
      <c r="C46" s="173" t="s">
        <v>1426</v>
      </c>
      <c r="D46" s="173" t="s">
        <v>1224</v>
      </c>
      <c r="E46" s="233">
        <v>8</v>
      </c>
      <c r="F46" s="236" t="s">
        <v>905</v>
      </c>
      <c r="G46" s="233">
        <v>21</v>
      </c>
      <c r="H46" s="173" t="s">
        <v>859</v>
      </c>
      <c r="I46" s="220">
        <v>0</v>
      </c>
      <c r="J46" s="220">
        <v>0</v>
      </c>
      <c r="K46" s="220">
        <v>1</v>
      </c>
      <c r="L46" s="220">
        <v>0</v>
      </c>
      <c r="M46" s="220">
        <v>0</v>
      </c>
      <c r="N46" s="220">
        <v>1</v>
      </c>
      <c r="O46" s="220">
        <v>1</v>
      </c>
      <c r="P46" s="220">
        <v>0</v>
      </c>
      <c r="Q46" s="220">
        <v>0</v>
      </c>
      <c r="R46" s="220">
        <v>0</v>
      </c>
      <c r="S46" s="220">
        <v>0</v>
      </c>
      <c r="T46" s="220">
        <v>0</v>
      </c>
      <c r="U46" s="220">
        <v>0</v>
      </c>
      <c r="V46" s="220">
        <v>0</v>
      </c>
      <c r="W46" s="220">
        <v>0</v>
      </c>
      <c r="X46" s="220">
        <v>1</v>
      </c>
      <c r="Y46" s="220">
        <v>1</v>
      </c>
      <c r="Z46" s="220">
        <v>0</v>
      </c>
      <c r="AA46" s="220">
        <v>1</v>
      </c>
      <c r="AB46" s="220">
        <v>1</v>
      </c>
      <c r="AC46" s="220">
        <v>1</v>
      </c>
      <c r="AD46" s="220">
        <v>1</v>
      </c>
      <c r="AE46" s="220">
        <v>1</v>
      </c>
      <c r="AF46" s="220">
        <v>0</v>
      </c>
      <c r="AG46" s="220">
        <v>0</v>
      </c>
      <c r="AH46" s="226"/>
      <c r="AI46" s="155">
        <f t="shared" si="2"/>
        <v>10</v>
      </c>
      <c r="AJ46" s="213"/>
      <c r="AK46" s="173" t="s">
        <v>1427</v>
      </c>
      <c r="AL46" s="234"/>
      <c r="AM46" s="228"/>
    </row>
    <row r="47" spans="1:39" ht="24.75" customHeight="1">
      <c r="A47" s="206">
        <v>7</v>
      </c>
      <c r="B47" s="233" t="s">
        <v>1428</v>
      </c>
      <c r="C47" s="182" t="s">
        <v>1429</v>
      </c>
      <c r="D47" s="182" t="s">
        <v>1005</v>
      </c>
      <c r="E47" s="237">
        <v>8</v>
      </c>
      <c r="F47" s="182" t="s">
        <v>868</v>
      </c>
      <c r="G47" s="237">
        <v>36</v>
      </c>
      <c r="H47" s="182" t="s">
        <v>859</v>
      </c>
      <c r="I47" s="210">
        <v>0</v>
      </c>
      <c r="J47" s="210">
        <v>1</v>
      </c>
      <c r="K47" s="210">
        <v>1</v>
      </c>
      <c r="L47" s="210">
        <v>1</v>
      </c>
      <c r="M47" s="210">
        <v>0</v>
      </c>
      <c r="N47" s="210">
        <v>0</v>
      </c>
      <c r="O47" s="210">
        <v>1</v>
      </c>
      <c r="P47" s="210">
        <v>0</v>
      </c>
      <c r="Q47" s="210">
        <v>0</v>
      </c>
      <c r="R47" s="210">
        <v>0</v>
      </c>
      <c r="S47" s="210">
        <v>0</v>
      </c>
      <c r="T47" s="210">
        <v>1</v>
      </c>
      <c r="U47" s="210">
        <v>0</v>
      </c>
      <c r="V47" s="211">
        <v>1</v>
      </c>
      <c r="W47" s="211">
        <v>0</v>
      </c>
      <c r="X47" s="211">
        <v>0</v>
      </c>
      <c r="Y47" s="210">
        <v>1</v>
      </c>
      <c r="Z47" s="210">
        <v>0</v>
      </c>
      <c r="AA47" s="210">
        <v>0</v>
      </c>
      <c r="AB47" s="211">
        <v>1</v>
      </c>
      <c r="AC47" s="211">
        <v>0</v>
      </c>
      <c r="AD47" s="211">
        <v>0</v>
      </c>
      <c r="AE47" s="211">
        <v>0</v>
      </c>
      <c r="AF47" s="211">
        <v>1</v>
      </c>
      <c r="AG47" s="211">
        <v>0</v>
      </c>
      <c r="AH47" s="212"/>
      <c r="AI47" s="155">
        <f t="shared" si="2"/>
        <v>9</v>
      </c>
      <c r="AJ47" s="155"/>
      <c r="AK47" s="218" t="s">
        <v>1383</v>
      </c>
      <c r="AL47" s="157"/>
      <c r="AM47" s="238"/>
    </row>
    <row r="48" spans="1:39" ht="24.75" customHeight="1">
      <c r="A48" s="206">
        <v>8</v>
      </c>
      <c r="B48" s="233" t="s">
        <v>1430</v>
      </c>
      <c r="C48" s="239" t="s">
        <v>1431</v>
      </c>
      <c r="D48" s="239" t="s">
        <v>1432</v>
      </c>
      <c r="E48" s="233">
        <v>8</v>
      </c>
      <c r="F48" s="173" t="s">
        <v>899</v>
      </c>
      <c r="G48" s="233">
        <v>36</v>
      </c>
      <c r="H48" s="173" t="s">
        <v>859</v>
      </c>
      <c r="I48" s="210">
        <v>0</v>
      </c>
      <c r="J48" s="210">
        <v>1</v>
      </c>
      <c r="K48" s="210">
        <v>1</v>
      </c>
      <c r="L48" s="210">
        <v>0</v>
      </c>
      <c r="M48" s="210">
        <v>0</v>
      </c>
      <c r="N48" s="210">
        <v>1</v>
      </c>
      <c r="O48" s="210">
        <v>1</v>
      </c>
      <c r="P48" s="210">
        <v>0</v>
      </c>
      <c r="Q48" s="210">
        <v>0</v>
      </c>
      <c r="R48" s="210">
        <v>0</v>
      </c>
      <c r="S48" s="210">
        <v>0</v>
      </c>
      <c r="T48" s="210">
        <v>1</v>
      </c>
      <c r="U48" s="210">
        <v>1</v>
      </c>
      <c r="V48" s="211">
        <v>0</v>
      </c>
      <c r="W48" s="211">
        <v>0</v>
      </c>
      <c r="X48" s="211">
        <v>0</v>
      </c>
      <c r="Y48" s="210">
        <v>1</v>
      </c>
      <c r="Z48" s="210">
        <v>0</v>
      </c>
      <c r="AA48" s="210">
        <v>0</v>
      </c>
      <c r="AB48" s="211">
        <v>0</v>
      </c>
      <c r="AC48" s="211">
        <v>0</v>
      </c>
      <c r="AD48" s="211">
        <v>0</v>
      </c>
      <c r="AE48" s="211">
        <v>0</v>
      </c>
      <c r="AF48" s="211">
        <v>1</v>
      </c>
      <c r="AG48" s="211">
        <v>0</v>
      </c>
      <c r="AH48" s="212"/>
      <c r="AI48" s="155">
        <f t="shared" si="2"/>
        <v>8</v>
      </c>
      <c r="AJ48" s="220"/>
      <c r="AK48" s="240" t="s">
        <v>1433</v>
      </c>
      <c r="AL48" s="158"/>
      <c r="AM48" s="158"/>
    </row>
    <row r="49" spans="1:39" ht="24.75" customHeight="1">
      <c r="A49" s="206">
        <v>9</v>
      </c>
      <c r="B49" s="233" t="s">
        <v>1434</v>
      </c>
      <c r="C49" s="173" t="s">
        <v>1435</v>
      </c>
      <c r="D49" s="173" t="s">
        <v>1193</v>
      </c>
      <c r="E49" s="233">
        <v>8</v>
      </c>
      <c r="F49" s="173" t="s">
        <v>1042</v>
      </c>
      <c r="G49" s="233">
        <v>36</v>
      </c>
      <c r="H49" s="173" t="s">
        <v>859</v>
      </c>
      <c r="I49" s="210">
        <v>0</v>
      </c>
      <c r="J49" s="210">
        <v>0</v>
      </c>
      <c r="K49" s="210">
        <v>0</v>
      </c>
      <c r="L49" s="210">
        <v>0</v>
      </c>
      <c r="M49" s="210">
        <v>0</v>
      </c>
      <c r="N49" s="210">
        <v>0</v>
      </c>
      <c r="O49" s="210">
        <v>1</v>
      </c>
      <c r="P49" s="210">
        <v>0</v>
      </c>
      <c r="Q49" s="210">
        <v>1</v>
      </c>
      <c r="R49" s="210">
        <v>0</v>
      </c>
      <c r="S49" s="210">
        <v>0</v>
      </c>
      <c r="T49" s="210">
        <v>0</v>
      </c>
      <c r="U49" s="210">
        <v>0</v>
      </c>
      <c r="V49" s="211">
        <v>0</v>
      </c>
      <c r="W49" s="211">
        <v>0</v>
      </c>
      <c r="X49" s="211">
        <v>0</v>
      </c>
      <c r="Y49" s="210">
        <v>1</v>
      </c>
      <c r="Z49" s="210">
        <v>0</v>
      </c>
      <c r="AA49" s="210">
        <v>0</v>
      </c>
      <c r="AB49" s="211">
        <v>1</v>
      </c>
      <c r="AC49" s="211">
        <v>1</v>
      </c>
      <c r="AD49" s="211">
        <v>0</v>
      </c>
      <c r="AE49" s="211">
        <v>0</v>
      </c>
      <c r="AF49" s="211">
        <v>0</v>
      </c>
      <c r="AG49" s="211">
        <v>2</v>
      </c>
      <c r="AH49" s="212"/>
      <c r="AI49" s="155">
        <f t="shared" si="2"/>
        <v>7</v>
      </c>
      <c r="AJ49" s="213"/>
      <c r="AK49" s="173" t="s">
        <v>1357</v>
      </c>
      <c r="AL49" s="241"/>
      <c r="AM49" s="235"/>
    </row>
    <row r="50" spans="1:39" ht="24.75" customHeight="1">
      <c r="A50" s="215">
        <v>10</v>
      </c>
      <c r="B50" s="233" t="s">
        <v>1436</v>
      </c>
      <c r="C50" s="173" t="s">
        <v>1437</v>
      </c>
      <c r="D50" s="173" t="s">
        <v>1438</v>
      </c>
      <c r="E50" s="233">
        <v>8</v>
      </c>
      <c r="F50" s="173" t="s">
        <v>941</v>
      </c>
      <c r="G50" s="233">
        <v>17</v>
      </c>
      <c r="H50" s="173" t="s">
        <v>859</v>
      </c>
      <c r="I50" s="231">
        <v>0</v>
      </c>
      <c r="J50" s="231">
        <v>0</v>
      </c>
      <c r="K50" s="231">
        <v>0</v>
      </c>
      <c r="L50" s="231">
        <v>0</v>
      </c>
      <c r="M50" s="231">
        <v>0</v>
      </c>
      <c r="N50" s="231">
        <v>1</v>
      </c>
      <c r="O50" s="231">
        <v>0</v>
      </c>
      <c r="P50" s="231">
        <v>0</v>
      </c>
      <c r="Q50" s="231">
        <v>0</v>
      </c>
      <c r="R50" s="231">
        <v>0</v>
      </c>
      <c r="S50" s="231">
        <v>0</v>
      </c>
      <c r="T50" s="231">
        <v>0</v>
      </c>
      <c r="U50" s="231">
        <v>0</v>
      </c>
      <c r="V50" s="232">
        <v>0</v>
      </c>
      <c r="W50" s="232">
        <v>0</v>
      </c>
      <c r="X50" s="232">
        <v>0</v>
      </c>
      <c r="Y50" s="231">
        <v>0</v>
      </c>
      <c r="Z50" s="231">
        <v>0</v>
      </c>
      <c r="AA50" s="231">
        <v>0</v>
      </c>
      <c r="AB50" s="232">
        <v>1</v>
      </c>
      <c r="AC50" s="232">
        <v>0</v>
      </c>
      <c r="AD50" s="232">
        <v>0</v>
      </c>
      <c r="AE50" s="232">
        <v>0</v>
      </c>
      <c r="AF50" s="232">
        <v>0</v>
      </c>
      <c r="AG50" s="232">
        <v>0</v>
      </c>
      <c r="AH50" s="212"/>
      <c r="AI50" s="155">
        <f t="shared" si="2"/>
        <v>2</v>
      </c>
      <c r="AJ50" s="219"/>
      <c r="AK50" s="173" t="s">
        <v>1439</v>
      </c>
      <c r="AL50" s="242"/>
      <c r="AM50" s="158"/>
    </row>
    <row r="51" spans="1:39" ht="24.75" customHeight="1">
      <c r="A51" s="215"/>
      <c r="B51" s="233" t="s">
        <v>1440</v>
      </c>
      <c r="C51" s="173" t="s">
        <v>1441</v>
      </c>
      <c r="D51" s="243" t="s">
        <v>1442</v>
      </c>
      <c r="E51" s="233">
        <v>8</v>
      </c>
      <c r="F51" s="173" t="s">
        <v>873</v>
      </c>
      <c r="G51" s="233">
        <v>26</v>
      </c>
      <c r="H51" s="173" t="s">
        <v>859</v>
      </c>
      <c r="I51" s="1767" t="s">
        <v>939</v>
      </c>
      <c r="J51" s="1757"/>
      <c r="K51" s="1757"/>
      <c r="L51" s="1757"/>
      <c r="M51" s="1757"/>
      <c r="N51" s="1757"/>
      <c r="O51" s="1757"/>
      <c r="P51" s="1757"/>
      <c r="Q51" s="1757"/>
      <c r="R51" s="1757"/>
      <c r="S51" s="1757"/>
      <c r="T51" s="1757"/>
      <c r="U51" s="1757"/>
      <c r="V51" s="1757"/>
      <c r="W51" s="1757"/>
      <c r="X51" s="1757"/>
      <c r="Y51" s="1757"/>
      <c r="Z51" s="1757"/>
      <c r="AA51" s="1757"/>
      <c r="AB51" s="1757"/>
      <c r="AC51" s="1757"/>
      <c r="AD51" s="1757"/>
      <c r="AE51" s="1757"/>
      <c r="AF51" s="1757"/>
      <c r="AG51" s="1757"/>
      <c r="AH51" s="244"/>
      <c r="AI51" s="155"/>
      <c r="AJ51" s="213"/>
      <c r="AK51" s="173" t="s">
        <v>1374</v>
      </c>
      <c r="AL51" s="234"/>
      <c r="AM51" s="235"/>
    </row>
    <row r="52" spans="1:47" ht="24.75" customHeight="1">
      <c r="A52" s="195" t="s">
        <v>1443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</row>
    <row r="53" spans="1:39" ht="24.75" customHeight="1">
      <c r="A53" s="149" t="s">
        <v>842</v>
      </c>
      <c r="B53" s="150" t="s">
        <v>843</v>
      </c>
      <c r="C53" s="151" t="s">
        <v>844</v>
      </c>
      <c r="D53" s="151" t="s">
        <v>845</v>
      </c>
      <c r="E53" s="151" t="s">
        <v>846</v>
      </c>
      <c r="F53" s="151" t="s">
        <v>847</v>
      </c>
      <c r="G53" s="151" t="s">
        <v>848</v>
      </c>
      <c r="H53" s="151" t="s">
        <v>849</v>
      </c>
      <c r="I53" s="151">
        <v>1</v>
      </c>
      <c r="J53" s="151">
        <v>2</v>
      </c>
      <c r="K53" s="151">
        <v>3</v>
      </c>
      <c r="L53" s="151">
        <v>4</v>
      </c>
      <c r="M53" s="151">
        <v>5</v>
      </c>
      <c r="N53" s="151">
        <v>6</v>
      </c>
      <c r="O53" s="151">
        <v>7</v>
      </c>
      <c r="P53" s="151">
        <v>8</v>
      </c>
      <c r="Q53" s="151">
        <v>9</v>
      </c>
      <c r="R53" s="151">
        <v>10</v>
      </c>
      <c r="S53" s="151">
        <v>11</v>
      </c>
      <c r="T53" s="151">
        <v>12</v>
      </c>
      <c r="U53" s="151">
        <v>13</v>
      </c>
      <c r="V53" s="151">
        <v>14</v>
      </c>
      <c r="W53" s="151">
        <v>15</v>
      </c>
      <c r="X53" s="151">
        <v>16</v>
      </c>
      <c r="Y53" s="151">
        <v>17</v>
      </c>
      <c r="Z53" s="151">
        <v>18</v>
      </c>
      <c r="AA53" s="151">
        <v>19</v>
      </c>
      <c r="AB53" s="151">
        <v>20</v>
      </c>
      <c r="AC53" s="151">
        <v>21</v>
      </c>
      <c r="AD53" s="151">
        <v>22</v>
      </c>
      <c r="AE53" s="151">
        <v>23</v>
      </c>
      <c r="AF53" s="151">
        <v>24</v>
      </c>
      <c r="AG53" s="151">
        <v>25</v>
      </c>
      <c r="AH53" s="151">
        <v>26</v>
      </c>
      <c r="AI53" s="153" t="s">
        <v>1353</v>
      </c>
      <c r="AJ53" s="151" t="s">
        <v>851</v>
      </c>
      <c r="AK53" s="151" t="s">
        <v>852</v>
      </c>
      <c r="AL53" s="151" t="s">
        <v>853</v>
      </c>
      <c r="AM53" s="151" t="s">
        <v>854</v>
      </c>
    </row>
    <row r="54" spans="1:39" ht="24.75" customHeight="1">
      <c r="A54" s="155"/>
      <c r="B54" s="155"/>
      <c r="C54" s="155"/>
      <c r="D54" s="155"/>
      <c r="E54" s="155"/>
      <c r="F54" s="155"/>
      <c r="G54" s="151" t="s">
        <v>855</v>
      </c>
      <c r="H54" s="155"/>
      <c r="I54" s="155">
        <v>1</v>
      </c>
      <c r="J54" s="155">
        <v>1</v>
      </c>
      <c r="K54" s="155">
        <v>1</v>
      </c>
      <c r="L54" s="155">
        <v>1</v>
      </c>
      <c r="M54" s="155">
        <v>1</v>
      </c>
      <c r="N54" s="155">
        <v>1</v>
      </c>
      <c r="O54" s="155">
        <v>1</v>
      </c>
      <c r="P54" s="155">
        <v>1</v>
      </c>
      <c r="Q54" s="155">
        <v>1</v>
      </c>
      <c r="R54" s="155">
        <v>1</v>
      </c>
      <c r="S54" s="155">
        <v>1</v>
      </c>
      <c r="T54" s="155">
        <v>1</v>
      </c>
      <c r="U54" s="155">
        <v>1</v>
      </c>
      <c r="V54" s="155">
        <v>1</v>
      </c>
      <c r="W54" s="155">
        <v>1</v>
      </c>
      <c r="X54" s="155">
        <v>1</v>
      </c>
      <c r="Y54" s="155">
        <v>1</v>
      </c>
      <c r="Z54" s="155">
        <v>1</v>
      </c>
      <c r="AA54" s="155">
        <v>1</v>
      </c>
      <c r="AB54" s="155">
        <v>1</v>
      </c>
      <c r="AC54" s="155">
        <v>1</v>
      </c>
      <c r="AD54" s="155">
        <v>1</v>
      </c>
      <c r="AE54" s="155">
        <v>1</v>
      </c>
      <c r="AF54" s="155">
        <v>1</v>
      </c>
      <c r="AG54" s="155">
        <v>1</v>
      </c>
      <c r="AH54" s="155">
        <v>11</v>
      </c>
      <c r="AI54" s="155">
        <f aca="true" t="shared" si="3" ref="AI54:AI64">SUM(I54:AH54)</f>
        <v>36</v>
      </c>
      <c r="AJ54" s="155"/>
      <c r="AK54" s="157"/>
      <c r="AL54" s="238"/>
      <c r="AM54" s="14"/>
    </row>
    <row r="55" spans="1:39" ht="24.75" customHeight="1">
      <c r="A55" s="197">
        <v>1</v>
      </c>
      <c r="B55" s="198" t="s">
        <v>1444</v>
      </c>
      <c r="C55" s="199" t="s">
        <v>1445</v>
      </c>
      <c r="D55" s="199" t="s">
        <v>1300</v>
      </c>
      <c r="E55" s="200">
        <v>8</v>
      </c>
      <c r="F55" s="199" t="s">
        <v>873</v>
      </c>
      <c r="G55" s="200">
        <v>25</v>
      </c>
      <c r="H55" s="199" t="s">
        <v>859</v>
      </c>
      <c r="I55" s="202">
        <v>1</v>
      </c>
      <c r="J55" s="202">
        <v>0</v>
      </c>
      <c r="K55" s="202">
        <v>0</v>
      </c>
      <c r="L55" s="202">
        <v>1</v>
      </c>
      <c r="M55" s="202">
        <v>0</v>
      </c>
      <c r="N55" s="202">
        <v>1</v>
      </c>
      <c r="O55" s="202">
        <v>1</v>
      </c>
      <c r="P55" s="202">
        <v>1</v>
      </c>
      <c r="Q55" s="202">
        <v>1</v>
      </c>
      <c r="R55" s="202">
        <v>1</v>
      </c>
      <c r="S55" s="202">
        <v>1</v>
      </c>
      <c r="T55" s="202">
        <v>1</v>
      </c>
      <c r="U55" s="202">
        <v>1</v>
      </c>
      <c r="V55" s="203">
        <v>0</v>
      </c>
      <c r="W55" s="203">
        <v>1</v>
      </c>
      <c r="X55" s="203">
        <v>1</v>
      </c>
      <c r="Y55" s="202">
        <v>0</v>
      </c>
      <c r="Z55" s="202">
        <v>0</v>
      </c>
      <c r="AA55" s="202">
        <v>1</v>
      </c>
      <c r="AB55" s="203">
        <v>1</v>
      </c>
      <c r="AC55" s="203">
        <v>1</v>
      </c>
      <c r="AD55" s="203">
        <v>1</v>
      </c>
      <c r="AE55" s="203">
        <v>1</v>
      </c>
      <c r="AF55" s="203">
        <v>1</v>
      </c>
      <c r="AG55" s="203">
        <v>0</v>
      </c>
      <c r="AH55" s="203">
        <v>3</v>
      </c>
      <c r="AI55" s="164">
        <f t="shared" si="3"/>
        <v>21</v>
      </c>
      <c r="AJ55" s="245" t="s">
        <v>928</v>
      </c>
      <c r="AK55" s="199" t="s">
        <v>1446</v>
      </c>
      <c r="AL55" s="201" t="s">
        <v>928</v>
      </c>
      <c r="AM55" s="15"/>
    </row>
    <row r="56" spans="1:39" ht="24.75" customHeight="1">
      <c r="A56" s="197">
        <v>2</v>
      </c>
      <c r="B56" s="198" t="s">
        <v>1447</v>
      </c>
      <c r="C56" s="247" t="s">
        <v>1448</v>
      </c>
      <c r="D56" s="247" t="s">
        <v>933</v>
      </c>
      <c r="E56" s="200">
        <v>8</v>
      </c>
      <c r="F56" s="199" t="s">
        <v>899</v>
      </c>
      <c r="G56" s="200">
        <v>27</v>
      </c>
      <c r="H56" s="199" t="s">
        <v>864</v>
      </c>
      <c r="I56" s="201">
        <v>1</v>
      </c>
      <c r="J56" s="201">
        <v>1</v>
      </c>
      <c r="K56" s="201">
        <v>1</v>
      </c>
      <c r="L56" s="201">
        <v>1</v>
      </c>
      <c r="M56" s="201">
        <v>0</v>
      </c>
      <c r="N56" s="201">
        <v>1</v>
      </c>
      <c r="O56" s="201">
        <v>1</v>
      </c>
      <c r="P56" s="201">
        <v>0</v>
      </c>
      <c r="Q56" s="201">
        <v>1</v>
      </c>
      <c r="R56" s="201">
        <v>1</v>
      </c>
      <c r="S56" s="201">
        <v>0</v>
      </c>
      <c r="T56" s="201">
        <v>1</v>
      </c>
      <c r="U56" s="201">
        <v>0</v>
      </c>
      <c r="V56" s="201">
        <v>0</v>
      </c>
      <c r="W56" s="201">
        <v>0</v>
      </c>
      <c r="X56" s="201">
        <v>1</v>
      </c>
      <c r="Y56" s="201">
        <v>1</v>
      </c>
      <c r="Z56" s="201">
        <v>0</v>
      </c>
      <c r="AA56" s="201">
        <v>0</v>
      </c>
      <c r="AB56" s="201">
        <v>0</v>
      </c>
      <c r="AC56" s="201">
        <v>1</v>
      </c>
      <c r="AD56" s="201">
        <v>0</v>
      </c>
      <c r="AE56" s="201">
        <v>0</v>
      </c>
      <c r="AF56" s="201">
        <v>0</v>
      </c>
      <c r="AG56" s="201">
        <v>0</v>
      </c>
      <c r="AH56" s="201">
        <v>8</v>
      </c>
      <c r="AI56" s="164">
        <f t="shared" si="3"/>
        <v>20</v>
      </c>
      <c r="AJ56" s="245" t="s">
        <v>870</v>
      </c>
      <c r="AK56" s="248" t="s">
        <v>1449</v>
      </c>
      <c r="AL56" s="249"/>
      <c r="AM56" s="15"/>
    </row>
    <row r="57" spans="1:39" ht="24.75" customHeight="1">
      <c r="A57" s="197">
        <v>3</v>
      </c>
      <c r="B57" s="198" t="s">
        <v>1450</v>
      </c>
      <c r="C57" s="199" t="s">
        <v>1451</v>
      </c>
      <c r="D57" s="199" t="s">
        <v>1452</v>
      </c>
      <c r="E57" s="200">
        <v>8</v>
      </c>
      <c r="F57" s="199" t="s">
        <v>873</v>
      </c>
      <c r="G57" s="200">
        <v>23</v>
      </c>
      <c r="H57" s="199" t="s">
        <v>864</v>
      </c>
      <c r="I57" s="202">
        <v>1</v>
      </c>
      <c r="J57" s="202">
        <v>0</v>
      </c>
      <c r="K57" s="202">
        <v>0</v>
      </c>
      <c r="L57" s="202">
        <v>1</v>
      </c>
      <c r="M57" s="202">
        <v>1</v>
      </c>
      <c r="N57" s="202">
        <v>1</v>
      </c>
      <c r="O57" s="202">
        <v>1</v>
      </c>
      <c r="P57" s="202">
        <v>1</v>
      </c>
      <c r="Q57" s="202">
        <v>1</v>
      </c>
      <c r="R57" s="202">
        <v>0</v>
      </c>
      <c r="S57" s="202">
        <v>0</v>
      </c>
      <c r="T57" s="202">
        <v>1</v>
      </c>
      <c r="U57" s="202">
        <v>1</v>
      </c>
      <c r="V57" s="203">
        <v>0</v>
      </c>
      <c r="W57" s="203">
        <v>1</v>
      </c>
      <c r="X57" s="203">
        <v>1</v>
      </c>
      <c r="Y57" s="202">
        <v>1</v>
      </c>
      <c r="Z57" s="202">
        <v>0</v>
      </c>
      <c r="AA57" s="202">
        <v>1</v>
      </c>
      <c r="AB57" s="203">
        <v>1</v>
      </c>
      <c r="AC57" s="203">
        <v>0</v>
      </c>
      <c r="AD57" s="203">
        <v>0</v>
      </c>
      <c r="AE57" s="203">
        <v>1</v>
      </c>
      <c r="AF57" s="203">
        <v>1</v>
      </c>
      <c r="AG57" s="203">
        <v>0</v>
      </c>
      <c r="AH57" s="203">
        <v>2</v>
      </c>
      <c r="AI57" s="164">
        <f t="shared" si="3"/>
        <v>18</v>
      </c>
      <c r="AJ57" s="250" t="s">
        <v>870</v>
      </c>
      <c r="AK57" s="199" t="s">
        <v>1446</v>
      </c>
      <c r="AL57" s="246"/>
      <c r="AM57" s="15"/>
    </row>
    <row r="58" spans="1:39" ht="24.75" customHeight="1">
      <c r="A58" s="206">
        <v>4</v>
      </c>
      <c r="B58" s="207" t="s">
        <v>1453</v>
      </c>
      <c r="C58" s="208" t="s">
        <v>1454</v>
      </c>
      <c r="D58" s="208" t="s">
        <v>1337</v>
      </c>
      <c r="E58" s="209">
        <v>8</v>
      </c>
      <c r="F58" s="251" t="s">
        <v>905</v>
      </c>
      <c r="G58" s="209">
        <v>18</v>
      </c>
      <c r="H58" s="208" t="s">
        <v>859</v>
      </c>
      <c r="I58" s="210">
        <v>1</v>
      </c>
      <c r="J58" s="210">
        <v>1</v>
      </c>
      <c r="K58" s="210">
        <v>1</v>
      </c>
      <c r="L58" s="210">
        <v>1</v>
      </c>
      <c r="M58" s="210">
        <v>1</v>
      </c>
      <c r="N58" s="210">
        <v>0</v>
      </c>
      <c r="O58" s="210">
        <v>1</v>
      </c>
      <c r="P58" s="210">
        <v>0</v>
      </c>
      <c r="Q58" s="210">
        <v>1</v>
      </c>
      <c r="R58" s="210">
        <v>1</v>
      </c>
      <c r="S58" s="210">
        <v>1</v>
      </c>
      <c r="T58" s="210">
        <v>1</v>
      </c>
      <c r="U58" s="210">
        <v>0</v>
      </c>
      <c r="V58" s="211">
        <v>0</v>
      </c>
      <c r="W58" s="211">
        <v>0</v>
      </c>
      <c r="X58" s="211">
        <v>1</v>
      </c>
      <c r="Y58" s="210">
        <v>1</v>
      </c>
      <c r="Z58" s="210">
        <v>0</v>
      </c>
      <c r="AA58" s="210">
        <v>0</v>
      </c>
      <c r="AB58" s="211">
        <v>0</v>
      </c>
      <c r="AC58" s="211">
        <v>1</v>
      </c>
      <c r="AD58" s="211">
        <v>0</v>
      </c>
      <c r="AE58" s="211">
        <v>1</v>
      </c>
      <c r="AF58" s="211">
        <v>0</v>
      </c>
      <c r="AG58" s="211">
        <v>1</v>
      </c>
      <c r="AH58" s="211">
        <v>2</v>
      </c>
      <c r="AI58" s="155">
        <f t="shared" si="3"/>
        <v>17</v>
      </c>
      <c r="AJ58" s="252"/>
      <c r="AK58" s="208" t="s">
        <v>1427</v>
      </c>
      <c r="AL58" s="253"/>
      <c r="AM58" s="14"/>
    </row>
    <row r="59" spans="1:39" ht="24.75" customHeight="1">
      <c r="A59" s="206">
        <v>5</v>
      </c>
      <c r="B59" s="207" t="s">
        <v>1455</v>
      </c>
      <c r="C59" s="208" t="s">
        <v>1456</v>
      </c>
      <c r="D59" s="208" t="s">
        <v>1283</v>
      </c>
      <c r="E59" s="209">
        <v>8</v>
      </c>
      <c r="F59" s="254" t="s">
        <v>905</v>
      </c>
      <c r="G59" s="209">
        <v>17</v>
      </c>
      <c r="H59" s="208" t="s">
        <v>864</v>
      </c>
      <c r="I59" s="210">
        <v>1</v>
      </c>
      <c r="J59" s="210">
        <v>1</v>
      </c>
      <c r="K59" s="210">
        <v>1</v>
      </c>
      <c r="L59" s="210">
        <v>0</v>
      </c>
      <c r="M59" s="210">
        <v>0</v>
      </c>
      <c r="N59" s="210">
        <v>1</v>
      </c>
      <c r="O59" s="210">
        <v>1</v>
      </c>
      <c r="P59" s="210">
        <v>1</v>
      </c>
      <c r="Q59" s="210">
        <v>1</v>
      </c>
      <c r="R59" s="210">
        <v>0</v>
      </c>
      <c r="S59" s="210">
        <v>0</v>
      </c>
      <c r="T59" s="210">
        <v>1</v>
      </c>
      <c r="U59" s="210">
        <v>1</v>
      </c>
      <c r="V59" s="211">
        <v>0</v>
      </c>
      <c r="W59" s="211">
        <v>1</v>
      </c>
      <c r="X59" s="211">
        <v>0</v>
      </c>
      <c r="Y59" s="210">
        <v>0</v>
      </c>
      <c r="Z59" s="210">
        <v>0</v>
      </c>
      <c r="AA59" s="210">
        <v>0</v>
      </c>
      <c r="AB59" s="211">
        <v>1</v>
      </c>
      <c r="AC59" s="211">
        <v>1</v>
      </c>
      <c r="AD59" s="211">
        <v>0</v>
      </c>
      <c r="AE59" s="211">
        <v>1</v>
      </c>
      <c r="AF59" s="211">
        <v>0</v>
      </c>
      <c r="AG59" s="211">
        <v>0</v>
      </c>
      <c r="AH59" s="211">
        <v>0</v>
      </c>
      <c r="AI59" s="155">
        <f t="shared" si="3"/>
        <v>13</v>
      </c>
      <c r="AJ59" s="252"/>
      <c r="AK59" s="208" t="s">
        <v>1427</v>
      </c>
      <c r="AL59" s="253"/>
      <c r="AM59" s="14"/>
    </row>
    <row r="60" spans="1:39" ht="24.75" customHeight="1">
      <c r="A60" s="206">
        <v>5</v>
      </c>
      <c r="B60" s="207" t="s">
        <v>1457</v>
      </c>
      <c r="C60" s="208" t="s">
        <v>1458</v>
      </c>
      <c r="D60" s="208" t="s">
        <v>1246</v>
      </c>
      <c r="E60" s="209">
        <v>8</v>
      </c>
      <c r="F60" s="208" t="s">
        <v>858</v>
      </c>
      <c r="G60" s="209">
        <v>29</v>
      </c>
      <c r="H60" s="208" t="s">
        <v>859</v>
      </c>
      <c r="I60" s="222">
        <v>0</v>
      </c>
      <c r="J60" s="222">
        <v>1</v>
      </c>
      <c r="K60" s="210">
        <v>1</v>
      </c>
      <c r="L60" s="210">
        <v>1</v>
      </c>
      <c r="M60" s="210">
        <v>1</v>
      </c>
      <c r="N60" s="210">
        <v>0</v>
      </c>
      <c r="O60" s="210">
        <v>1</v>
      </c>
      <c r="P60" s="210">
        <v>0</v>
      </c>
      <c r="Q60" s="210">
        <v>1</v>
      </c>
      <c r="R60" s="210">
        <v>0</v>
      </c>
      <c r="S60" s="210">
        <v>0</v>
      </c>
      <c r="T60" s="210">
        <v>1</v>
      </c>
      <c r="U60" s="210">
        <v>1</v>
      </c>
      <c r="V60" s="211">
        <v>0</v>
      </c>
      <c r="W60" s="211">
        <v>0</v>
      </c>
      <c r="X60" s="211">
        <v>0</v>
      </c>
      <c r="Y60" s="210">
        <v>0</v>
      </c>
      <c r="Z60" s="210">
        <v>0</v>
      </c>
      <c r="AA60" s="210">
        <v>0</v>
      </c>
      <c r="AB60" s="211">
        <v>1</v>
      </c>
      <c r="AC60" s="211">
        <v>0</v>
      </c>
      <c r="AD60" s="211">
        <v>1</v>
      </c>
      <c r="AE60" s="211">
        <v>0</v>
      </c>
      <c r="AF60" s="211">
        <v>0</v>
      </c>
      <c r="AG60" s="211">
        <v>0</v>
      </c>
      <c r="AH60" s="211">
        <v>3</v>
      </c>
      <c r="AI60" s="155">
        <f t="shared" si="3"/>
        <v>13</v>
      </c>
      <c r="AJ60" s="252"/>
      <c r="AK60" s="216" t="s">
        <v>1459</v>
      </c>
      <c r="AL60" s="253"/>
      <c r="AM60" s="14"/>
    </row>
    <row r="61" spans="1:39" ht="24.75" customHeight="1">
      <c r="A61" s="215">
        <v>7</v>
      </c>
      <c r="B61" s="207" t="s">
        <v>1460</v>
      </c>
      <c r="C61" s="255" t="s">
        <v>1461</v>
      </c>
      <c r="D61" s="255" t="s">
        <v>933</v>
      </c>
      <c r="E61" s="256">
        <v>8</v>
      </c>
      <c r="F61" s="255" t="s">
        <v>909</v>
      </c>
      <c r="G61" s="256">
        <v>19</v>
      </c>
      <c r="H61" s="254" t="s">
        <v>859</v>
      </c>
      <c r="I61" s="231">
        <v>1</v>
      </c>
      <c r="J61" s="231">
        <v>0</v>
      </c>
      <c r="K61" s="231">
        <v>1</v>
      </c>
      <c r="L61" s="231">
        <v>0</v>
      </c>
      <c r="M61" s="231">
        <v>0</v>
      </c>
      <c r="N61" s="231">
        <v>0</v>
      </c>
      <c r="O61" s="231">
        <v>1</v>
      </c>
      <c r="P61" s="231">
        <v>0</v>
      </c>
      <c r="Q61" s="231">
        <v>1</v>
      </c>
      <c r="R61" s="231">
        <v>0</v>
      </c>
      <c r="S61" s="231">
        <v>0</v>
      </c>
      <c r="T61" s="231">
        <v>0</v>
      </c>
      <c r="U61" s="231">
        <v>1</v>
      </c>
      <c r="V61" s="232">
        <v>0</v>
      </c>
      <c r="W61" s="232">
        <v>1</v>
      </c>
      <c r="X61" s="232">
        <v>0</v>
      </c>
      <c r="Y61" s="231">
        <v>0</v>
      </c>
      <c r="Z61" s="231">
        <v>0</v>
      </c>
      <c r="AA61" s="231">
        <v>1</v>
      </c>
      <c r="AB61" s="232">
        <v>0</v>
      </c>
      <c r="AC61" s="232">
        <v>0</v>
      </c>
      <c r="AD61" s="232">
        <v>0</v>
      </c>
      <c r="AE61" s="232">
        <v>1</v>
      </c>
      <c r="AF61" s="232">
        <v>0</v>
      </c>
      <c r="AG61" s="232">
        <v>0</v>
      </c>
      <c r="AH61" s="232">
        <v>3</v>
      </c>
      <c r="AI61" s="155">
        <f t="shared" si="3"/>
        <v>11</v>
      </c>
      <c r="AJ61" s="252"/>
      <c r="AK61" s="255" t="s">
        <v>1380</v>
      </c>
      <c r="AL61" s="257"/>
      <c r="AM61" s="14"/>
    </row>
    <row r="62" spans="1:39" ht="24.75" customHeight="1">
      <c r="A62" s="206">
        <v>8</v>
      </c>
      <c r="B62" s="207" t="s">
        <v>1462</v>
      </c>
      <c r="C62" s="208" t="s">
        <v>1463</v>
      </c>
      <c r="D62" s="208" t="s">
        <v>1283</v>
      </c>
      <c r="E62" s="209">
        <v>8</v>
      </c>
      <c r="F62" s="208" t="s">
        <v>1202</v>
      </c>
      <c r="G62" s="209">
        <v>25</v>
      </c>
      <c r="H62" s="208" t="s">
        <v>859</v>
      </c>
      <c r="I62" s="214">
        <v>1</v>
      </c>
      <c r="J62" s="214">
        <v>0</v>
      </c>
      <c r="K62" s="214">
        <v>1</v>
      </c>
      <c r="L62" s="214">
        <v>1</v>
      </c>
      <c r="M62" s="214">
        <v>0</v>
      </c>
      <c r="N62" s="214">
        <v>0</v>
      </c>
      <c r="O62" s="214">
        <v>1</v>
      </c>
      <c r="P62" s="214">
        <v>0</v>
      </c>
      <c r="Q62" s="214">
        <v>1</v>
      </c>
      <c r="R62" s="214">
        <v>0</v>
      </c>
      <c r="S62" s="214">
        <v>0</v>
      </c>
      <c r="T62" s="214">
        <v>0</v>
      </c>
      <c r="U62" s="214">
        <v>1</v>
      </c>
      <c r="V62" s="214">
        <v>0</v>
      </c>
      <c r="W62" s="214">
        <v>1</v>
      </c>
      <c r="X62" s="214">
        <v>1</v>
      </c>
      <c r="Y62" s="214">
        <v>0</v>
      </c>
      <c r="Z62" s="214">
        <v>0</v>
      </c>
      <c r="AA62" s="214">
        <v>0</v>
      </c>
      <c r="AB62" s="214">
        <v>1</v>
      </c>
      <c r="AC62" s="214">
        <v>0</v>
      </c>
      <c r="AD62" s="214">
        <v>0</v>
      </c>
      <c r="AE62" s="214">
        <v>0</v>
      </c>
      <c r="AF62" s="214">
        <v>0</v>
      </c>
      <c r="AG62" s="214">
        <v>0</v>
      </c>
      <c r="AH62" s="214">
        <v>1</v>
      </c>
      <c r="AI62" s="155">
        <f t="shared" si="3"/>
        <v>10</v>
      </c>
      <c r="AJ62" s="252"/>
      <c r="AK62" s="208" t="s">
        <v>1368</v>
      </c>
      <c r="AL62" s="253"/>
      <c r="AM62" s="14"/>
    </row>
    <row r="63" spans="1:39" ht="24.75" customHeight="1">
      <c r="A63" s="215">
        <v>8</v>
      </c>
      <c r="B63" s="207" t="s">
        <v>1464</v>
      </c>
      <c r="C63" s="208" t="s">
        <v>1465</v>
      </c>
      <c r="D63" s="208" t="s">
        <v>1086</v>
      </c>
      <c r="E63" s="209">
        <v>8</v>
      </c>
      <c r="F63" s="208" t="s">
        <v>899</v>
      </c>
      <c r="G63" s="209">
        <v>32</v>
      </c>
      <c r="H63" s="208" t="s">
        <v>859</v>
      </c>
      <c r="I63" s="217">
        <v>1</v>
      </c>
      <c r="J63" s="217">
        <v>0</v>
      </c>
      <c r="K63" s="217">
        <v>1</v>
      </c>
      <c r="L63" s="217">
        <v>0</v>
      </c>
      <c r="M63" s="217">
        <v>0</v>
      </c>
      <c r="N63" s="217">
        <v>1</v>
      </c>
      <c r="O63" s="217">
        <v>1</v>
      </c>
      <c r="P63" s="217">
        <v>0</v>
      </c>
      <c r="Q63" s="217">
        <v>1</v>
      </c>
      <c r="R63" s="217">
        <v>1</v>
      </c>
      <c r="S63" s="217">
        <v>1</v>
      </c>
      <c r="T63" s="217">
        <v>0</v>
      </c>
      <c r="U63" s="217">
        <v>0</v>
      </c>
      <c r="V63" s="218">
        <v>0</v>
      </c>
      <c r="W63" s="218">
        <v>0</v>
      </c>
      <c r="X63" s="218">
        <v>0</v>
      </c>
      <c r="Y63" s="217">
        <v>0</v>
      </c>
      <c r="Z63" s="217">
        <v>0</v>
      </c>
      <c r="AA63" s="217">
        <v>1</v>
      </c>
      <c r="AB63" s="218">
        <v>1</v>
      </c>
      <c r="AC63" s="218">
        <v>1</v>
      </c>
      <c r="AD63" s="218">
        <v>0</v>
      </c>
      <c r="AE63" s="218">
        <v>0</v>
      </c>
      <c r="AF63" s="218">
        <v>0</v>
      </c>
      <c r="AG63" s="218">
        <v>0</v>
      </c>
      <c r="AH63" s="218">
        <v>0</v>
      </c>
      <c r="AI63" s="155">
        <f t="shared" si="3"/>
        <v>10</v>
      </c>
      <c r="AJ63" s="252"/>
      <c r="AK63" s="258" t="s">
        <v>1449</v>
      </c>
      <c r="AL63" s="257"/>
      <c r="AM63" s="14"/>
    </row>
    <row r="64" spans="1:39" ht="24.75" customHeight="1">
      <c r="A64" s="215">
        <v>10</v>
      </c>
      <c r="B64" s="207" t="s">
        <v>1466</v>
      </c>
      <c r="C64" s="208" t="s">
        <v>1467</v>
      </c>
      <c r="D64" s="208" t="s">
        <v>1222</v>
      </c>
      <c r="E64" s="209">
        <v>8</v>
      </c>
      <c r="F64" s="208" t="s">
        <v>919</v>
      </c>
      <c r="G64" s="209">
        <v>23</v>
      </c>
      <c r="H64" s="208" t="s">
        <v>859</v>
      </c>
      <c r="I64" s="220">
        <v>0</v>
      </c>
      <c r="J64" s="220">
        <v>1</v>
      </c>
      <c r="K64" s="220">
        <v>0</v>
      </c>
      <c r="L64" s="220">
        <v>0</v>
      </c>
      <c r="M64" s="220">
        <v>0</v>
      </c>
      <c r="N64" s="220">
        <v>0</v>
      </c>
      <c r="O64" s="220">
        <v>0</v>
      </c>
      <c r="P64" s="220">
        <v>1</v>
      </c>
      <c r="Q64" s="220">
        <v>0</v>
      </c>
      <c r="R64" s="220">
        <v>1</v>
      </c>
      <c r="S64" s="220">
        <v>1</v>
      </c>
      <c r="T64" s="220">
        <v>0</v>
      </c>
      <c r="U64" s="220">
        <v>1</v>
      </c>
      <c r="V64" s="220">
        <v>0</v>
      </c>
      <c r="W64" s="220">
        <v>0</v>
      </c>
      <c r="X64" s="220">
        <v>0</v>
      </c>
      <c r="Y64" s="220">
        <v>0</v>
      </c>
      <c r="Z64" s="220">
        <v>0</v>
      </c>
      <c r="AA64" s="220">
        <v>0</v>
      </c>
      <c r="AB64" s="220">
        <v>0</v>
      </c>
      <c r="AC64" s="220">
        <v>0</v>
      </c>
      <c r="AD64" s="220">
        <v>1</v>
      </c>
      <c r="AE64" s="220">
        <v>0</v>
      </c>
      <c r="AF64" s="220">
        <v>0</v>
      </c>
      <c r="AG64" s="220">
        <v>0</v>
      </c>
      <c r="AH64" s="220">
        <v>3</v>
      </c>
      <c r="AI64" s="155">
        <f t="shared" si="3"/>
        <v>9</v>
      </c>
      <c r="AJ64" s="252"/>
      <c r="AK64" s="208" t="s">
        <v>1468</v>
      </c>
      <c r="AL64" s="257"/>
      <c r="AM64" s="14"/>
    </row>
    <row r="65" spans="1:47" ht="24.75" customHeight="1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</row>
    <row r="66" ht="24.75" customHeight="1"/>
    <row r="67" ht="24.75" customHeight="1">
      <c r="A67" s="227" t="s">
        <v>1469</v>
      </c>
    </row>
    <row r="68" spans="1:43" ht="72.75" customHeight="1">
      <c r="A68" s="149" t="s">
        <v>842</v>
      </c>
      <c r="B68" s="150" t="s">
        <v>843</v>
      </c>
      <c r="C68" s="151" t="s">
        <v>844</v>
      </c>
      <c r="D68" s="151" t="s">
        <v>845</v>
      </c>
      <c r="E68" s="151" t="s">
        <v>846</v>
      </c>
      <c r="F68" s="151" t="s">
        <v>847</v>
      </c>
      <c r="G68" s="151" t="s">
        <v>848</v>
      </c>
      <c r="H68" s="151" t="s">
        <v>849</v>
      </c>
      <c r="I68" s="151">
        <v>1</v>
      </c>
      <c r="J68" s="151">
        <v>2</v>
      </c>
      <c r="K68" s="151">
        <v>3</v>
      </c>
      <c r="L68" s="151">
        <v>4</v>
      </c>
      <c r="M68" s="151">
        <v>5</v>
      </c>
      <c r="N68" s="151">
        <v>6</v>
      </c>
      <c r="O68" s="151">
        <v>7</v>
      </c>
      <c r="P68" s="151">
        <v>8</v>
      </c>
      <c r="Q68" s="151">
        <v>9</v>
      </c>
      <c r="R68" s="151">
        <v>10</v>
      </c>
      <c r="S68" s="151">
        <v>11</v>
      </c>
      <c r="T68" s="151">
        <v>12</v>
      </c>
      <c r="U68" s="151">
        <v>13</v>
      </c>
      <c r="V68" s="151">
        <v>14</v>
      </c>
      <c r="W68" s="151">
        <v>15</v>
      </c>
      <c r="X68" s="151">
        <v>16</v>
      </c>
      <c r="Y68" s="151">
        <v>17</v>
      </c>
      <c r="Z68" s="151">
        <v>18</v>
      </c>
      <c r="AA68" s="151">
        <v>19</v>
      </c>
      <c r="AB68" s="151">
        <v>20</v>
      </c>
      <c r="AC68" s="151">
        <v>21</v>
      </c>
      <c r="AD68" s="151">
        <v>22</v>
      </c>
      <c r="AE68" s="151">
        <v>23</v>
      </c>
      <c r="AF68" s="151">
        <v>24</v>
      </c>
      <c r="AG68" s="151">
        <v>25</v>
      </c>
      <c r="AH68" s="291"/>
      <c r="AI68" s="259" t="s">
        <v>1353</v>
      </c>
      <c r="AJ68" s="153" t="s">
        <v>1470</v>
      </c>
      <c r="AK68" s="153" t="s">
        <v>1471</v>
      </c>
      <c r="AL68" s="153" t="s">
        <v>1472</v>
      </c>
      <c r="AM68" s="153" t="s">
        <v>850</v>
      </c>
      <c r="AN68" s="151" t="s">
        <v>851</v>
      </c>
      <c r="AO68" s="151" t="s">
        <v>852</v>
      </c>
      <c r="AP68" s="151" t="s">
        <v>853</v>
      </c>
      <c r="AQ68" s="151" t="s">
        <v>854</v>
      </c>
    </row>
    <row r="69" spans="1:43" ht="24.75" customHeight="1">
      <c r="A69" s="155"/>
      <c r="B69" s="155"/>
      <c r="C69" s="155"/>
      <c r="D69" s="155"/>
      <c r="E69" s="155"/>
      <c r="F69" s="155"/>
      <c r="G69" s="151" t="s">
        <v>855</v>
      </c>
      <c r="H69" s="155"/>
      <c r="I69" s="155">
        <v>1</v>
      </c>
      <c r="J69" s="155">
        <v>1</v>
      </c>
      <c r="K69" s="155">
        <v>1</v>
      </c>
      <c r="L69" s="155">
        <v>1</v>
      </c>
      <c r="M69" s="155">
        <v>1</v>
      </c>
      <c r="N69" s="155">
        <v>1</v>
      </c>
      <c r="O69" s="155">
        <v>1</v>
      </c>
      <c r="P69" s="155">
        <v>1</v>
      </c>
      <c r="Q69" s="155">
        <v>1</v>
      </c>
      <c r="R69" s="155">
        <v>1</v>
      </c>
      <c r="S69" s="155">
        <v>1</v>
      </c>
      <c r="T69" s="155">
        <v>1</v>
      </c>
      <c r="U69" s="155">
        <v>1</v>
      </c>
      <c r="V69" s="155">
        <v>1</v>
      </c>
      <c r="W69" s="155">
        <v>1</v>
      </c>
      <c r="X69" s="155">
        <v>1</v>
      </c>
      <c r="Y69" s="155">
        <v>1</v>
      </c>
      <c r="Z69" s="155">
        <v>1</v>
      </c>
      <c r="AA69" s="155">
        <v>1</v>
      </c>
      <c r="AB69" s="155">
        <v>1</v>
      </c>
      <c r="AC69" s="155">
        <v>1</v>
      </c>
      <c r="AD69" s="155">
        <v>1</v>
      </c>
      <c r="AE69" s="155">
        <v>1</v>
      </c>
      <c r="AF69" s="155">
        <v>1</v>
      </c>
      <c r="AG69" s="155">
        <v>11</v>
      </c>
      <c r="AH69" s="292"/>
      <c r="AI69" s="155">
        <f>SUM(I69:AG69)</f>
        <v>35</v>
      </c>
      <c r="AJ69" s="155">
        <v>20</v>
      </c>
      <c r="AK69" s="155">
        <v>50</v>
      </c>
      <c r="AL69" s="14">
        <v>20</v>
      </c>
      <c r="AM69" s="155">
        <f>SUM(AI69:AL69)</f>
        <v>125</v>
      </c>
      <c r="AN69" s="155"/>
      <c r="AO69" s="155"/>
      <c r="AP69" s="157"/>
      <c r="AQ69" s="238"/>
    </row>
    <row r="70" spans="1:43" ht="24.75" customHeight="1">
      <c r="A70" s="197">
        <v>1</v>
      </c>
      <c r="B70" s="260" t="s">
        <v>1473</v>
      </c>
      <c r="C70" s="261" t="s">
        <v>1474</v>
      </c>
      <c r="D70" s="261" t="s">
        <v>862</v>
      </c>
      <c r="E70" s="262">
        <v>10</v>
      </c>
      <c r="F70" s="261" t="s">
        <v>927</v>
      </c>
      <c r="G70" s="262">
        <v>92</v>
      </c>
      <c r="H70" s="261" t="s">
        <v>928</v>
      </c>
      <c r="I70" s="202">
        <v>0</v>
      </c>
      <c r="J70" s="202">
        <v>0</v>
      </c>
      <c r="K70" s="202">
        <v>0</v>
      </c>
      <c r="L70" s="202">
        <v>0</v>
      </c>
      <c r="M70" s="202">
        <v>0</v>
      </c>
      <c r="N70" s="202">
        <v>1</v>
      </c>
      <c r="O70" s="202">
        <v>0</v>
      </c>
      <c r="P70" s="202">
        <v>1</v>
      </c>
      <c r="Q70" s="202">
        <v>0</v>
      </c>
      <c r="R70" s="202">
        <v>1</v>
      </c>
      <c r="S70" s="202">
        <v>1</v>
      </c>
      <c r="T70" s="202">
        <v>1</v>
      </c>
      <c r="U70" s="202">
        <v>1</v>
      </c>
      <c r="V70" s="203">
        <v>0</v>
      </c>
      <c r="W70" s="203">
        <v>1</v>
      </c>
      <c r="X70" s="203">
        <v>0</v>
      </c>
      <c r="Y70" s="202">
        <v>1</v>
      </c>
      <c r="Z70" s="202">
        <v>1</v>
      </c>
      <c r="AA70" s="202">
        <v>0</v>
      </c>
      <c r="AB70" s="203">
        <v>1</v>
      </c>
      <c r="AC70" s="203">
        <v>1</v>
      </c>
      <c r="AD70" s="203">
        <v>1</v>
      </c>
      <c r="AE70" s="203">
        <v>0</v>
      </c>
      <c r="AF70" s="203">
        <v>0</v>
      </c>
      <c r="AG70" s="203">
        <v>5</v>
      </c>
      <c r="AH70" s="1610"/>
      <c r="AI70" s="164">
        <f>SUM(I70:AG70)</f>
        <v>17</v>
      </c>
      <c r="AJ70" s="203">
        <v>18</v>
      </c>
      <c r="AK70" s="203">
        <v>48.7</v>
      </c>
      <c r="AL70" s="250">
        <v>12</v>
      </c>
      <c r="AM70" s="164">
        <f>SUM(AI70:AL70)</f>
        <v>95.7</v>
      </c>
      <c r="AN70" s="261" t="s">
        <v>928</v>
      </c>
      <c r="AO70" s="261" t="s">
        <v>929</v>
      </c>
      <c r="AP70" s="246"/>
      <c r="AQ70" s="15"/>
    </row>
    <row r="71" spans="1:43" ht="24.75" customHeight="1">
      <c r="A71" s="197">
        <v>2</v>
      </c>
      <c r="B71" s="260" t="s">
        <v>1475</v>
      </c>
      <c r="C71" s="199" t="s">
        <v>1476</v>
      </c>
      <c r="D71" s="199" t="s">
        <v>1108</v>
      </c>
      <c r="E71" s="200">
        <v>10</v>
      </c>
      <c r="F71" s="261" t="s">
        <v>858</v>
      </c>
      <c r="G71" s="200">
        <v>29</v>
      </c>
      <c r="H71" s="199" t="s">
        <v>859</v>
      </c>
      <c r="I71" s="202">
        <v>0</v>
      </c>
      <c r="J71" s="202">
        <v>0</v>
      </c>
      <c r="K71" s="202">
        <v>1</v>
      </c>
      <c r="L71" s="202">
        <v>0</v>
      </c>
      <c r="M71" s="202">
        <v>1</v>
      </c>
      <c r="N71" s="202">
        <v>0</v>
      </c>
      <c r="O71" s="202">
        <v>1</v>
      </c>
      <c r="P71" s="202">
        <v>1</v>
      </c>
      <c r="Q71" s="202">
        <v>0</v>
      </c>
      <c r="R71" s="202">
        <v>1</v>
      </c>
      <c r="S71" s="202">
        <v>0</v>
      </c>
      <c r="T71" s="202">
        <v>1</v>
      </c>
      <c r="U71" s="202">
        <v>1</v>
      </c>
      <c r="V71" s="203">
        <v>1</v>
      </c>
      <c r="W71" s="203">
        <v>1</v>
      </c>
      <c r="X71" s="203">
        <v>0</v>
      </c>
      <c r="Y71" s="202">
        <v>0</v>
      </c>
      <c r="Z71" s="202">
        <v>0</v>
      </c>
      <c r="AA71" s="202">
        <v>1</v>
      </c>
      <c r="AB71" s="203">
        <v>0</v>
      </c>
      <c r="AC71" s="203">
        <v>1</v>
      </c>
      <c r="AD71" s="203">
        <v>1</v>
      </c>
      <c r="AE71" s="203">
        <v>0</v>
      </c>
      <c r="AF71" s="203">
        <v>0</v>
      </c>
      <c r="AG71" s="203">
        <v>4</v>
      </c>
      <c r="AH71" s="1610"/>
      <c r="AI71" s="164">
        <v>16</v>
      </c>
      <c r="AJ71" s="203">
        <v>16</v>
      </c>
      <c r="AK71" s="203">
        <v>48.6</v>
      </c>
      <c r="AL71" s="250">
        <v>11</v>
      </c>
      <c r="AM71" s="164">
        <f>SUM(AI71:AL71)</f>
        <v>91.6</v>
      </c>
      <c r="AN71" s="261" t="s">
        <v>870</v>
      </c>
      <c r="AO71" s="261" t="s">
        <v>1355</v>
      </c>
      <c r="AP71" s="246"/>
      <c r="AQ71" s="15"/>
    </row>
    <row r="72" spans="1:43" ht="24.75" customHeight="1">
      <c r="A72" s="206">
        <v>3</v>
      </c>
      <c r="B72" s="263" t="s">
        <v>1477</v>
      </c>
      <c r="C72" s="208" t="s">
        <v>1478</v>
      </c>
      <c r="D72" s="208" t="s">
        <v>862</v>
      </c>
      <c r="E72" s="209">
        <v>9</v>
      </c>
      <c r="F72" s="264" t="s">
        <v>858</v>
      </c>
      <c r="G72" s="209">
        <v>22</v>
      </c>
      <c r="H72" s="208" t="s">
        <v>859</v>
      </c>
      <c r="I72" s="265">
        <v>0</v>
      </c>
      <c r="J72" s="265">
        <v>0</v>
      </c>
      <c r="K72" s="265">
        <v>0</v>
      </c>
      <c r="L72" s="265">
        <v>1</v>
      </c>
      <c r="M72" s="265">
        <v>1</v>
      </c>
      <c r="N72" s="265">
        <v>1</v>
      </c>
      <c r="O72" s="265">
        <v>0</v>
      </c>
      <c r="P72" s="265">
        <v>1</v>
      </c>
      <c r="Q72" s="265">
        <v>0</v>
      </c>
      <c r="R72" s="265">
        <v>0</v>
      </c>
      <c r="S72" s="265">
        <v>0</v>
      </c>
      <c r="T72" s="265">
        <v>1</v>
      </c>
      <c r="U72" s="265">
        <v>0</v>
      </c>
      <c r="V72" s="266">
        <v>0</v>
      </c>
      <c r="W72" s="266">
        <v>1</v>
      </c>
      <c r="X72" s="266">
        <v>0</v>
      </c>
      <c r="Y72" s="265">
        <v>0</v>
      </c>
      <c r="Z72" s="265">
        <v>0</v>
      </c>
      <c r="AA72" s="265">
        <v>1</v>
      </c>
      <c r="AB72" s="266">
        <v>1</v>
      </c>
      <c r="AC72" s="266">
        <v>0</v>
      </c>
      <c r="AD72" s="266">
        <v>1</v>
      </c>
      <c r="AE72" s="266">
        <v>0</v>
      </c>
      <c r="AF72" s="266">
        <v>0</v>
      </c>
      <c r="AG72" s="266">
        <v>0</v>
      </c>
      <c r="AH72" s="1611"/>
      <c r="AI72" s="155">
        <f>SUM(I72:AG72)</f>
        <v>9</v>
      </c>
      <c r="AJ72" s="266">
        <v>14</v>
      </c>
      <c r="AK72" s="266">
        <v>48</v>
      </c>
      <c r="AL72" s="252">
        <v>10.5</v>
      </c>
      <c r="AM72" s="155">
        <f>SUM(AI72:AL72)</f>
        <v>81.5</v>
      </c>
      <c r="AN72" s="267"/>
      <c r="AO72" s="208" t="s">
        <v>1355</v>
      </c>
      <c r="AP72" s="267"/>
      <c r="AQ72" s="268"/>
    </row>
    <row r="73" spans="1:43" ht="24.75" customHeight="1">
      <c r="A73" s="206">
        <v>4</v>
      </c>
      <c r="B73" s="269" t="s">
        <v>1479</v>
      </c>
      <c r="C73" s="264" t="s">
        <v>1480</v>
      </c>
      <c r="D73" s="270" t="s">
        <v>1031</v>
      </c>
      <c r="E73" s="263">
        <v>9</v>
      </c>
      <c r="F73" s="264" t="s">
        <v>873</v>
      </c>
      <c r="G73" s="263">
        <v>13</v>
      </c>
      <c r="H73" s="264" t="s">
        <v>864</v>
      </c>
      <c r="I73" s="271">
        <v>0</v>
      </c>
      <c r="J73" s="271">
        <v>1</v>
      </c>
      <c r="K73" s="265">
        <v>0</v>
      </c>
      <c r="L73" s="265">
        <v>1</v>
      </c>
      <c r="M73" s="265">
        <v>1</v>
      </c>
      <c r="N73" s="265">
        <v>1</v>
      </c>
      <c r="O73" s="265">
        <v>0</v>
      </c>
      <c r="P73" s="265">
        <v>1</v>
      </c>
      <c r="Q73" s="265">
        <v>0</v>
      </c>
      <c r="R73" s="265">
        <v>1</v>
      </c>
      <c r="S73" s="265">
        <v>0</v>
      </c>
      <c r="T73" s="265">
        <v>1</v>
      </c>
      <c r="U73" s="265">
        <v>0</v>
      </c>
      <c r="V73" s="266">
        <v>0</v>
      </c>
      <c r="W73" s="266">
        <v>1</v>
      </c>
      <c r="X73" s="266">
        <v>0</v>
      </c>
      <c r="Y73" s="265">
        <v>0</v>
      </c>
      <c r="Z73" s="265">
        <v>0</v>
      </c>
      <c r="AA73" s="265">
        <v>1</v>
      </c>
      <c r="AB73" s="266">
        <v>0</v>
      </c>
      <c r="AC73" s="266">
        <v>1</v>
      </c>
      <c r="AD73" s="266">
        <v>0</v>
      </c>
      <c r="AE73" s="266">
        <v>0</v>
      </c>
      <c r="AF73" s="266">
        <v>0</v>
      </c>
      <c r="AG73" s="266">
        <v>0</v>
      </c>
      <c r="AH73" s="1611"/>
      <c r="AI73" s="155">
        <f>SUM(J73:AH73)</f>
        <v>10</v>
      </c>
      <c r="AJ73" s="266">
        <v>16</v>
      </c>
      <c r="AK73" s="266">
        <v>43.3</v>
      </c>
      <c r="AL73" s="252">
        <v>2</v>
      </c>
      <c r="AM73" s="155">
        <f>SUM(I73:AL73)</f>
        <v>81.3</v>
      </c>
      <c r="AN73" s="267"/>
      <c r="AO73" s="264" t="s">
        <v>1374</v>
      </c>
      <c r="AP73" s="267"/>
      <c r="AQ73" s="268"/>
    </row>
    <row r="74" spans="1:43" ht="24.75" customHeight="1">
      <c r="A74" s="206">
        <v>5</v>
      </c>
      <c r="B74" s="272" t="s">
        <v>1481</v>
      </c>
      <c r="C74" s="264" t="s">
        <v>964</v>
      </c>
      <c r="D74" s="264" t="s">
        <v>965</v>
      </c>
      <c r="E74" s="263">
        <v>10</v>
      </c>
      <c r="F74" s="264" t="s">
        <v>927</v>
      </c>
      <c r="G74" s="269">
        <v>84</v>
      </c>
      <c r="H74" s="264" t="s">
        <v>864</v>
      </c>
      <c r="I74" s="210">
        <v>0</v>
      </c>
      <c r="J74" s="210">
        <v>0</v>
      </c>
      <c r="K74" s="210">
        <v>1</v>
      </c>
      <c r="L74" s="210">
        <v>0</v>
      </c>
      <c r="M74" s="210">
        <v>1</v>
      </c>
      <c r="N74" s="210">
        <v>1</v>
      </c>
      <c r="O74" s="210">
        <v>0</v>
      </c>
      <c r="P74" s="210">
        <v>1</v>
      </c>
      <c r="Q74" s="210">
        <v>1</v>
      </c>
      <c r="R74" s="210">
        <v>0</v>
      </c>
      <c r="S74" s="210">
        <v>0</v>
      </c>
      <c r="T74" s="210">
        <v>0</v>
      </c>
      <c r="U74" s="210">
        <v>1</v>
      </c>
      <c r="V74" s="211">
        <v>0</v>
      </c>
      <c r="W74" s="211">
        <v>1</v>
      </c>
      <c r="X74" s="211">
        <v>1</v>
      </c>
      <c r="Y74" s="210">
        <v>0</v>
      </c>
      <c r="Z74" s="210">
        <v>0</v>
      </c>
      <c r="AA74" s="210">
        <v>1</v>
      </c>
      <c r="AB74" s="211">
        <v>1</v>
      </c>
      <c r="AC74" s="211">
        <v>1</v>
      </c>
      <c r="AD74" s="211">
        <v>0</v>
      </c>
      <c r="AE74" s="211">
        <v>0</v>
      </c>
      <c r="AF74" s="211">
        <v>0</v>
      </c>
      <c r="AG74" s="211">
        <v>2</v>
      </c>
      <c r="AH74" s="1610"/>
      <c r="AI74" s="155">
        <f>SUM(I74:AG74)</f>
        <v>13</v>
      </c>
      <c r="AJ74" s="211">
        <v>15</v>
      </c>
      <c r="AK74" s="211">
        <v>47.1</v>
      </c>
      <c r="AL74" s="252">
        <v>8</v>
      </c>
      <c r="AM74" s="155">
        <f>SUM(AI74:AL74)</f>
        <v>83.1</v>
      </c>
      <c r="AN74" s="208"/>
      <c r="AO74" s="208" t="s">
        <v>929</v>
      </c>
      <c r="AP74" s="253"/>
      <c r="AQ74" s="14"/>
    </row>
    <row r="75" spans="1:43" ht="24.75" customHeight="1">
      <c r="A75" s="206">
        <v>6</v>
      </c>
      <c r="B75" s="263" t="s">
        <v>1482</v>
      </c>
      <c r="C75" s="264" t="s">
        <v>1288</v>
      </c>
      <c r="D75" s="264" t="s">
        <v>862</v>
      </c>
      <c r="E75" s="263">
        <v>9</v>
      </c>
      <c r="F75" s="264" t="s">
        <v>1023</v>
      </c>
      <c r="G75" s="263">
        <v>20</v>
      </c>
      <c r="H75" s="264" t="s">
        <v>864</v>
      </c>
      <c r="I75" s="265">
        <v>0</v>
      </c>
      <c r="J75" s="265">
        <v>1</v>
      </c>
      <c r="K75" s="265">
        <v>1</v>
      </c>
      <c r="L75" s="265">
        <v>1</v>
      </c>
      <c r="M75" s="265">
        <v>1</v>
      </c>
      <c r="N75" s="265">
        <v>1</v>
      </c>
      <c r="O75" s="265">
        <v>0</v>
      </c>
      <c r="P75" s="265">
        <v>0</v>
      </c>
      <c r="Q75" s="265">
        <v>0</v>
      </c>
      <c r="R75" s="265">
        <v>1</v>
      </c>
      <c r="S75" s="265">
        <v>0</v>
      </c>
      <c r="T75" s="265">
        <v>1</v>
      </c>
      <c r="U75" s="265">
        <v>0</v>
      </c>
      <c r="V75" s="266">
        <v>0</v>
      </c>
      <c r="W75" s="266">
        <v>0</v>
      </c>
      <c r="X75" s="266">
        <v>0</v>
      </c>
      <c r="Y75" s="265">
        <v>0</v>
      </c>
      <c r="Z75" s="265">
        <v>0</v>
      </c>
      <c r="AA75" s="265">
        <v>0</v>
      </c>
      <c r="AB75" s="266">
        <v>0</v>
      </c>
      <c r="AC75" s="266">
        <v>1</v>
      </c>
      <c r="AD75" s="266">
        <v>0</v>
      </c>
      <c r="AE75" s="266">
        <v>0</v>
      </c>
      <c r="AF75" s="266">
        <v>0</v>
      </c>
      <c r="AG75" s="266">
        <v>0</v>
      </c>
      <c r="AH75" s="1611"/>
      <c r="AI75" s="155">
        <f>SUM(I75:AG75)</f>
        <v>8</v>
      </c>
      <c r="AJ75" s="266">
        <v>19</v>
      </c>
      <c r="AK75" s="266">
        <v>47.2</v>
      </c>
      <c r="AL75" s="155">
        <v>3</v>
      </c>
      <c r="AM75" s="155">
        <f>SUM(AI75:AL75)</f>
        <v>77.2</v>
      </c>
      <c r="AN75" s="264"/>
      <c r="AO75" s="273" t="s">
        <v>1374</v>
      </c>
      <c r="AP75" s="274"/>
      <c r="AQ75" s="14"/>
    </row>
    <row r="76" spans="1:43" ht="24.75" customHeight="1">
      <c r="A76" s="206">
        <v>7</v>
      </c>
      <c r="B76" s="263" t="s">
        <v>1483</v>
      </c>
      <c r="C76" s="208" t="s">
        <v>1484</v>
      </c>
      <c r="D76" s="208" t="s">
        <v>1485</v>
      </c>
      <c r="E76" s="209">
        <v>9</v>
      </c>
      <c r="F76" s="208" t="s">
        <v>858</v>
      </c>
      <c r="G76" s="209">
        <v>15</v>
      </c>
      <c r="H76" s="208" t="s">
        <v>935</v>
      </c>
      <c r="I76" s="265">
        <v>0</v>
      </c>
      <c r="J76" s="265">
        <v>0</v>
      </c>
      <c r="K76" s="265">
        <v>0</v>
      </c>
      <c r="L76" s="265">
        <v>1</v>
      </c>
      <c r="M76" s="265">
        <v>1</v>
      </c>
      <c r="N76" s="265">
        <v>1</v>
      </c>
      <c r="O76" s="265">
        <v>0</v>
      </c>
      <c r="P76" s="265">
        <v>1</v>
      </c>
      <c r="Q76" s="265">
        <v>0</v>
      </c>
      <c r="R76" s="265">
        <v>0</v>
      </c>
      <c r="S76" s="265">
        <v>0</v>
      </c>
      <c r="T76" s="265">
        <v>0</v>
      </c>
      <c r="U76" s="265">
        <v>0</v>
      </c>
      <c r="V76" s="266">
        <v>0</v>
      </c>
      <c r="W76" s="266">
        <v>1</v>
      </c>
      <c r="X76" s="266">
        <v>1</v>
      </c>
      <c r="Y76" s="265">
        <v>0</v>
      </c>
      <c r="Z76" s="265">
        <v>0</v>
      </c>
      <c r="AA76" s="265">
        <v>1</v>
      </c>
      <c r="AB76" s="266">
        <v>0</v>
      </c>
      <c r="AC76" s="266">
        <v>1</v>
      </c>
      <c r="AD76" s="266">
        <v>1</v>
      </c>
      <c r="AE76" s="266">
        <v>1</v>
      </c>
      <c r="AF76" s="266">
        <v>0</v>
      </c>
      <c r="AG76" s="266">
        <v>0</v>
      </c>
      <c r="AH76" s="1611"/>
      <c r="AI76" s="155">
        <f>SUM(I76:AG76)</f>
        <v>10</v>
      </c>
      <c r="AJ76" s="266">
        <v>15</v>
      </c>
      <c r="AK76" s="266">
        <v>42.5</v>
      </c>
      <c r="AL76" s="155">
        <v>9</v>
      </c>
      <c r="AM76" s="155">
        <f>SUM(AI76:AL76)</f>
        <v>76.5</v>
      </c>
      <c r="AN76" s="267"/>
      <c r="AO76" s="208" t="s">
        <v>1355</v>
      </c>
      <c r="AP76" s="267"/>
      <c r="AQ76" s="268"/>
    </row>
    <row r="77" spans="1:41" ht="24.75" customHeight="1">
      <c r="A77" s="206"/>
      <c r="B77" s="263" t="s">
        <v>1486</v>
      </c>
      <c r="C77" s="264" t="s">
        <v>1487</v>
      </c>
      <c r="D77" s="270" t="s">
        <v>1071</v>
      </c>
      <c r="E77" s="263">
        <v>9</v>
      </c>
      <c r="F77" s="264" t="s">
        <v>873</v>
      </c>
      <c r="G77" s="263">
        <v>20</v>
      </c>
      <c r="H77" s="264" t="s">
        <v>859</v>
      </c>
      <c r="I77" s="1756" t="s">
        <v>939</v>
      </c>
      <c r="J77" s="1768"/>
      <c r="K77" s="1768"/>
      <c r="L77" s="1768"/>
      <c r="M77" s="1768"/>
      <c r="N77" s="1768"/>
      <c r="O77" s="1768"/>
      <c r="P77" s="1768"/>
      <c r="Q77" s="1768"/>
      <c r="R77" s="1768"/>
      <c r="S77" s="1768"/>
      <c r="T77" s="1768"/>
      <c r="U77" s="1768"/>
      <c r="V77" s="1768"/>
      <c r="W77" s="1768"/>
      <c r="X77" s="1768"/>
      <c r="Y77" s="1768"/>
      <c r="Z77" s="1768"/>
      <c r="AA77" s="1768"/>
      <c r="AB77" s="1768"/>
      <c r="AC77" s="1768"/>
      <c r="AD77" s="1768"/>
      <c r="AE77" s="1768"/>
      <c r="AF77" s="1768"/>
      <c r="AG77" s="1768"/>
      <c r="AH77" s="1612"/>
      <c r="AI77" s="275"/>
      <c r="AJ77" s="276"/>
      <c r="AK77" s="276"/>
      <c r="AL77" s="277"/>
      <c r="AM77" s="155">
        <v>0</v>
      </c>
      <c r="AN77" s="267"/>
      <c r="AO77" s="264" t="s">
        <v>1400</v>
      </c>
    </row>
    <row r="78" spans="1:43" ht="24.75" customHeight="1">
      <c r="A78" s="196" t="s">
        <v>1488</v>
      </c>
      <c r="AP78" s="151" t="s">
        <v>853</v>
      </c>
      <c r="AQ78" s="151" t="s">
        <v>854</v>
      </c>
    </row>
    <row r="79" spans="1:43" ht="24.75" customHeight="1">
      <c r="A79" s="149" t="s">
        <v>842</v>
      </c>
      <c r="B79" s="150" t="s">
        <v>843</v>
      </c>
      <c r="C79" s="151" t="s">
        <v>844</v>
      </c>
      <c r="D79" s="151" t="s">
        <v>845</v>
      </c>
      <c r="E79" s="151" t="s">
        <v>846</v>
      </c>
      <c r="F79" s="151" t="s">
        <v>847</v>
      </c>
      <c r="G79" s="151" t="s">
        <v>848</v>
      </c>
      <c r="H79" s="151" t="s">
        <v>849</v>
      </c>
      <c r="I79" s="151">
        <v>1</v>
      </c>
      <c r="J79" s="151">
        <v>2</v>
      </c>
      <c r="K79" s="151">
        <v>3</v>
      </c>
      <c r="L79" s="151">
        <v>4</v>
      </c>
      <c r="M79" s="151">
        <v>5</v>
      </c>
      <c r="N79" s="151">
        <v>6</v>
      </c>
      <c r="O79" s="151">
        <v>7</v>
      </c>
      <c r="P79" s="151">
        <v>8</v>
      </c>
      <c r="Q79" s="151">
        <v>9</v>
      </c>
      <c r="R79" s="151">
        <v>10</v>
      </c>
      <c r="S79" s="151">
        <v>11</v>
      </c>
      <c r="T79" s="151">
        <v>12</v>
      </c>
      <c r="U79" s="151">
        <v>13</v>
      </c>
      <c r="V79" s="151">
        <v>14</v>
      </c>
      <c r="W79" s="151">
        <v>15</v>
      </c>
      <c r="X79" s="151">
        <v>16</v>
      </c>
      <c r="Y79" s="151">
        <v>17</v>
      </c>
      <c r="Z79" s="151">
        <v>18</v>
      </c>
      <c r="AA79" s="151">
        <v>19</v>
      </c>
      <c r="AB79" s="151">
        <v>20</v>
      </c>
      <c r="AC79" s="151">
        <v>21</v>
      </c>
      <c r="AD79" s="151">
        <v>22</v>
      </c>
      <c r="AE79" s="151">
        <v>23</v>
      </c>
      <c r="AF79" s="151">
        <v>24</v>
      </c>
      <c r="AG79" s="151">
        <v>25</v>
      </c>
      <c r="AH79" s="151">
        <v>26</v>
      </c>
      <c r="AI79" s="151" t="s">
        <v>1489</v>
      </c>
      <c r="AJ79" s="153" t="s">
        <v>1470</v>
      </c>
      <c r="AK79" s="153" t="s">
        <v>1471</v>
      </c>
      <c r="AL79" s="153" t="s">
        <v>850</v>
      </c>
      <c r="AM79" s="291"/>
      <c r="AN79" s="151" t="s">
        <v>851</v>
      </c>
      <c r="AO79" s="151" t="s">
        <v>852</v>
      </c>
      <c r="AP79" s="14"/>
      <c r="AQ79" s="14"/>
    </row>
    <row r="80" spans="1:43" ht="24.75" customHeight="1">
      <c r="A80" s="155"/>
      <c r="B80" s="155"/>
      <c r="C80" s="155"/>
      <c r="D80" s="155"/>
      <c r="E80" s="155"/>
      <c r="F80" s="155"/>
      <c r="G80" s="151" t="s">
        <v>855</v>
      </c>
      <c r="H80" s="155"/>
      <c r="I80" s="155">
        <v>1</v>
      </c>
      <c r="J80" s="155">
        <v>1</v>
      </c>
      <c r="K80" s="155">
        <v>1</v>
      </c>
      <c r="L80" s="155">
        <v>1</v>
      </c>
      <c r="M80" s="155">
        <v>1</v>
      </c>
      <c r="N80" s="155">
        <v>1</v>
      </c>
      <c r="O80" s="155">
        <v>1</v>
      </c>
      <c r="P80" s="155">
        <v>1</v>
      </c>
      <c r="Q80" s="155">
        <v>1</v>
      </c>
      <c r="R80" s="155">
        <v>1</v>
      </c>
      <c r="S80" s="155">
        <v>1</v>
      </c>
      <c r="T80" s="155">
        <v>1</v>
      </c>
      <c r="U80" s="155">
        <v>1</v>
      </c>
      <c r="V80" s="155">
        <v>1</v>
      </c>
      <c r="W80" s="155">
        <v>1</v>
      </c>
      <c r="X80" s="155">
        <v>1</v>
      </c>
      <c r="Y80" s="155">
        <v>1</v>
      </c>
      <c r="Z80" s="155">
        <v>1</v>
      </c>
      <c r="AA80" s="155">
        <v>1</v>
      </c>
      <c r="AB80" s="155">
        <v>1</v>
      </c>
      <c r="AC80" s="155">
        <v>1</v>
      </c>
      <c r="AD80" s="155">
        <v>1</v>
      </c>
      <c r="AE80" s="155">
        <v>1</v>
      </c>
      <c r="AF80" s="155">
        <v>1</v>
      </c>
      <c r="AG80" s="155">
        <v>1</v>
      </c>
      <c r="AH80" s="155">
        <v>11</v>
      </c>
      <c r="AI80" s="155">
        <f aca="true" t="shared" si="4" ref="AI80:AI85">SUM(I80:AH80)</f>
        <v>36</v>
      </c>
      <c r="AJ80" s="155">
        <v>40</v>
      </c>
      <c r="AK80" s="155">
        <v>50</v>
      </c>
      <c r="AL80" s="155">
        <f aca="true" t="shared" si="5" ref="AL80:AL85">SUM(AI80:AK80)</f>
        <v>126</v>
      </c>
      <c r="AM80" s="292"/>
      <c r="AN80" s="157"/>
      <c r="AO80" s="157"/>
      <c r="AP80" s="14"/>
      <c r="AQ80" s="14"/>
    </row>
    <row r="81" spans="1:43" ht="24.75" customHeight="1">
      <c r="A81" s="287">
        <v>1</v>
      </c>
      <c r="B81" s="262" t="s">
        <v>1490</v>
      </c>
      <c r="C81" s="261" t="s">
        <v>1491</v>
      </c>
      <c r="D81" s="261" t="s">
        <v>1246</v>
      </c>
      <c r="E81" s="262">
        <v>9</v>
      </c>
      <c r="F81" s="261" t="s">
        <v>858</v>
      </c>
      <c r="G81" s="288"/>
      <c r="H81" s="261" t="s">
        <v>859</v>
      </c>
      <c r="I81" s="289">
        <v>1</v>
      </c>
      <c r="J81" s="289">
        <v>0</v>
      </c>
      <c r="K81" s="289">
        <v>1</v>
      </c>
      <c r="L81" s="289">
        <v>0</v>
      </c>
      <c r="M81" s="289">
        <v>1</v>
      </c>
      <c r="N81" s="289">
        <v>0</v>
      </c>
      <c r="O81" s="289">
        <v>0</v>
      </c>
      <c r="P81" s="289">
        <v>0</v>
      </c>
      <c r="Q81" s="289">
        <v>1</v>
      </c>
      <c r="R81" s="289">
        <v>0</v>
      </c>
      <c r="S81" s="289">
        <v>0</v>
      </c>
      <c r="T81" s="289">
        <v>1</v>
      </c>
      <c r="U81" s="289">
        <v>0</v>
      </c>
      <c r="V81" s="287">
        <v>0</v>
      </c>
      <c r="W81" s="287">
        <v>0</v>
      </c>
      <c r="X81" s="287">
        <v>1</v>
      </c>
      <c r="Y81" s="289">
        <v>1</v>
      </c>
      <c r="Z81" s="289">
        <v>1</v>
      </c>
      <c r="AA81" s="289">
        <v>1</v>
      </c>
      <c r="AB81" s="287">
        <v>0</v>
      </c>
      <c r="AC81" s="287">
        <v>0</v>
      </c>
      <c r="AD81" s="287">
        <v>1</v>
      </c>
      <c r="AE81" s="287">
        <v>1</v>
      </c>
      <c r="AF81" s="287">
        <v>1</v>
      </c>
      <c r="AG81" s="287">
        <v>1</v>
      </c>
      <c r="AH81" s="287">
        <v>4</v>
      </c>
      <c r="AI81" s="164">
        <f t="shared" si="4"/>
        <v>17</v>
      </c>
      <c r="AJ81" s="287">
        <v>35</v>
      </c>
      <c r="AK81" s="287">
        <v>47.9</v>
      </c>
      <c r="AL81" s="164">
        <f t="shared" si="5"/>
        <v>99.9</v>
      </c>
      <c r="AM81" s="293"/>
      <c r="AN81" s="290" t="s">
        <v>928</v>
      </c>
      <c r="AO81" s="290" t="s">
        <v>1459</v>
      </c>
      <c r="AP81" s="15"/>
      <c r="AQ81" s="14"/>
    </row>
    <row r="82" spans="1:43" ht="24.75" customHeight="1">
      <c r="A82" s="266">
        <v>1</v>
      </c>
      <c r="B82" s="266" t="s">
        <v>1492</v>
      </c>
      <c r="C82" s="208" t="s">
        <v>1493</v>
      </c>
      <c r="D82" s="208" t="s">
        <v>933</v>
      </c>
      <c r="E82" s="209">
        <v>11</v>
      </c>
      <c r="F82" s="208" t="s">
        <v>858</v>
      </c>
      <c r="G82" s="209">
        <v>31</v>
      </c>
      <c r="H82" s="208" t="s">
        <v>859</v>
      </c>
      <c r="I82" s="265">
        <v>0</v>
      </c>
      <c r="J82" s="265">
        <v>1</v>
      </c>
      <c r="K82" s="265">
        <v>0</v>
      </c>
      <c r="L82" s="265">
        <v>1</v>
      </c>
      <c r="M82" s="265">
        <v>1</v>
      </c>
      <c r="N82" s="265">
        <v>0</v>
      </c>
      <c r="O82" s="265">
        <v>1</v>
      </c>
      <c r="P82" s="265">
        <v>0</v>
      </c>
      <c r="Q82" s="265">
        <v>1</v>
      </c>
      <c r="R82" s="265">
        <v>1</v>
      </c>
      <c r="S82" s="265">
        <v>1</v>
      </c>
      <c r="T82" s="265">
        <v>0</v>
      </c>
      <c r="U82" s="265">
        <v>0</v>
      </c>
      <c r="V82" s="266">
        <v>1</v>
      </c>
      <c r="W82" s="266">
        <v>0</v>
      </c>
      <c r="X82" s="266">
        <v>1</v>
      </c>
      <c r="Y82" s="265">
        <v>0</v>
      </c>
      <c r="Z82" s="265">
        <v>0</v>
      </c>
      <c r="AA82" s="265">
        <v>1</v>
      </c>
      <c r="AB82" s="266">
        <v>0</v>
      </c>
      <c r="AC82" s="266">
        <v>1</v>
      </c>
      <c r="AD82" s="266">
        <v>1</v>
      </c>
      <c r="AE82" s="266">
        <v>1</v>
      </c>
      <c r="AF82" s="266">
        <v>1</v>
      </c>
      <c r="AG82" s="266">
        <v>1</v>
      </c>
      <c r="AH82" s="266">
        <v>1</v>
      </c>
      <c r="AI82" s="155">
        <f t="shared" si="4"/>
        <v>16</v>
      </c>
      <c r="AJ82" s="266">
        <v>32</v>
      </c>
      <c r="AK82" s="266">
        <v>45.5</v>
      </c>
      <c r="AL82" s="155">
        <f t="shared" si="5"/>
        <v>93.5</v>
      </c>
      <c r="AM82" s="294"/>
      <c r="AN82" s="278"/>
      <c r="AO82" s="278" t="s">
        <v>1459</v>
      </c>
      <c r="AP82" s="14"/>
      <c r="AQ82" s="14"/>
    </row>
    <row r="83" spans="1:43" ht="24.75" customHeight="1">
      <c r="A83" s="206">
        <v>1</v>
      </c>
      <c r="B83" s="266" t="s">
        <v>1494</v>
      </c>
      <c r="C83" s="264" t="s">
        <v>1495</v>
      </c>
      <c r="D83" s="264" t="s">
        <v>878</v>
      </c>
      <c r="E83" s="263">
        <v>10</v>
      </c>
      <c r="F83" s="264" t="s">
        <v>858</v>
      </c>
      <c r="G83" s="263">
        <v>30</v>
      </c>
      <c r="H83" s="264" t="s">
        <v>859</v>
      </c>
      <c r="I83" s="265">
        <v>0</v>
      </c>
      <c r="J83" s="265">
        <v>0</v>
      </c>
      <c r="K83" s="265">
        <v>0</v>
      </c>
      <c r="L83" s="265">
        <v>1</v>
      </c>
      <c r="M83" s="265">
        <v>1</v>
      </c>
      <c r="N83" s="265">
        <v>1</v>
      </c>
      <c r="O83" s="265">
        <v>1</v>
      </c>
      <c r="P83" s="265">
        <v>0</v>
      </c>
      <c r="Q83" s="265">
        <v>1</v>
      </c>
      <c r="R83" s="265">
        <v>0</v>
      </c>
      <c r="S83" s="265">
        <v>1</v>
      </c>
      <c r="T83" s="265">
        <v>0</v>
      </c>
      <c r="U83" s="265">
        <v>1</v>
      </c>
      <c r="V83" s="266">
        <v>0</v>
      </c>
      <c r="W83" s="266">
        <v>1</v>
      </c>
      <c r="X83" s="266">
        <v>1</v>
      </c>
      <c r="Y83" s="265">
        <v>1</v>
      </c>
      <c r="Z83" s="265">
        <v>0</v>
      </c>
      <c r="AA83" s="265">
        <v>1</v>
      </c>
      <c r="AB83" s="266">
        <v>0</v>
      </c>
      <c r="AC83" s="266">
        <v>0</v>
      </c>
      <c r="AD83" s="266">
        <v>1</v>
      </c>
      <c r="AE83" s="266">
        <v>1</v>
      </c>
      <c r="AF83" s="266">
        <v>0</v>
      </c>
      <c r="AG83" s="266">
        <v>0</v>
      </c>
      <c r="AH83" s="266">
        <v>7</v>
      </c>
      <c r="AI83" s="155">
        <f t="shared" si="4"/>
        <v>20</v>
      </c>
      <c r="AJ83" s="266">
        <v>28</v>
      </c>
      <c r="AK83" s="266">
        <v>43.8</v>
      </c>
      <c r="AL83" s="155">
        <f t="shared" si="5"/>
        <v>91.8</v>
      </c>
      <c r="AM83" s="295"/>
      <c r="AN83" s="278"/>
      <c r="AO83" s="278" t="s">
        <v>1459</v>
      </c>
      <c r="AP83" s="14"/>
      <c r="AQ83" s="14"/>
    </row>
    <row r="84" spans="1:43" ht="24.75" customHeight="1">
      <c r="A84" s="266">
        <v>2</v>
      </c>
      <c r="B84" s="269" t="s">
        <v>1496</v>
      </c>
      <c r="C84" s="264" t="s">
        <v>1497</v>
      </c>
      <c r="D84" s="279" t="s">
        <v>1073</v>
      </c>
      <c r="E84" s="280">
        <v>9</v>
      </c>
      <c r="F84" s="264" t="s">
        <v>873</v>
      </c>
      <c r="G84" s="280">
        <v>85</v>
      </c>
      <c r="H84" s="279" t="s">
        <v>859</v>
      </c>
      <c r="I84" s="265">
        <v>0</v>
      </c>
      <c r="J84" s="265">
        <v>0</v>
      </c>
      <c r="K84" s="265">
        <v>1</v>
      </c>
      <c r="L84" s="265">
        <v>0</v>
      </c>
      <c r="M84" s="265">
        <v>1</v>
      </c>
      <c r="N84" s="265">
        <v>0</v>
      </c>
      <c r="O84" s="265">
        <v>0</v>
      </c>
      <c r="P84" s="265">
        <v>0</v>
      </c>
      <c r="Q84" s="265">
        <v>1</v>
      </c>
      <c r="R84" s="265">
        <v>0</v>
      </c>
      <c r="S84" s="265">
        <v>0</v>
      </c>
      <c r="T84" s="265">
        <v>1</v>
      </c>
      <c r="U84" s="265">
        <v>1</v>
      </c>
      <c r="V84" s="266">
        <v>0</v>
      </c>
      <c r="W84" s="266">
        <v>1</v>
      </c>
      <c r="X84" s="266">
        <v>0</v>
      </c>
      <c r="Y84" s="265">
        <v>1</v>
      </c>
      <c r="Z84" s="265">
        <v>0</v>
      </c>
      <c r="AA84" s="265">
        <v>0</v>
      </c>
      <c r="AB84" s="266">
        <v>0</v>
      </c>
      <c r="AC84" s="266">
        <v>0</v>
      </c>
      <c r="AD84" s="266">
        <v>1</v>
      </c>
      <c r="AE84" s="266">
        <v>1</v>
      </c>
      <c r="AF84" s="266">
        <v>0</v>
      </c>
      <c r="AG84" s="266">
        <v>1</v>
      </c>
      <c r="AH84" s="266">
        <v>0</v>
      </c>
      <c r="AI84" s="155">
        <f t="shared" si="4"/>
        <v>10</v>
      </c>
      <c r="AJ84" s="266">
        <v>25</v>
      </c>
      <c r="AK84" s="266">
        <v>41.4</v>
      </c>
      <c r="AL84" s="155">
        <f t="shared" si="5"/>
        <v>76.4</v>
      </c>
      <c r="AM84" s="296"/>
      <c r="AN84" s="281"/>
      <c r="AO84" s="281" t="s">
        <v>1446</v>
      </c>
      <c r="AP84" s="14"/>
      <c r="AQ84" s="14"/>
    </row>
    <row r="85" spans="1:43" ht="24.75" customHeight="1">
      <c r="A85" s="266">
        <v>3</v>
      </c>
      <c r="B85" s="269" t="s">
        <v>1498</v>
      </c>
      <c r="C85" s="264" t="s">
        <v>1499</v>
      </c>
      <c r="D85" s="264" t="s">
        <v>1308</v>
      </c>
      <c r="E85" s="263">
        <v>9</v>
      </c>
      <c r="F85" s="264" t="s">
        <v>1023</v>
      </c>
      <c r="G85" s="282"/>
      <c r="H85" s="264" t="s">
        <v>864</v>
      </c>
      <c r="I85" s="265">
        <v>0</v>
      </c>
      <c r="J85" s="265">
        <v>1</v>
      </c>
      <c r="K85" s="265">
        <v>1</v>
      </c>
      <c r="L85" s="265">
        <v>1</v>
      </c>
      <c r="M85" s="265">
        <v>0</v>
      </c>
      <c r="N85" s="265">
        <v>0</v>
      </c>
      <c r="O85" s="265">
        <v>1</v>
      </c>
      <c r="P85" s="265">
        <v>0</v>
      </c>
      <c r="Q85" s="265">
        <v>1</v>
      </c>
      <c r="R85" s="265">
        <v>0</v>
      </c>
      <c r="S85" s="265">
        <v>0</v>
      </c>
      <c r="T85" s="265">
        <v>1</v>
      </c>
      <c r="U85" s="265">
        <v>0</v>
      </c>
      <c r="V85" s="266">
        <v>0</v>
      </c>
      <c r="W85" s="266">
        <v>1</v>
      </c>
      <c r="X85" s="266">
        <v>1</v>
      </c>
      <c r="Y85" s="265">
        <v>1</v>
      </c>
      <c r="Z85" s="265">
        <v>0</v>
      </c>
      <c r="AA85" s="265">
        <v>0</v>
      </c>
      <c r="AB85" s="266">
        <v>0</v>
      </c>
      <c r="AC85" s="266">
        <v>1</v>
      </c>
      <c r="AD85" s="266">
        <v>1</v>
      </c>
      <c r="AE85" s="266">
        <v>1</v>
      </c>
      <c r="AF85" s="266">
        <v>1</v>
      </c>
      <c r="AG85" s="266">
        <v>1</v>
      </c>
      <c r="AH85" s="266">
        <v>4</v>
      </c>
      <c r="AI85" s="155">
        <f t="shared" si="4"/>
        <v>18</v>
      </c>
      <c r="AJ85" s="266">
        <v>30</v>
      </c>
      <c r="AK85" s="266">
        <v>0</v>
      </c>
      <c r="AL85" s="155">
        <f t="shared" si="5"/>
        <v>48</v>
      </c>
      <c r="AM85" s="296"/>
      <c r="AN85" s="283"/>
      <c r="AO85" s="283" t="s">
        <v>1400</v>
      </c>
      <c r="AP85" s="14"/>
      <c r="AQ85" s="14"/>
    </row>
    <row r="86" spans="1:43" ht="24.75" customHeight="1">
      <c r="A86" s="266">
        <v>4</v>
      </c>
      <c r="B86" s="269" t="s">
        <v>1500</v>
      </c>
      <c r="C86" s="223" t="s">
        <v>1025</v>
      </c>
      <c r="D86" s="223" t="s">
        <v>933</v>
      </c>
      <c r="E86" s="263">
        <v>9</v>
      </c>
      <c r="F86" s="264" t="s">
        <v>919</v>
      </c>
      <c r="G86" s="282"/>
      <c r="H86" s="264" t="s">
        <v>859</v>
      </c>
      <c r="I86" s="1756" t="s">
        <v>939</v>
      </c>
      <c r="J86" s="1757"/>
      <c r="K86" s="1757"/>
      <c r="L86" s="1757"/>
      <c r="M86" s="1757"/>
      <c r="N86" s="1757"/>
      <c r="O86" s="1757"/>
      <c r="P86" s="1757"/>
      <c r="Q86" s="1757"/>
      <c r="R86" s="1757"/>
      <c r="S86" s="1757"/>
      <c r="T86" s="1757"/>
      <c r="U86" s="1757"/>
      <c r="V86" s="1757"/>
      <c r="W86" s="1757"/>
      <c r="X86" s="1757"/>
      <c r="Y86" s="1757"/>
      <c r="Z86" s="1757"/>
      <c r="AA86" s="1757"/>
      <c r="AB86" s="1757"/>
      <c r="AC86" s="1757"/>
      <c r="AD86" s="1757"/>
      <c r="AE86" s="1757"/>
      <c r="AF86" s="1757"/>
      <c r="AG86" s="1757"/>
      <c r="AH86" s="284"/>
      <c r="AI86" s="284"/>
      <c r="AJ86" s="284"/>
      <c r="AK86" s="285"/>
      <c r="AL86" s="155">
        <f>SUM(I86:AK86)</f>
        <v>0</v>
      </c>
      <c r="AM86" s="296"/>
      <c r="AN86" s="283"/>
      <c r="AO86" s="283" t="s">
        <v>1468</v>
      </c>
      <c r="AP86" s="14"/>
      <c r="AQ86" s="14"/>
    </row>
    <row r="87" spans="1:43" ht="24.75" customHeight="1">
      <c r="A87" s="266">
        <v>5</v>
      </c>
      <c r="B87" s="269" t="s">
        <v>1501</v>
      </c>
      <c r="C87" s="223" t="s">
        <v>1502</v>
      </c>
      <c r="D87" s="223" t="s">
        <v>1308</v>
      </c>
      <c r="E87" s="263">
        <v>9</v>
      </c>
      <c r="F87" s="264" t="s">
        <v>919</v>
      </c>
      <c r="G87" s="268"/>
      <c r="H87" s="264" t="s">
        <v>935</v>
      </c>
      <c r="I87" s="1756" t="s">
        <v>939</v>
      </c>
      <c r="J87" s="1757"/>
      <c r="K87" s="1757"/>
      <c r="L87" s="1757"/>
      <c r="M87" s="1757"/>
      <c r="N87" s="1757"/>
      <c r="O87" s="1757"/>
      <c r="P87" s="1757"/>
      <c r="Q87" s="1757"/>
      <c r="R87" s="1757"/>
      <c r="S87" s="1757"/>
      <c r="T87" s="1757"/>
      <c r="U87" s="1757"/>
      <c r="V87" s="1757"/>
      <c r="W87" s="1757"/>
      <c r="X87" s="1757"/>
      <c r="Y87" s="1757"/>
      <c r="Z87" s="1757"/>
      <c r="AA87" s="1757"/>
      <c r="AB87" s="1757"/>
      <c r="AC87" s="1757"/>
      <c r="AD87" s="1757"/>
      <c r="AE87" s="1757"/>
      <c r="AF87" s="1757"/>
      <c r="AG87" s="1757"/>
      <c r="AH87" s="1757"/>
      <c r="AI87" s="284"/>
      <c r="AJ87" s="284"/>
      <c r="AK87" s="285"/>
      <c r="AL87" s="155">
        <f>SUM(I87:AK87)</f>
        <v>0</v>
      </c>
      <c r="AM87" s="295"/>
      <c r="AN87" s="283"/>
      <c r="AO87" s="283" t="s">
        <v>1468</v>
      </c>
      <c r="AP87" s="14"/>
      <c r="AQ87" s="14"/>
    </row>
    <row r="88" spans="1:43" ht="21">
      <c r="A88" s="266">
        <v>6</v>
      </c>
      <c r="B88" s="269" t="s">
        <v>1503</v>
      </c>
      <c r="C88" s="264" t="s">
        <v>1504</v>
      </c>
      <c r="D88" s="279" t="s">
        <v>1048</v>
      </c>
      <c r="E88" s="263">
        <v>9</v>
      </c>
      <c r="F88" s="264" t="s">
        <v>873</v>
      </c>
      <c r="G88" s="280">
        <v>80</v>
      </c>
      <c r="H88" s="279" t="s">
        <v>864</v>
      </c>
      <c r="I88" s="1756" t="s">
        <v>939</v>
      </c>
      <c r="J88" s="1757"/>
      <c r="K88" s="1757"/>
      <c r="L88" s="1757"/>
      <c r="M88" s="1757"/>
      <c r="N88" s="1757"/>
      <c r="O88" s="1757"/>
      <c r="P88" s="1757"/>
      <c r="Q88" s="1757"/>
      <c r="R88" s="1757"/>
      <c r="S88" s="1757"/>
      <c r="T88" s="1757"/>
      <c r="U88" s="1757"/>
      <c r="V88" s="1757"/>
      <c r="W88" s="1757"/>
      <c r="X88" s="1757"/>
      <c r="Y88" s="1757"/>
      <c r="Z88" s="1757"/>
      <c r="AA88" s="1757"/>
      <c r="AB88" s="1757"/>
      <c r="AC88" s="1757"/>
      <c r="AD88" s="1757"/>
      <c r="AE88" s="1757"/>
      <c r="AF88" s="1757"/>
      <c r="AG88" s="1757"/>
      <c r="AH88" s="284"/>
      <c r="AI88" s="284"/>
      <c r="AJ88" s="284"/>
      <c r="AK88" s="284"/>
      <c r="AL88" s="155">
        <f>SUM(I88:AK88)</f>
        <v>0</v>
      </c>
      <c r="AM88" s="296"/>
      <c r="AN88" s="281"/>
      <c r="AO88" s="281" t="s">
        <v>1446</v>
      </c>
      <c r="AP88" s="14"/>
      <c r="AQ88" s="14"/>
    </row>
  </sheetData>
  <sheetProtection/>
  <mergeCells count="12">
    <mergeCell ref="I86:AG86"/>
    <mergeCell ref="I87:AH87"/>
    <mergeCell ref="I88:AG88"/>
    <mergeCell ref="D3:F3"/>
    <mergeCell ref="C4:L4"/>
    <mergeCell ref="C5:U5"/>
    <mergeCell ref="A6:AB6"/>
    <mergeCell ref="I24:AB24"/>
    <mergeCell ref="I25:AB25"/>
    <mergeCell ref="I26:AB26"/>
    <mergeCell ref="I51:AG51"/>
    <mergeCell ref="I77:AG77"/>
  </mergeCells>
  <dataValidations count="6">
    <dataValidation type="list" allowBlank="1" showInputMessage="1" showErrorMessage="1" sqref="H57">
      <formula1>#REF!</formula1>
    </dataValidation>
    <dataValidation type="list" allowBlank="1" showInputMessage="1" showErrorMessage="1" sqref="H47 H75">
      <formula1>$P$7:$P$8</formula1>
    </dataValidation>
    <dataValidation type="list" allowBlank="1" showInputMessage="1" showErrorMessage="1" sqref="F75">
      <formula1>$L$10:$L$12</formula1>
    </dataValidation>
    <dataValidation type="list" allowBlank="1" showInputMessage="1" showErrorMessage="1" sqref="E57">
      <formula1>$M$7:$M$8</formula1>
    </dataValidation>
    <dataValidation type="list" allowBlank="1" showInputMessage="1" showErrorMessage="1" sqref="E47">
      <formula1>$M$8:$M$8</formula1>
    </dataValidation>
    <dataValidation type="list" allowBlank="1" showInputMessage="1" showErrorMessage="1" sqref="F72 F47 F31:F33 F77">
      <formula1>$M$8:$M$12</formula1>
    </dataValidation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89"/>
  <sheetViews>
    <sheetView zoomScalePageLayoutView="0" workbookViewId="0" topLeftCell="A109">
      <selection activeCell="G130" sqref="G130"/>
    </sheetView>
  </sheetViews>
  <sheetFormatPr defaultColWidth="9.140625" defaultRowHeight="15"/>
  <cols>
    <col min="1" max="1" width="4.140625" style="0" customWidth="1"/>
    <col min="2" max="2" width="6.8515625" style="0" customWidth="1"/>
    <col min="3" max="3" width="11.8515625" style="0" customWidth="1"/>
    <col min="4" max="4" width="10.8515625" style="0" customWidth="1"/>
    <col min="5" max="5" width="28.7109375" style="0" customWidth="1"/>
    <col min="6" max="6" width="6.140625" style="0" customWidth="1"/>
    <col min="7" max="7" width="12.140625" style="0" customWidth="1"/>
    <col min="8" max="8" width="6.8515625" style="0" customWidth="1"/>
    <col min="9" max="9" width="6.140625" style="0" customWidth="1"/>
    <col min="10" max="10" width="7.140625" style="0" customWidth="1"/>
    <col min="11" max="11" width="6.00390625" style="0" customWidth="1"/>
    <col min="12" max="12" width="5.8515625" style="0" customWidth="1"/>
    <col min="13" max="13" width="10.7109375" style="0" customWidth="1"/>
    <col min="14" max="14" width="14.28125" style="0" customWidth="1"/>
    <col min="15" max="15" width="10.00390625" style="0" customWidth="1"/>
    <col min="16" max="16" width="10.28125" style="0" customWidth="1"/>
  </cols>
  <sheetData>
    <row r="1" spans="1:14" ht="18">
      <c r="A1" s="1"/>
      <c r="B1" s="116"/>
      <c r="C1" s="116"/>
      <c r="D1" s="116"/>
      <c r="E1" s="117" t="s">
        <v>1118</v>
      </c>
      <c r="F1" s="116"/>
      <c r="G1" s="116"/>
      <c r="H1" s="116"/>
      <c r="I1" s="116"/>
      <c r="J1" s="116"/>
      <c r="K1" s="116"/>
      <c r="L1" s="116"/>
      <c r="M1" s="1"/>
      <c r="N1" s="1"/>
    </row>
    <row r="2" spans="1:14" ht="14.25">
      <c r="A2" s="116" t="s">
        <v>1119</v>
      </c>
      <c r="B2" s="118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"/>
      <c r="N2" s="1"/>
    </row>
    <row r="3" spans="1:14" ht="18">
      <c r="A3" s="116"/>
      <c r="B3" s="116"/>
      <c r="C3" s="116"/>
      <c r="D3" s="116"/>
      <c r="E3" s="117" t="s">
        <v>1120</v>
      </c>
      <c r="F3" s="116"/>
      <c r="G3" s="1"/>
      <c r="H3" s="1"/>
      <c r="I3" s="1"/>
      <c r="J3" s="1"/>
      <c r="K3" s="1"/>
      <c r="L3" s="116"/>
      <c r="M3" s="1"/>
      <c r="N3" s="1"/>
    </row>
    <row r="4" spans="1:14" ht="14.25">
      <c r="A4" s="119" t="s">
        <v>838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4.25">
      <c r="A5" s="1"/>
      <c r="B5" s="1"/>
      <c r="C5" s="1" t="s">
        <v>1121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4.25">
      <c r="A6" s="1"/>
      <c r="B6" s="1"/>
      <c r="C6" s="1" t="s">
        <v>1122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4.25">
      <c r="A7" s="1"/>
      <c r="B7" s="1"/>
      <c r="C7" s="1" t="s">
        <v>1123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4.25">
      <c r="A8" s="1"/>
      <c r="B8" s="1"/>
      <c r="C8" s="1" t="s">
        <v>1124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4.25">
      <c r="A9" s="119" t="s">
        <v>979</v>
      </c>
      <c r="B9" s="1"/>
      <c r="C9" s="1" t="s">
        <v>840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4.25">
      <c r="A10" s="1"/>
      <c r="B10" s="1"/>
      <c r="C10" s="1" t="s">
        <v>980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4.25">
      <c r="A11" s="119" t="s">
        <v>1125</v>
      </c>
      <c r="B11" s="119"/>
      <c r="C11" s="119"/>
      <c r="D11" s="119"/>
      <c r="E11" s="119"/>
      <c r="F11" s="1"/>
      <c r="G11" s="1"/>
      <c r="H11" s="1"/>
      <c r="I11" s="1"/>
      <c r="J11" s="1"/>
      <c r="K11" s="1"/>
      <c r="L11" s="1"/>
      <c r="M11" s="1"/>
      <c r="N11" s="1"/>
    </row>
    <row r="12" spans="1:14" ht="14.25">
      <c r="A12" s="119" t="s">
        <v>1126</v>
      </c>
      <c r="B12" s="119"/>
      <c r="C12" s="119"/>
      <c r="D12" s="119"/>
      <c r="E12" s="119"/>
      <c r="F12" s="1"/>
      <c r="G12" s="1"/>
      <c r="H12" s="1"/>
      <c r="I12" s="1"/>
      <c r="J12" s="1"/>
      <c r="K12" s="1"/>
      <c r="L12" s="1"/>
      <c r="M12" s="1"/>
      <c r="N12" s="1"/>
    </row>
    <row r="13" spans="1:14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>
      <c r="C15" s="120" t="s">
        <v>1127</v>
      </c>
    </row>
    <row r="17" spans="1:16" ht="41.25">
      <c r="A17" s="121" t="s">
        <v>842</v>
      </c>
      <c r="B17" s="121" t="s">
        <v>843</v>
      </c>
      <c r="C17" s="121" t="s">
        <v>844</v>
      </c>
      <c r="D17" s="121" t="s">
        <v>845</v>
      </c>
      <c r="E17" s="121" t="s">
        <v>847</v>
      </c>
      <c r="F17" s="122" t="s">
        <v>848</v>
      </c>
      <c r="G17" s="122" t="s">
        <v>849</v>
      </c>
      <c r="H17" s="122" t="s">
        <v>1128</v>
      </c>
      <c r="I17" s="122" t="s">
        <v>1129</v>
      </c>
      <c r="J17" s="122" t="s">
        <v>1130</v>
      </c>
      <c r="K17" s="122" t="s">
        <v>1131</v>
      </c>
      <c r="L17" s="121" t="s">
        <v>850</v>
      </c>
      <c r="M17" s="121" t="s">
        <v>959</v>
      </c>
      <c r="N17" s="121" t="s">
        <v>852</v>
      </c>
      <c r="O17" s="123" t="s">
        <v>853</v>
      </c>
      <c r="P17" s="123" t="s">
        <v>854</v>
      </c>
    </row>
    <row r="18" spans="1:16" ht="14.25">
      <c r="A18" s="124"/>
      <c r="B18" s="124"/>
      <c r="C18" s="124"/>
      <c r="D18" s="124"/>
      <c r="E18" s="124"/>
      <c r="F18" s="124">
        <v>30</v>
      </c>
      <c r="G18" s="124"/>
      <c r="H18" s="124">
        <v>20</v>
      </c>
      <c r="I18" s="124">
        <v>10</v>
      </c>
      <c r="J18" s="124">
        <v>5</v>
      </c>
      <c r="K18" s="124">
        <v>3</v>
      </c>
      <c r="L18" s="124">
        <f aca="true" t="shared" si="0" ref="L18:L32">SUM(H18:K18)</f>
        <v>38</v>
      </c>
      <c r="M18" s="124"/>
      <c r="N18" s="124"/>
      <c r="O18" s="14"/>
      <c r="P18" s="14"/>
    </row>
    <row r="19" spans="1:16" ht="14.25">
      <c r="A19" s="125">
        <v>1</v>
      </c>
      <c r="B19" s="126">
        <v>602</v>
      </c>
      <c r="C19" s="125" t="s">
        <v>1132</v>
      </c>
      <c r="D19" s="125" t="s">
        <v>924</v>
      </c>
      <c r="E19" s="125" t="s">
        <v>905</v>
      </c>
      <c r="F19" s="125">
        <v>26</v>
      </c>
      <c r="G19" s="125" t="s">
        <v>859</v>
      </c>
      <c r="H19" s="125">
        <v>15</v>
      </c>
      <c r="I19" s="125">
        <v>6</v>
      </c>
      <c r="J19" s="125">
        <v>3</v>
      </c>
      <c r="K19" s="125">
        <v>3</v>
      </c>
      <c r="L19" s="125">
        <f t="shared" si="0"/>
        <v>27</v>
      </c>
      <c r="M19" s="125" t="s">
        <v>859</v>
      </c>
      <c r="N19" s="125" t="s">
        <v>1133</v>
      </c>
      <c r="O19" s="14"/>
      <c r="P19" s="14"/>
    </row>
    <row r="20" spans="1:16" ht="14.25">
      <c r="A20" s="125">
        <v>1</v>
      </c>
      <c r="B20" s="126">
        <v>609</v>
      </c>
      <c r="C20" s="125" t="s">
        <v>1134</v>
      </c>
      <c r="D20" s="125" t="s">
        <v>857</v>
      </c>
      <c r="E20" s="125" t="s">
        <v>882</v>
      </c>
      <c r="F20" s="125">
        <v>21</v>
      </c>
      <c r="G20" s="125" t="s">
        <v>859</v>
      </c>
      <c r="H20" s="125">
        <v>19</v>
      </c>
      <c r="I20" s="125">
        <v>2</v>
      </c>
      <c r="J20" s="125">
        <v>3</v>
      </c>
      <c r="K20" s="125">
        <v>3</v>
      </c>
      <c r="L20" s="125">
        <f t="shared" si="0"/>
        <v>27</v>
      </c>
      <c r="M20" s="125" t="s">
        <v>859</v>
      </c>
      <c r="N20" s="125" t="s">
        <v>1135</v>
      </c>
      <c r="O20" s="14"/>
      <c r="P20" s="14"/>
    </row>
    <row r="21" spans="1:16" ht="14.25">
      <c r="A21" s="125">
        <v>3</v>
      </c>
      <c r="B21" s="126">
        <v>604</v>
      </c>
      <c r="C21" s="125" t="s">
        <v>1136</v>
      </c>
      <c r="D21" s="125" t="s">
        <v>876</v>
      </c>
      <c r="E21" s="125" t="s">
        <v>905</v>
      </c>
      <c r="F21" s="125">
        <v>25</v>
      </c>
      <c r="G21" s="125" t="s">
        <v>864</v>
      </c>
      <c r="H21" s="125">
        <v>13</v>
      </c>
      <c r="I21" s="125">
        <v>4</v>
      </c>
      <c r="J21" s="125">
        <v>3</v>
      </c>
      <c r="K21" s="125">
        <v>3</v>
      </c>
      <c r="L21" s="125">
        <f t="shared" si="0"/>
        <v>23</v>
      </c>
      <c r="M21" s="125" t="s">
        <v>999</v>
      </c>
      <c r="N21" s="125" t="s">
        <v>1137</v>
      </c>
      <c r="O21" s="14"/>
      <c r="P21" s="14"/>
    </row>
    <row r="22" spans="1:16" ht="27">
      <c r="A22" s="125">
        <v>4</v>
      </c>
      <c r="B22" s="125">
        <v>618</v>
      </c>
      <c r="C22" s="125" t="s">
        <v>1138</v>
      </c>
      <c r="D22" s="125" t="s">
        <v>1061</v>
      </c>
      <c r="E22" s="125" t="s">
        <v>868</v>
      </c>
      <c r="F22" s="125"/>
      <c r="G22" s="125"/>
      <c r="H22" s="125">
        <v>11</v>
      </c>
      <c r="I22" s="125">
        <v>4</v>
      </c>
      <c r="J22" s="125">
        <v>4</v>
      </c>
      <c r="K22" s="125">
        <v>3</v>
      </c>
      <c r="L22" s="125">
        <f t="shared" si="0"/>
        <v>22</v>
      </c>
      <c r="M22" s="125" t="s">
        <v>864</v>
      </c>
      <c r="N22" s="125" t="s">
        <v>1006</v>
      </c>
      <c r="O22" s="14"/>
      <c r="P22" s="14"/>
    </row>
    <row r="23" spans="1:16" ht="14.25">
      <c r="A23" s="127">
        <v>5</v>
      </c>
      <c r="B23" s="128">
        <v>603</v>
      </c>
      <c r="C23" s="121" t="s">
        <v>1139</v>
      </c>
      <c r="D23" s="121" t="s">
        <v>1140</v>
      </c>
      <c r="E23" s="121" t="s">
        <v>934</v>
      </c>
      <c r="F23" s="121">
        <v>25</v>
      </c>
      <c r="G23" s="121" t="s">
        <v>859</v>
      </c>
      <c r="H23" s="121">
        <v>15</v>
      </c>
      <c r="I23" s="121">
        <v>0</v>
      </c>
      <c r="J23" s="121">
        <v>3</v>
      </c>
      <c r="K23" s="121">
        <v>3</v>
      </c>
      <c r="L23" s="121">
        <f t="shared" si="0"/>
        <v>21</v>
      </c>
      <c r="M23" s="121"/>
      <c r="N23" s="121" t="s">
        <v>1141</v>
      </c>
      <c r="O23" s="14"/>
      <c r="P23" s="14"/>
    </row>
    <row r="24" spans="1:16" ht="14.25">
      <c r="A24" s="127">
        <v>6</v>
      </c>
      <c r="B24" s="128">
        <v>605</v>
      </c>
      <c r="C24" s="121" t="s">
        <v>1142</v>
      </c>
      <c r="D24" s="121" t="s">
        <v>878</v>
      </c>
      <c r="E24" s="121" t="s">
        <v>905</v>
      </c>
      <c r="F24" s="121">
        <v>25</v>
      </c>
      <c r="G24" s="121" t="s">
        <v>864</v>
      </c>
      <c r="H24" s="121">
        <v>10</v>
      </c>
      <c r="I24" s="121">
        <v>4</v>
      </c>
      <c r="J24" s="121">
        <v>4</v>
      </c>
      <c r="K24" s="121">
        <v>2.5</v>
      </c>
      <c r="L24" s="121">
        <f t="shared" si="0"/>
        <v>20.5</v>
      </c>
      <c r="M24" s="121"/>
      <c r="N24" s="121" t="s">
        <v>1137</v>
      </c>
      <c r="O24" s="14"/>
      <c r="P24" s="14"/>
    </row>
    <row r="25" spans="1:16" ht="27">
      <c r="A25" s="127">
        <v>6</v>
      </c>
      <c r="B25" s="128">
        <v>613</v>
      </c>
      <c r="C25" s="121" t="s">
        <v>1143</v>
      </c>
      <c r="D25" s="121" t="s">
        <v>1016</v>
      </c>
      <c r="E25" s="121" t="s">
        <v>1144</v>
      </c>
      <c r="F25" s="121">
        <v>18</v>
      </c>
      <c r="G25" s="121" t="s">
        <v>864</v>
      </c>
      <c r="H25" s="121">
        <v>13</v>
      </c>
      <c r="I25" s="121">
        <v>4</v>
      </c>
      <c r="J25" s="121">
        <v>1</v>
      </c>
      <c r="K25" s="121">
        <v>2.5</v>
      </c>
      <c r="L25" s="121">
        <f t="shared" si="0"/>
        <v>20.5</v>
      </c>
      <c r="M25" s="121"/>
      <c r="N25" s="121" t="s">
        <v>1145</v>
      </c>
      <c r="O25" s="14"/>
      <c r="P25" s="14"/>
    </row>
    <row r="26" spans="1:16" ht="14.25">
      <c r="A26" s="127">
        <v>8</v>
      </c>
      <c r="B26" s="128">
        <v>616</v>
      </c>
      <c r="C26" s="121" t="s">
        <v>1146</v>
      </c>
      <c r="D26" s="121" t="s">
        <v>862</v>
      </c>
      <c r="E26" s="121" t="s">
        <v>858</v>
      </c>
      <c r="F26" s="121"/>
      <c r="G26" s="121" t="s">
        <v>859</v>
      </c>
      <c r="H26" s="121">
        <v>12</v>
      </c>
      <c r="I26" s="121">
        <v>2</v>
      </c>
      <c r="J26" s="121">
        <v>3</v>
      </c>
      <c r="K26" s="121">
        <v>3</v>
      </c>
      <c r="L26" s="121">
        <f t="shared" si="0"/>
        <v>20</v>
      </c>
      <c r="M26" s="121"/>
      <c r="N26" s="121" t="s">
        <v>1147</v>
      </c>
      <c r="O26" s="14"/>
      <c r="P26" s="14"/>
    </row>
    <row r="27" spans="1:16" ht="27">
      <c r="A27" s="127">
        <v>9</v>
      </c>
      <c r="B27" s="128">
        <v>608</v>
      </c>
      <c r="C27" s="121" t="s">
        <v>1148</v>
      </c>
      <c r="D27" s="121" t="s">
        <v>1149</v>
      </c>
      <c r="E27" s="121" t="s">
        <v>1144</v>
      </c>
      <c r="F27" s="121">
        <v>25</v>
      </c>
      <c r="G27" s="121" t="s">
        <v>859</v>
      </c>
      <c r="H27" s="121">
        <v>12</v>
      </c>
      <c r="I27" s="121">
        <v>0</v>
      </c>
      <c r="J27" s="121">
        <v>3</v>
      </c>
      <c r="K27" s="121">
        <v>3</v>
      </c>
      <c r="L27" s="121">
        <f t="shared" si="0"/>
        <v>18</v>
      </c>
      <c r="M27" s="121"/>
      <c r="N27" s="121" t="s">
        <v>1150</v>
      </c>
      <c r="O27" s="14"/>
      <c r="P27" s="14"/>
    </row>
    <row r="28" spans="1:16" ht="27">
      <c r="A28" s="127">
        <v>10</v>
      </c>
      <c r="B28" s="128">
        <v>617</v>
      </c>
      <c r="C28" s="121" t="s">
        <v>1151</v>
      </c>
      <c r="D28" s="121" t="s">
        <v>862</v>
      </c>
      <c r="E28" s="121" t="s">
        <v>863</v>
      </c>
      <c r="F28" s="121"/>
      <c r="G28" s="121" t="s">
        <v>859</v>
      </c>
      <c r="H28" s="121">
        <v>11</v>
      </c>
      <c r="I28" s="121">
        <v>0</v>
      </c>
      <c r="J28" s="121">
        <v>3</v>
      </c>
      <c r="K28" s="121">
        <v>3</v>
      </c>
      <c r="L28" s="121">
        <f t="shared" si="0"/>
        <v>17</v>
      </c>
      <c r="M28" s="121"/>
      <c r="N28" s="121" t="s">
        <v>1152</v>
      </c>
      <c r="O28" s="14"/>
      <c r="P28" s="14"/>
    </row>
    <row r="29" spans="1:16" ht="14.25">
      <c r="A29" s="127">
        <v>11</v>
      </c>
      <c r="B29" s="128">
        <v>610</v>
      </c>
      <c r="C29" s="121" t="s">
        <v>1153</v>
      </c>
      <c r="D29" s="121" t="s">
        <v>1071</v>
      </c>
      <c r="E29" s="121" t="s">
        <v>1042</v>
      </c>
      <c r="F29" s="121">
        <v>21</v>
      </c>
      <c r="G29" s="121" t="s">
        <v>864</v>
      </c>
      <c r="H29" s="121">
        <v>10</v>
      </c>
      <c r="I29" s="121">
        <v>0</v>
      </c>
      <c r="J29" s="121">
        <v>2</v>
      </c>
      <c r="K29" s="121">
        <v>3</v>
      </c>
      <c r="L29" s="121">
        <f t="shared" si="0"/>
        <v>15</v>
      </c>
      <c r="M29" s="121"/>
      <c r="N29" s="121" t="s">
        <v>1067</v>
      </c>
      <c r="O29" s="14"/>
      <c r="P29" s="14"/>
    </row>
    <row r="30" spans="1:16" ht="14.25">
      <c r="A30" s="127">
        <v>11</v>
      </c>
      <c r="B30" s="128">
        <v>614</v>
      </c>
      <c r="C30" s="121" t="s">
        <v>1154</v>
      </c>
      <c r="D30" s="121" t="s">
        <v>1155</v>
      </c>
      <c r="E30" s="121" t="s">
        <v>1104</v>
      </c>
      <c r="F30" s="121">
        <v>14</v>
      </c>
      <c r="G30" s="121" t="s">
        <v>864</v>
      </c>
      <c r="H30" s="121">
        <v>7</v>
      </c>
      <c r="I30" s="121">
        <v>2</v>
      </c>
      <c r="J30" s="121">
        <v>3</v>
      </c>
      <c r="K30" s="121">
        <v>3</v>
      </c>
      <c r="L30" s="121">
        <f t="shared" si="0"/>
        <v>15</v>
      </c>
      <c r="M30" s="121"/>
      <c r="N30" s="121" t="s">
        <v>1105</v>
      </c>
      <c r="O30" s="14"/>
      <c r="P30" s="14"/>
    </row>
    <row r="31" spans="1:16" ht="14.25">
      <c r="A31" s="127">
        <v>13</v>
      </c>
      <c r="B31" s="128">
        <v>612</v>
      </c>
      <c r="C31" s="121" t="s">
        <v>1156</v>
      </c>
      <c r="D31" s="121" t="s">
        <v>1157</v>
      </c>
      <c r="E31" s="121" t="s">
        <v>882</v>
      </c>
      <c r="F31" s="121">
        <v>18</v>
      </c>
      <c r="G31" s="121" t="s">
        <v>864</v>
      </c>
      <c r="H31" s="121">
        <v>7</v>
      </c>
      <c r="I31" s="121">
        <v>4</v>
      </c>
      <c r="J31" s="121">
        <v>1</v>
      </c>
      <c r="K31" s="121">
        <v>2.5</v>
      </c>
      <c r="L31" s="121">
        <f t="shared" si="0"/>
        <v>14.5</v>
      </c>
      <c r="M31" s="121"/>
      <c r="N31" s="121" t="s">
        <v>1135</v>
      </c>
      <c r="O31" s="14"/>
      <c r="P31" s="14"/>
    </row>
    <row r="32" spans="1:16" ht="14.25">
      <c r="A32" s="127">
        <v>14</v>
      </c>
      <c r="B32" s="128">
        <v>611</v>
      </c>
      <c r="C32" s="121" t="s">
        <v>1158</v>
      </c>
      <c r="D32" s="121" t="s">
        <v>1016</v>
      </c>
      <c r="E32" s="121" t="s">
        <v>882</v>
      </c>
      <c r="F32" s="121">
        <v>18</v>
      </c>
      <c r="G32" s="121" t="s">
        <v>864</v>
      </c>
      <c r="H32" s="121">
        <v>8</v>
      </c>
      <c r="I32" s="121">
        <v>0</v>
      </c>
      <c r="J32" s="121">
        <v>3</v>
      </c>
      <c r="K32" s="121">
        <v>3</v>
      </c>
      <c r="L32" s="121">
        <f t="shared" si="0"/>
        <v>14</v>
      </c>
      <c r="M32" s="121"/>
      <c r="N32" s="121" t="s">
        <v>1135</v>
      </c>
      <c r="O32" s="14"/>
      <c r="P32" s="14"/>
    </row>
    <row r="33" spans="1:16" ht="14.25">
      <c r="A33" s="127"/>
      <c r="B33" s="128">
        <v>601</v>
      </c>
      <c r="C33" s="121" t="s">
        <v>1159</v>
      </c>
      <c r="D33" s="121" t="s">
        <v>924</v>
      </c>
      <c r="E33" s="121" t="s">
        <v>891</v>
      </c>
      <c r="F33" s="121">
        <v>30</v>
      </c>
      <c r="G33" s="121" t="s">
        <v>859</v>
      </c>
      <c r="H33" s="1769" t="s">
        <v>939</v>
      </c>
      <c r="I33" s="1770"/>
      <c r="J33" s="1770"/>
      <c r="K33" s="1770"/>
      <c r="L33" s="1771"/>
      <c r="M33" s="121"/>
      <c r="N33" s="121" t="s">
        <v>1160</v>
      </c>
      <c r="O33" s="14"/>
      <c r="P33" s="14"/>
    </row>
    <row r="34" spans="1:16" ht="14.25">
      <c r="A34" s="127"/>
      <c r="B34" s="128">
        <v>606</v>
      </c>
      <c r="C34" s="121" t="s">
        <v>1161</v>
      </c>
      <c r="D34" s="121" t="s">
        <v>862</v>
      </c>
      <c r="E34" s="121" t="s">
        <v>1064</v>
      </c>
      <c r="F34" s="121">
        <v>25</v>
      </c>
      <c r="G34" s="121" t="s">
        <v>859</v>
      </c>
      <c r="H34" s="1769" t="s">
        <v>939</v>
      </c>
      <c r="I34" s="1770"/>
      <c r="J34" s="1770"/>
      <c r="K34" s="1770"/>
      <c r="L34" s="1771"/>
      <c r="M34" s="121"/>
      <c r="N34" s="121" t="s">
        <v>1162</v>
      </c>
      <c r="O34" s="14"/>
      <c r="P34" s="14"/>
    </row>
    <row r="35" spans="1:16" ht="14.25">
      <c r="A35" s="127"/>
      <c r="B35" s="128">
        <v>607</v>
      </c>
      <c r="C35" s="121" t="s">
        <v>1163</v>
      </c>
      <c r="D35" s="121" t="s">
        <v>890</v>
      </c>
      <c r="E35" s="121" t="s">
        <v>919</v>
      </c>
      <c r="F35" s="121">
        <v>25</v>
      </c>
      <c r="G35" s="121" t="s">
        <v>859</v>
      </c>
      <c r="H35" s="1769" t="s">
        <v>939</v>
      </c>
      <c r="I35" s="1770"/>
      <c r="J35" s="1770"/>
      <c r="K35" s="1770"/>
      <c r="L35" s="1771"/>
      <c r="M35" s="121"/>
      <c r="N35" s="121" t="s">
        <v>1164</v>
      </c>
      <c r="O35" s="14"/>
      <c r="P35" s="14"/>
    </row>
    <row r="36" spans="1:16" ht="24" customHeight="1">
      <c r="A36" s="127"/>
      <c r="B36" s="128">
        <v>615</v>
      </c>
      <c r="C36" s="121" t="s">
        <v>1165</v>
      </c>
      <c r="D36" s="121" t="s">
        <v>1166</v>
      </c>
      <c r="E36" s="121" t="s">
        <v>1035</v>
      </c>
      <c r="F36" s="121">
        <v>11</v>
      </c>
      <c r="G36" s="121" t="s">
        <v>999</v>
      </c>
      <c r="H36" s="1769" t="s">
        <v>939</v>
      </c>
      <c r="I36" s="1770"/>
      <c r="J36" s="1770"/>
      <c r="K36" s="1770"/>
      <c r="L36" s="1771"/>
      <c r="M36" s="121"/>
      <c r="N36" s="121" t="s">
        <v>1167</v>
      </c>
      <c r="O36" s="14"/>
      <c r="P36" s="14"/>
    </row>
    <row r="37" spans="1:14" ht="14.2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</row>
    <row r="38" spans="1:14" ht="14.25">
      <c r="A38" s="130"/>
      <c r="B38" s="130"/>
      <c r="C38" s="131" t="s">
        <v>1168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ht="14.2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</row>
    <row r="40" spans="1:16" ht="41.25">
      <c r="A40" s="121" t="s">
        <v>984</v>
      </c>
      <c r="B40" s="121" t="s">
        <v>843</v>
      </c>
      <c r="C40" s="121" t="s">
        <v>844</v>
      </c>
      <c r="D40" s="121" t="s">
        <v>845</v>
      </c>
      <c r="E40" s="121" t="s">
        <v>847</v>
      </c>
      <c r="F40" s="122" t="s">
        <v>848</v>
      </c>
      <c r="G40" s="122" t="s">
        <v>849</v>
      </c>
      <c r="H40" s="122" t="s">
        <v>1128</v>
      </c>
      <c r="I40" s="122" t="s">
        <v>1129</v>
      </c>
      <c r="J40" s="122" t="s">
        <v>1130</v>
      </c>
      <c r="K40" s="122" t="s">
        <v>1131</v>
      </c>
      <c r="L40" s="121" t="s">
        <v>850</v>
      </c>
      <c r="M40" s="121" t="s">
        <v>851</v>
      </c>
      <c r="N40" s="121" t="s">
        <v>852</v>
      </c>
      <c r="O40" s="123" t="s">
        <v>853</v>
      </c>
      <c r="P40" s="123" t="s">
        <v>854</v>
      </c>
    </row>
    <row r="41" spans="1:16" ht="14.25">
      <c r="A41" s="121"/>
      <c r="B41" s="121"/>
      <c r="C41" s="121"/>
      <c r="D41" s="121"/>
      <c r="E41" s="121"/>
      <c r="F41" s="121">
        <v>26</v>
      </c>
      <c r="G41" s="121"/>
      <c r="H41" s="121">
        <v>20</v>
      </c>
      <c r="I41" s="121">
        <v>10</v>
      </c>
      <c r="J41" s="121">
        <v>5</v>
      </c>
      <c r="K41" s="121">
        <v>3</v>
      </c>
      <c r="L41" s="121">
        <f aca="true" t="shared" si="1" ref="L41:L61">SUM(H41:K41)</f>
        <v>38</v>
      </c>
      <c r="M41" s="121"/>
      <c r="N41" s="121"/>
      <c r="O41" s="14"/>
      <c r="P41" s="14"/>
    </row>
    <row r="42" spans="1:16" ht="14.25">
      <c r="A42" s="125">
        <v>1</v>
      </c>
      <c r="B42" s="126">
        <v>709</v>
      </c>
      <c r="C42" s="125" t="s">
        <v>1007</v>
      </c>
      <c r="D42" s="125" t="s">
        <v>857</v>
      </c>
      <c r="E42" s="125" t="s">
        <v>882</v>
      </c>
      <c r="F42" s="125">
        <v>18</v>
      </c>
      <c r="G42" s="125" t="s">
        <v>859</v>
      </c>
      <c r="H42" s="125">
        <v>15</v>
      </c>
      <c r="I42" s="125">
        <v>6</v>
      </c>
      <c r="J42" s="125">
        <v>3</v>
      </c>
      <c r="K42" s="125">
        <v>3</v>
      </c>
      <c r="L42" s="125">
        <f t="shared" si="1"/>
        <v>27</v>
      </c>
      <c r="M42" s="125" t="s">
        <v>859</v>
      </c>
      <c r="N42" s="125" t="s">
        <v>1169</v>
      </c>
      <c r="O42" s="14"/>
      <c r="P42" s="14"/>
    </row>
    <row r="43" spans="1:16" ht="27">
      <c r="A43" s="125">
        <v>2</v>
      </c>
      <c r="B43" s="126">
        <v>704</v>
      </c>
      <c r="C43" s="125" t="s">
        <v>1170</v>
      </c>
      <c r="D43" s="125" t="s">
        <v>881</v>
      </c>
      <c r="E43" s="125" t="s">
        <v>863</v>
      </c>
      <c r="F43" s="125">
        <v>24</v>
      </c>
      <c r="G43" s="125" t="s">
        <v>859</v>
      </c>
      <c r="H43" s="125">
        <v>14</v>
      </c>
      <c r="I43" s="125">
        <v>6</v>
      </c>
      <c r="J43" s="125">
        <v>2</v>
      </c>
      <c r="K43" s="125">
        <v>3</v>
      </c>
      <c r="L43" s="125">
        <f t="shared" si="1"/>
        <v>25</v>
      </c>
      <c r="M43" s="125" t="s">
        <v>999</v>
      </c>
      <c r="N43" s="125" t="s">
        <v>1171</v>
      </c>
      <c r="O43" s="14"/>
      <c r="P43" s="14"/>
    </row>
    <row r="44" spans="1:16" ht="14.25">
      <c r="A44" s="125">
        <v>3</v>
      </c>
      <c r="B44" s="126">
        <v>703</v>
      </c>
      <c r="C44" s="125" t="s">
        <v>1172</v>
      </c>
      <c r="D44" s="125" t="s">
        <v>1173</v>
      </c>
      <c r="E44" s="125" t="s">
        <v>858</v>
      </c>
      <c r="F44" s="125">
        <v>24</v>
      </c>
      <c r="G44" s="125" t="s">
        <v>859</v>
      </c>
      <c r="H44" s="125">
        <v>16</v>
      </c>
      <c r="I44" s="125">
        <v>4</v>
      </c>
      <c r="J44" s="125">
        <v>1</v>
      </c>
      <c r="K44" s="125">
        <v>2.5</v>
      </c>
      <c r="L44" s="125">
        <f t="shared" si="1"/>
        <v>23.5</v>
      </c>
      <c r="M44" s="125" t="s">
        <v>999</v>
      </c>
      <c r="N44" s="125" t="s">
        <v>1147</v>
      </c>
      <c r="O44" s="14"/>
      <c r="P44" s="14"/>
    </row>
    <row r="45" spans="1:16" ht="14.25">
      <c r="A45" s="125">
        <v>4</v>
      </c>
      <c r="B45" s="126">
        <v>715</v>
      </c>
      <c r="C45" s="125" t="s">
        <v>1174</v>
      </c>
      <c r="D45" s="125" t="s">
        <v>1016</v>
      </c>
      <c r="E45" s="125" t="s">
        <v>905</v>
      </c>
      <c r="F45" s="125">
        <v>17</v>
      </c>
      <c r="G45" s="125" t="s">
        <v>859</v>
      </c>
      <c r="H45" s="125">
        <v>14</v>
      </c>
      <c r="I45" s="125">
        <v>6</v>
      </c>
      <c r="J45" s="125">
        <v>0</v>
      </c>
      <c r="K45" s="125">
        <v>3</v>
      </c>
      <c r="L45" s="125">
        <f t="shared" si="1"/>
        <v>23</v>
      </c>
      <c r="M45" s="125" t="s">
        <v>999</v>
      </c>
      <c r="N45" s="125" t="s">
        <v>1133</v>
      </c>
      <c r="O45" s="14"/>
      <c r="P45" s="14"/>
    </row>
    <row r="46" spans="1:16" ht="14.25">
      <c r="A46" s="125">
        <v>5</v>
      </c>
      <c r="B46" s="126">
        <v>722</v>
      </c>
      <c r="C46" s="125" t="s">
        <v>1175</v>
      </c>
      <c r="D46" s="125" t="s">
        <v>1176</v>
      </c>
      <c r="E46" s="125" t="s">
        <v>1104</v>
      </c>
      <c r="F46" s="125">
        <v>14</v>
      </c>
      <c r="G46" s="125" t="s">
        <v>859</v>
      </c>
      <c r="H46" s="125">
        <v>11</v>
      </c>
      <c r="I46" s="125">
        <v>6</v>
      </c>
      <c r="J46" s="125">
        <v>2</v>
      </c>
      <c r="K46" s="125">
        <v>3</v>
      </c>
      <c r="L46" s="125">
        <f t="shared" si="1"/>
        <v>22</v>
      </c>
      <c r="M46" s="125" t="s">
        <v>999</v>
      </c>
      <c r="N46" s="125" t="s">
        <v>1105</v>
      </c>
      <c r="O46" s="14"/>
      <c r="P46" s="14"/>
    </row>
    <row r="47" spans="1:16" ht="14.25">
      <c r="A47" s="132">
        <v>6</v>
      </c>
      <c r="B47" s="133">
        <v>710</v>
      </c>
      <c r="C47" s="132" t="s">
        <v>1177</v>
      </c>
      <c r="D47" s="132" t="s">
        <v>1011</v>
      </c>
      <c r="E47" s="132" t="s">
        <v>1023</v>
      </c>
      <c r="F47" s="132">
        <v>18</v>
      </c>
      <c r="G47" s="132" t="s">
        <v>859</v>
      </c>
      <c r="H47" s="132">
        <v>12</v>
      </c>
      <c r="I47" s="132">
        <v>6</v>
      </c>
      <c r="J47" s="132">
        <v>2</v>
      </c>
      <c r="K47" s="132">
        <v>1.5</v>
      </c>
      <c r="L47" s="132">
        <f t="shared" si="1"/>
        <v>21.5</v>
      </c>
      <c r="M47" s="132"/>
      <c r="N47" s="132" t="s">
        <v>1090</v>
      </c>
      <c r="O47" s="14"/>
      <c r="P47" s="14"/>
    </row>
    <row r="48" spans="1:16" ht="14.25">
      <c r="A48" s="121">
        <v>7</v>
      </c>
      <c r="B48" s="128">
        <v>717</v>
      </c>
      <c r="C48" s="121" t="s">
        <v>1178</v>
      </c>
      <c r="D48" s="121" t="s">
        <v>1179</v>
      </c>
      <c r="E48" s="121" t="s">
        <v>899</v>
      </c>
      <c r="F48" s="121">
        <v>17</v>
      </c>
      <c r="G48" s="121" t="s">
        <v>859</v>
      </c>
      <c r="H48" s="121">
        <v>10</v>
      </c>
      <c r="I48" s="121">
        <v>6</v>
      </c>
      <c r="J48" s="121">
        <v>3</v>
      </c>
      <c r="K48" s="121">
        <v>2</v>
      </c>
      <c r="L48" s="121">
        <f t="shared" si="1"/>
        <v>21</v>
      </c>
      <c r="M48" s="121"/>
      <c r="N48" s="121" t="s">
        <v>996</v>
      </c>
      <c r="O48" s="14"/>
      <c r="P48" s="14"/>
    </row>
    <row r="49" spans="1:16" ht="14.25">
      <c r="A49" s="121">
        <v>8</v>
      </c>
      <c r="B49" s="128">
        <v>705</v>
      </c>
      <c r="C49" s="121" t="s">
        <v>1180</v>
      </c>
      <c r="D49" s="121" t="s">
        <v>1181</v>
      </c>
      <c r="E49" s="121" t="s">
        <v>858</v>
      </c>
      <c r="F49" s="121">
        <v>23</v>
      </c>
      <c r="G49" s="121" t="s">
        <v>999</v>
      </c>
      <c r="H49" s="121">
        <v>9</v>
      </c>
      <c r="I49" s="121">
        <v>8</v>
      </c>
      <c r="J49" s="121">
        <v>1</v>
      </c>
      <c r="K49" s="121">
        <v>2</v>
      </c>
      <c r="L49" s="121">
        <f t="shared" si="1"/>
        <v>20</v>
      </c>
      <c r="M49" s="121"/>
      <c r="N49" s="121" t="s">
        <v>1147</v>
      </c>
      <c r="O49" s="14"/>
      <c r="P49" s="14"/>
    </row>
    <row r="50" spans="1:16" ht="27">
      <c r="A50" s="121">
        <v>9</v>
      </c>
      <c r="B50" s="128">
        <v>711</v>
      </c>
      <c r="C50" s="121" t="s">
        <v>1182</v>
      </c>
      <c r="D50" s="121" t="s">
        <v>1183</v>
      </c>
      <c r="E50" s="121" t="s">
        <v>927</v>
      </c>
      <c r="F50" s="121">
        <v>18</v>
      </c>
      <c r="G50" s="121" t="s">
        <v>859</v>
      </c>
      <c r="H50" s="121">
        <v>11</v>
      </c>
      <c r="I50" s="121">
        <v>6</v>
      </c>
      <c r="J50" s="121">
        <v>1</v>
      </c>
      <c r="K50" s="121">
        <v>1.5</v>
      </c>
      <c r="L50" s="121">
        <f t="shared" si="1"/>
        <v>19.5</v>
      </c>
      <c r="M50" s="121"/>
      <c r="N50" s="121" t="s">
        <v>1184</v>
      </c>
      <c r="O50" s="14"/>
      <c r="P50" s="14"/>
    </row>
    <row r="51" spans="1:16" ht="27">
      <c r="A51" s="121">
        <v>10</v>
      </c>
      <c r="B51" s="128">
        <v>720</v>
      </c>
      <c r="C51" s="121" t="s">
        <v>1185</v>
      </c>
      <c r="D51" s="121" t="s">
        <v>1071</v>
      </c>
      <c r="E51" s="121" t="s">
        <v>916</v>
      </c>
      <c r="F51" s="121">
        <v>15</v>
      </c>
      <c r="G51" s="121" t="s">
        <v>859</v>
      </c>
      <c r="H51" s="121">
        <v>9</v>
      </c>
      <c r="I51" s="121">
        <v>6</v>
      </c>
      <c r="J51" s="121">
        <v>1</v>
      </c>
      <c r="K51" s="121">
        <v>2</v>
      </c>
      <c r="L51" s="121">
        <f t="shared" si="1"/>
        <v>18</v>
      </c>
      <c r="M51" s="121"/>
      <c r="N51" s="121" t="s">
        <v>1186</v>
      </c>
      <c r="O51" s="14"/>
      <c r="P51" s="14"/>
    </row>
    <row r="52" spans="1:16" ht="27">
      <c r="A52" s="121">
        <v>11</v>
      </c>
      <c r="B52" s="128">
        <v>708</v>
      </c>
      <c r="C52" s="121" t="s">
        <v>1187</v>
      </c>
      <c r="D52" s="121" t="s">
        <v>1157</v>
      </c>
      <c r="E52" s="121" t="s">
        <v>1188</v>
      </c>
      <c r="F52" s="121">
        <v>19</v>
      </c>
      <c r="G52" s="121" t="s">
        <v>859</v>
      </c>
      <c r="H52" s="121">
        <v>9</v>
      </c>
      <c r="I52" s="121">
        <v>4</v>
      </c>
      <c r="J52" s="121">
        <v>1</v>
      </c>
      <c r="K52" s="121">
        <v>3</v>
      </c>
      <c r="L52" s="121">
        <f t="shared" si="1"/>
        <v>17</v>
      </c>
      <c r="M52" s="121"/>
      <c r="N52" s="121" t="s">
        <v>1189</v>
      </c>
      <c r="O52" s="14"/>
      <c r="P52" s="14"/>
    </row>
    <row r="53" spans="1:16" ht="27">
      <c r="A53" s="121">
        <v>11</v>
      </c>
      <c r="B53" s="128">
        <v>716</v>
      </c>
      <c r="C53" s="121" t="s">
        <v>1190</v>
      </c>
      <c r="D53" s="121" t="s">
        <v>1048</v>
      </c>
      <c r="E53" s="121" t="s">
        <v>1013</v>
      </c>
      <c r="F53" s="121">
        <v>17</v>
      </c>
      <c r="G53" s="121" t="s">
        <v>859</v>
      </c>
      <c r="H53" s="121">
        <v>12</v>
      </c>
      <c r="I53" s="121">
        <v>2</v>
      </c>
      <c r="J53" s="121">
        <v>1</v>
      </c>
      <c r="K53" s="121">
        <v>2</v>
      </c>
      <c r="L53" s="121">
        <f t="shared" si="1"/>
        <v>17</v>
      </c>
      <c r="M53" s="121"/>
      <c r="N53" s="121" t="s">
        <v>1191</v>
      </c>
      <c r="O53" s="14"/>
      <c r="P53" s="14"/>
    </row>
    <row r="54" spans="1:16" ht="14.25">
      <c r="A54" s="121">
        <v>13</v>
      </c>
      <c r="B54" s="128">
        <v>706</v>
      </c>
      <c r="C54" s="121" t="s">
        <v>1192</v>
      </c>
      <c r="D54" s="121" t="s">
        <v>1193</v>
      </c>
      <c r="E54" s="121" t="s">
        <v>941</v>
      </c>
      <c r="F54" s="121">
        <v>20</v>
      </c>
      <c r="G54" s="121" t="s">
        <v>859</v>
      </c>
      <c r="H54" s="121">
        <v>12</v>
      </c>
      <c r="I54" s="121">
        <v>2</v>
      </c>
      <c r="J54" s="121">
        <v>1</v>
      </c>
      <c r="K54" s="121">
        <v>1</v>
      </c>
      <c r="L54" s="121">
        <f t="shared" si="1"/>
        <v>16</v>
      </c>
      <c r="M54" s="121"/>
      <c r="N54" s="121" t="s">
        <v>1046</v>
      </c>
      <c r="O54" s="14"/>
      <c r="P54" s="14"/>
    </row>
    <row r="55" spans="1:16" ht="14.25">
      <c r="A55" s="121">
        <v>13</v>
      </c>
      <c r="B55" s="128">
        <v>713</v>
      </c>
      <c r="C55" s="121" t="s">
        <v>1194</v>
      </c>
      <c r="D55" s="121" t="s">
        <v>1195</v>
      </c>
      <c r="E55" s="121" t="s">
        <v>873</v>
      </c>
      <c r="F55" s="121">
        <v>17</v>
      </c>
      <c r="G55" s="121" t="s">
        <v>859</v>
      </c>
      <c r="H55" s="121">
        <v>9</v>
      </c>
      <c r="I55" s="121">
        <v>4</v>
      </c>
      <c r="J55" s="121">
        <v>2</v>
      </c>
      <c r="K55" s="121">
        <v>1</v>
      </c>
      <c r="L55" s="121">
        <f t="shared" si="1"/>
        <v>16</v>
      </c>
      <c r="M55" s="121"/>
      <c r="N55" s="121" t="s">
        <v>1196</v>
      </c>
      <c r="O55" s="14"/>
      <c r="P55" s="14"/>
    </row>
    <row r="56" spans="1:16" ht="14.25">
      <c r="A56" s="121">
        <v>15</v>
      </c>
      <c r="B56" s="128">
        <v>724</v>
      </c>
      <c r="C56" s="121" t="s">
        <v>1197</v>
      </c>
      <c r="D56" s="121" t="s">
        <v>1048</v>
      </c>
      <c r="E56" s="121" t="s">
        <v>912</v>
      </c>
      <c r="F56" s="121"/>
      <c r="G56" s="121" t="s">
        <v>859</v>
      </c>
      <c r="H56" s="121">
        <v>10</v>
      </c>
      <c r="I56" s="121">
        <v>2</v>
      </c>
      <c r="J56" s="121">
        <v>2</v>
      </c>
      <c r="K56" s="121">
        <v>1.5</v>
      </c>
      <c r="L56" s="121">
        <f t="shared" si="1"/>
        <v>15.5</v>
      </c>
      <c r="M56" s="121"/>
      <c r="N56" s="121" t="s">
        <v>1198</v>
      </c>
      <c r="O56" s="14"/>
      <c r="P56" s="14"/>
    </row>
    <row r="57" spans="1:16" ht="14.25">
      <c r="A57" s="121">
        <v>16</v>
      </c>
      <c r="B57" s="128">
        <v>721</v>
      </c>
      <c r="C57" s="121" t="s">
        <v>1199</v>
      </c>
      <c r="D57" s="121" t="s">
        <v>1200</v>
      </c>
      <c r="E57" s="121" t="s">
        <v>919</v>
      </c>
      <c r="F57" s="121">
        <v>15</v>
      </c>
      <c r="G57" s="121" t="s">
        <v>859</v>
      </c>
      <c r="H57" s="121">
        <v>11</v>
      </c>
      <c r="I57" s="121">
        <v>0</v>
      </c>
      <c r="J57" s="121">
        <v>1</v>
      </c>
      <c r="K57" s="121">
        <v>3</v>
      </c>
      <c r="L57" s="121">
        <f t="shared" si="1"/>
        <v>15</v>
      </c>
      <c r="M57" s="121"/>
      <c r="N57" s="121" t="s">
        <v>1164</v>
      </c>
      <c r="O57" s="14"/>
      <c r="P57" s="14"/>
    </row>
    <row r="58" spans="1:16" ht="14.25">
      <c r="A58" s="121">
        <v>17</v>
      </c>
      <c r="B58" s="128">
        <v>702</v>
      </c>
      <c r="C58" s="121" t="s">
        <v>1138</v>
      </c>
      <c r="D58" s="121" t="s">
        <v>1201</v>
      </c>
      <c r="E58" s="121" t="s">
        <v>1202</v>
      </c>
      <c r="F58" s="121">
        <v>25</v>
      </c>
      <c r="G58" s="121" t="s">
        <v>859</v>
      </c>
      <c r="H58" s="121">
        <v>5</v>
      </c>
      <c r="I58" s="121">
        <v>4</v>
      </c>
      <c r="J58" s="121">
        <v>3</v>
      </c>
      <c r="K58" s="121">
        <v>1</v>
      </c>
      <c r="L58" s="121">
        <f t="shared" si="1"/>
        <v>13</v>
      </c>
      <c r="M58" s="121"/>
      <c r="N58" s="121" t="s">
        <v>1203</v>
      </c>
      <c r="O58" s="14"/>
      <c r="P58" s="14"/>
    </row>
    <row r="59" spans="1:16" ht="27">
      <c r="A59" s="121">
        <v>17</v>
      </c>
      <c r="B59" s="128">
        <v>712</v>
      </c>
      <c r="C59" s="121" t="s">
        <v>1204</v>
      </c>
      <c r="D59" s="121" t="s">
        <v>1205</v>
      </c>
      <c r="E59" s="121" t="s">
        <v>868</v>
      </c>
      <c r="F59" s="121">
        <v>18</v>
      </c>
      <c r="G59" s="121" t="s">
        <v>859</v>
      </c>
      <c r="H59" s="121">
        <v>7</v>
      </c>
      <c r="I59" s="121">
        <v>4</v>
      </c>
      <c r="J59" s="121">
        <v>1</v>
      </c>
      <c r="K59" s="121">
        <v>1</v>
      </c>
      <c r="L59" s="121">
        <f t="shared" si="1"/>
        <v>13</v>
      </c>
      <c r="M59" s="121"/>
      <c r="N59" s="121" t="s">
        <v>1006</v>
      </c>
      <c r="O59" s="14"/>
      <c r="P59" s="14"/>
    </row>
    <row r="60" spans="1:16" ht="14.25">
      <c r="A60" s="121">
        <v>19</v>
      </c>
      <c r="B60" s="128">
        <v>714</v>
      </c>
      <c r="C60" s="121" t="s">
        <v>1206</v>
      </c>
      <c r="D60" s="121" t="s">
        <v>1097</v>
      </c>
      <c r="E60" s="121" t="s">
        <v>934</v>
      </c>
      <c r="F60" s="121">
        <v>17</v>
      </c>
      <c r="G60" s="121" t="s">
        <v>859</v>
      </c>
      <c r="H60" s="121">
        <v>8</v>
      </c>
      <c r="I60" s="121">
        <v>2</v>
      </c>
      <c r="J60" s="121">
        <v>1</v>
      </c>
      <c r="K60" s="121">
        <v>1.5</v>
      </c>
      <c r="L60" s="121">
        <f t="shared" si="1"/>
        <v>12.5</v>
      </c>
      <c r="M60" s="121"/>
      <c r="N60" s="121" t="s">
        <v>1141</v>
      </c>
      <c r="O60" s="14"/>
      <c r="P60" s="14"/>
    </row>
    <row r="61" spans="1:16" ht="14.25">
      <c r="A61" s="121">
        <v>20</v>
      </c>
      <c r="B61" s="128">
        <v>723</v>
      </c>
      <c r="C61" s="121" t="s">
        <v>1207</v>
      </c>
      <c r="D61" s="121" t="s">
        <v>857</v>
      </c>
      <c r="E61" s="121" t="s">
        <v>1208</v>
      </c>
      <c r="F61" s="121">
        <v>14</v>
      </c>
      <c r="G61" s="121" t="s">
        <v>859</v>
      </c>
      <c r="H61" s="121">
        <v>4</v>
      </c>
      <c r="I61" s="121">
        <v>0</v>
      </c>
      <c r="J61" s="121">
        <v>1</v>
      </c>
      <c r="K61" s="121">
        <v>0.5</v>
      </c>
      <c r="L61" s="121">
        <f t="shared" si="1"/>
        <v>5.5</v>
      </c>
      <c r="M61" s="121"/>
      <c r="N61" s="121" t="s">
        <v>1209</v>
      </c>
      <c r="O61" s="14"/>
      <c r="P61" s="14"/>
    </row>
    <row r="62" spans="1:16" ht="14.25">
      <c r="A62" s="121"/>
      <c r="B62" s="128">
        <v>701</v>
      </c>
      <c r="C62" s="121" t="s">
        <v>1210</v>
      </c>
      <c r="D62" s="121" t="s">
        <v>924</v>
      </c>
      <c r="E62" s="121" t="s">
        <v>1035</v>
      </c>
      <c r="F62" s="121">
        <v>26</v>
      </c>
      <c r="G62" s="121" t="s">
        <v>859</v>
      </c>
      <c r="H62" s="1769" t="s">
        <v>939</v>
      </c>
      <c r="I62" s="1770"/>
      <c r="J62" s="1770"/>
      <c r="K62" s="1770"/>
      <c r="L62" s="1771"/>
      <c r="M62" s="121"/>
      <c r="N62" s="121" t="s">
        <v>1167</v>
      </c>
      <c r="O62" s="14"/>
      <c r="P62" s="14"/>
    </row>
    <row r="63" spans="1:16" ht="27">
      <c r="A63" s="121"/>
      <c r="B63" s="128">
        <v>707</v>
      </c>
      <c r="C63" s="121" t="s">
        <v>1211</v>
      </c>
      <c r="D63" s="121" t="s">
        <v>881</v>
      </c>
      <c r="E63" s="121" t="s">
        <v>863</v>
      </c>
      <c r="F63" s="121">
        <v>20</v>
      </c>
      <c r="G63" s="121" t="s">
        <v>999</v>
      </c>
      <c r="H63" s="1769" t="s">
        <v>939</v>
      </c>
      <c r="I63" s="1770"/>
      <c r="J63" s="1770"/>
      <c r="K63" s="1770"/>
      <c r="L63" s="1771"/>
      <c r="M63" s="121"/>
      <c r="N63" s="121" t="s">
        <v>1171</v>
      </c>
      <c r="O63" s="14"/>
      <c r="P63" s="14"/>
    </row>
    <row r="64" spans="1:16" ht="14.25">
      <c r="A64" s="121"/>
      <c r="B64" s="128">
        <v>718</v>
      </c>
      <c r="C64" s="121" t="s">
        <v>1212</v>
      </c>
      <c r="D64" s="121" t="s">
        <v>1071</v>
      </c>
      <c r="E64" s="121" t="s">
        <v>1213</v>
      </c>
      <c r="F64" s="121">
        <v>17</v>
      </c>
      <c r="G64" s="121" t="s">
        <v>864</v>
      </c>
      <c r="H64" s="1769" t="s">
        <v>939</v>
      </c>
      <c r="I64" s="1770"/>
      <c r="J64" s="1770"/>
      <c r="K64" s="1770"/>
      <c r="L64" s="1771"/>
      <c r="M64" s="121"/>
      <c r="N64" s="121" t="s">
        <v>1214</v>
      </c>
      <c r="O64" s="14"/>
      <c r="P64" s="14"/>
    </row>
    <row r="65" spans="1:16" ht="14.25">
      <c r="A65" s="121"/>
      <c r="B65" s="128">
        <v>719</v>
      </c>
      <c r="C65" s="121" t="s">
        <v>1215</v>
      </c>
      <c r="D65" s="121" t="s">
        <v>862</v>
      </c>
      <c r="E65" s="121" t="s">
        <v>1042</v>
      </c>
      <c r="F65" s="121">
        <v>16</v>
      </c>
      <c r="G65" s="121" t="s">
        <v>859</v>
      </c>
      <c r="H65" s="1769" t="s">
        <v>939</v>
      </c>
      <c r="I65" s="1770"/>
      <c r="J65" s="1770"/>
      <c r="K65" s="1770"/>
      <c r="L65" s="1771"/>
      <c r="M65" s="121"/>
      <c r="N65" s="121" t="s">
        <v>1067</v>
      </c>
      <c r="O65" s="14"/>
      <c r="P65" s="14"/>
    </row>
    <row r="66" spans="1:14" ht="14.2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1:14" ht="14.2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1:14" ht="14.25">
      <c r="A68" s="129"/>
      <c r="B68" s="129"/>
      <c r="C68" s="134" t="s">
        <v>983</v>
      </c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1:14" ht="14.2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1:16" ht="41.25">
      <c r="A70" s="121" t="s">
        <v>984</v>
      </c>
      <c r="B70" s="121" t="s">
        <v>843</v>
      </c>
      <c r="C70" s="121" t="s">
        <v>844</v>
      </c>
      <c r="D70" s="121" t="s">
        <v>845</v>
      </c>
      <c r="E70" s="121" t="s">
        <v>847</v>
      </c>
      <c r="F70" s="122" t="s">
        <v>848</v>
      </c>
      <c r="G70" s="122" t="s">
        <v>849</v>
      </c>
      <c r="H70" s="122" t="s">
        <v>1128</v>
      </c>
      <c r="I70" s="122" t="s">
        <v>1129</v>
      </c>
      <c r="J70" s="122" t="s">
        <v>1130</v>
      </c>
      <c r="K70" s="122" t="s">
        <v>1131</v>
      </c>
      <c r="L70" s="121" t="s">
        <v>850</v>
      </c>
      <c r="M70" s="121" t="s">
        <v>851</v>
      </c>
      <c r="N70" s="121" t="s">
        <v>852</v>
      </c>
      <c r="O70" s="123" t="s">
        <v>853</v>
      </c>
      <c r="P70" s="123" t="s">
        <v>854</v>
      </c>
    </row>
    <row r="71" spans="1:16" ht="14.25">
      <c r="A71" s="121"/>
      <c r="B71" s="121"/>
      <c r="C71" s="121"/>
      <c r="D71" s="121"/>
      <c r="E71" s="121"/>
      <c r="F71" s="121">
        <v>42</v>
      </c>
      <c r="G71" s="121"/>
      <c r="H71" s="121">
        <v>30</v>
      </c>
      <c r="I71" s="121">
        <v>10</v>
      </c>
      <c r="J71" s="121">
        <v>10</v>
      </c>
      <c r="K71" s="121">
        <v>6.5</v>
      </c>
      <c r="L71" s="121">
        <f aca="true" t="shared" si="2" ref="L71:L94">SUM(H71:K71)</f>
        <v>56.5</v>
      </c>
      <c r="M71" s="121"/>
      <c r="N71" s="121"/>
      <c r="O71" s="124"/>
      <c r="P71" s="14"/>
    </row>
    <row r="72" spans="1:16" ht="14.25">
      <c r="A72" s="125">
        <v>1</v>
      </c>
      <c r="B72" s="126">
        <v>814</v>
      </c>
      <c r="C72" s="125" t="s">
        <v>1216</v>
      </c>
      <c r="D72" s="125" t="s">
        <v>1061</v>
      </c>
      <c r="E72" s="125" t="s">
        <v>905</v>
      </c>
      <c r="F72" s="125">
        <v>27</v>
      </c>
      <c r="G72" s="125" t="s">
        <v>864</v>
      </c>
      <c r="H72" s="125">
        <v>19</v>
      </c>
      <c r="I72" s="125">
        <v>8</v>
      </c>
      <c r="J72" s="125">
        <v>8</v>
      </c>
      <c r="K72" s="125">
        <v>6</v>
      </c>
      <c r="L72" s="125">
        <f t="shared" si="2"/>
        <v>41</v>
      </c>
      <c r="M72" s="125" t="s">
        <v>859</v>
      </c>
      <c r="N72" s="125" t="s">
        <v>1133</v>
      </c>
      <c r="O72" s="124" t="s">
        <v>870</v>
      </c>
      <c r="P72" s="14"/>
    </row>
    <row r="73" spans="1:16" ht="14.25">
      <c r="A73" s="125">
        <v>2</v>
      </c>
      <c r="B73" s="126">
        <v>807</v>
      </c>
      <c r="C73" s="125" t="s">
        <v>1217</v>
      </c>
      <c r="D73" s="125" t="s">
        <v>1193</v>
      </c>
      <c r="E73" s="125" t="s">
        <v>858</v>
      </c>
      <c r="F73" s="125">
        <v>34</v>
      </c>
      <c r="G73" s="125" t="s">
        <v>859</v>
      </c>
      <c r="H73" s="125">
        <v>21</v>
      </c>
      <c r="I73" s="125">
        <v>6</v>
      </c>
      <c r="J73" s="125">
        <v>7</v>
      </c>
      <c r="K73" s="125">
        <v>6.5</v>
      </c>
      <c r="L73" s="125">
        <f t="shared" si="2"/>
        <v>40.5</v>
      </c>
      <c r="M73" s="125" t="s">
        <v>999</v>
      </c>
      <c r="N73" s="125" t="s">
        <v>1147</v>
      </c>
      <c r="O73" s="124"/>
      <c r="P73" s="14"/>
    </row>
    <row r="74" spans="1:16" ht="14.25">
      <c r="A74" s="125">
        <v>3</v>
      </c>
      <c r="B74" s="126">
        <v>806</v>
      </c>
      <c r="C74" s="125" t="s">
        <v>1218</v>
      </c>
      <c r="D74" s="125" t="s">
        <v>1063</v>
      </c>
      <c r="E74" s="125" t="s">
        <v>1035</v>
      </c>
      <c r="F74" s="125">
        <v>34</v>
      </c>
      <c r="G74" s="125" t="s">
        <v>859</v>
      </c>
      <c r="H74" s="125">
        <v>17</v>
      </c>
      <c r="I74" s="125">
        <v>8</v>
      </c>
      <c r="J74" s="125">
        <v>6</v>
      </c>
      <c r="K74" s="125">
        <v>6.5</v>
      </c>
      <c r="L74" s="125">
        <f t="shared" si="2"/>
        <v>37.5</v>
      </c>
      <c r="M74" s="125" t="s">
        <v>999</v>
      </c>
      <c r="N74" s="125" t="s">
        <v>1167</v>
      </c>
      <c r="O74" s="124"/>
      <c r="P74" s="14"/>
    </row>
    <row r="75" spans="1:16" ht="14.25">
      <c r="A75" s="125">
        <v>3</v>
      </c>
      <c r="B75" s="126">
        <v>808</v>
      </c>
      <c r="C75" s="125" t="s">
        <v>1219</v>
      </c>
      <c r="D75" s="125" t="s">
        <v>867</v>
      </c>
      <c r="E75" s="125" t="s">
        <v>858</v>
      </c>
      <c r="F75" s="125">
        <v>33</v>
      </c>
      <c r="G75" s="125" t="s">
        <v>999</v>
      </c>
      <c r="H75" s="125">
        <v>18</v>
      </c>
      <c r="I75" s="125">
        <v>4</v>
      </c>
      <c r="J75" s="125">
        <v>9</v>
      </c>
      <c r="K75" s="125">
        <v>6.5</v>
      </c>
      <c r="L75" s="125">
        <f t="shared" si="2"/>
        <v>37.5</v>
      </c>
      <c r="M75" s="125" t="s">
        <v>999</v>
      </c>
      <c r="N75" s="125" t="s">
        <v>1220</v>
      </c>
      <c r="O75" s="124" t="s">
        <v>928</v>
      </c>
      <c r="P75" s="14"/>
    </row>
    <row r="76" spans="1:16" ht="14.25">
      <c r="A76" s="125">
        <v>5</v>
      </c>
      <c r="B76" s="126">
        <v>802</v>
      </c>
      <c r="C76" s="125" t="s">
        <v>1221</v>
      </c>
      <c r="D76" s="125" t="s">
        <v>1222</v>
      </c>
      <c r="E76" s="125" t="s">
        <v>1202</v>
      </c>
      <c r="F76" s="125">
        <v>37</v>
      </c>
      <c r="G76" s="125" t="s">
        <v>859</v>
      </c>
      <c r="H76" s="125">
        <v>17</v>
      </c>
      <c r="I76" s="125">
        <v>6</v>
      </c>
      <c r="J76" s="125">
        <v>8</v>
      </c>
      <c r="K76" s="125">
        <v>4</v>
      </c>
      <c r="L76" s="125">
        <f t="shared" si="2"/>
        <v>35</v>
      </c>
      <c r="M76" s="125" t="s">
        <v>999</v>
      </c>
      <c r="N76" s="125" t="s">
        <v>1203</v>
      </c>
      <c r="O76" s="124" t="s">
        <v>870</v>
      </c>
      <c r="P76" s="14"/>
    </row>
    <row r="77" spans="1:16" ht="14.25">
      <c r="A77" s="132">
        <v>6</v>
      </c>
      <c r="B77" s="133">
        <v>822</v>
      </c>
      <c r="C77" s="132" t="s">
        <v>1223</v>
      </c>
      <c r="D77" s="132" t="s">
        <v>1224</v>
      </c>
      <c r="E77" s="132" t="s">
        <v>1225</v>
      </c>
      <c r="F77" s="132">
        <v>21</v>
      </c>
      <c r="G77" s="132" t="s">
        <v>859</v>
      </c>
      <c r="H77" s="132">
        <v>15</v>
      </c>
      <c r="I77" s="132">
        <v>4</v>
      </c>
      <c r="J77" s="132">
        <v>7</v>
      </c>
      <c r="K77" s="132">
        <v>5</v>
      </c>
      <c r="L77" s="132">
        <f t="shared" si="2"/>
        <v>31</v>
      </c>
      <c r="M77" s="132"/>
      <c r="N77" s="132" t="s">
        <v>1226</v>
      </c>
      <c r="O77" s="297"/>
      <c r="P77" s="43"/>
    </row>
    <row r="78" spans="1:21" ht="14.25">
      <c r="A78" s="121">
        <v>6</v>
      </c>
      <c r="B78" s="128">
        <v>828</v>
      </c>
      <c r="C78" s="121" t="s">
        <v>1227</v>
      </c>
      <c r="D78" s="121" t="s">
        <v>1228</v>
      </c>
      <c r="E78" s="121" t="s">
        <v>912</v>
      </c>
      <c r="F78" s="121"/>
      <c r="G78" s="121" t="s">
        <v>859</v>
      </c>
      <c r="H78" s="121">
        <v>14</v>
      </c>
      <c r="I78" s="121">
        <v>8</v>
      </c>
      <c r="J78" s="121">
        <v>5</v>
      </c>
      <c r="K78" s="121">
        <v>4</v>
      </c>
      <c r="L78" s="121">
        <f t="shared" si="2"/>
        <v>31</v>
      </c>
      <c r="M78" s="121"/>
      <c r="N78" s="121" t="s">
        <v>1198</v>
      </c>
      <c r="O78" s="124"/>
      <c r="P78" s="14"/>
      <c r="U78" s="135"/>
    </row>
    <row r="79" spans="1:16" ht="14.25">
      <c r="A79" s="121">
        <v>8</v>
      </c>
      <c r="B79" s="128">
        <v>809</v>
      </c>
      <c r="C79" s="121" t="s">
        <v>1229</v>
      </c>
      <c r="D79" s="121" t="s">
        <v>915</v>
      </c>
      <c r="E79" s="121" t="s">
        <v>899</v>
      </c>
      <c r="F79" s="121">
        <v>31</v>
      </c>
      <c r="G79" s="121" t="s">
        <v>859</v>
      </c>
      <c r="H79" s="121">
        <v>15</v>
      </c>
      <c r="I79" s="121">
        <v>4</v>
      </c>
      <c r="J79" s="121">
        <v>7</v>
      </c>
      <c r="K79" s="121">
        <v>4.5</v>
      </c>
      <c r="L79" s="121">
        <f t="shared" si="2"/>
        <v>30.5</v>
      </c>
      <c r="M79" s="121"/>
      <c r="N79" s="121" t="s">
        <v>1230</v>
      </c>
      <c r="O79" s="124"/>
      <c r="P79" s="14"/>
    </row>
    <row r="80" spans="1:16" ht="14.25">
      <c r="A80" s="121">
        <v>8</v>
      </c>
      <c r="B80" s="128">
        <v>818</v>
      </c>
      <c r="C80" s="121" t="s">
        <v>1231</v>
      </c>
      <c r="D80" s="121" t="s">
        <v>1099</v>
      </c>
      <c r="E80" s="121" t="s">
        <v>1023</v>
      </c>
      <c r="F80" s="121">
        <v>25</v>
      </c>
      <c r="G80" s="121" t="s">
        <v>859</v>
      </c>
      <c r="H80" s="121">
        <v>12</v>
      </c>
      <c r="I80" s="121">
        <v>6</v>
      </c>
      <c r="J80" s="121">
        <v>7</v>
      </c>
      <c r="K80" s="121">
        <v>5.5</v>
      </c>
      <c r="L80" s="121">
        <f t="shared" si="2"/>
        <v>30.5</v>
      </c>
      <c r="M80" s="121"/>
      <c r="N80" s="121" t="s">
        <v>1024</v>
      </c>
      <c r="O80" s="124" t="s">
        <v>870</v>
      </c>
      <c r="P80" s="14"/>
    </row>
    <row r="81" spans="1:16" ht="27">
      <c r="A81" s="121">
        <v>10</v>
      </c>
      <c r="B81" s="128">
        <v>801</v>
      </c>
      <c r="C81" s="121" t="s">
        <v>1232</v>
      </c>
      <c r="D81" s="121" t="s">
        <v>1233</v>
      </c>
      <c r="E81" s="121" t="s">
        <v>868</v>
      </c>
      <c r="F81" s="121">
        <v>37</v>
      </c>
      <c r="G81" s="121" t="s">
        <v>859</v>
      </c>
      <c r="H81" s="121">
        <v>18</v>
      </c>
      <c r="I81" s="121">
        <v>4</v>
      </c>
      <c r="J81" s="121">
        <v>5</v>
      </c>
      <c r="K81" s="121">
        <v>3</v>
      </c>
      <c r="L81" s="121">
        <f t="shared" si="2"/>
        <v>30</v>
      </c>
      <c r="M81" s="121"/>
      <c r="N81" s="121" t="s">
        <v>1006</v>
      </c>
      <c r="O81" s="14"/>
      <c r="P81" s="14"/>
    </row>
    <row r="82" spans="1:16" ht="14.25">
      <c r="A82" s="121">
        <v>11</v>
      </c>
      <c r="B82" s="128">
        <v>803</v>
      </c>
      <c r="C82" s="121" t="s">
        <v>1234</v>
      </c>
      <c r="D82" s="121" t="s">
        <v>995</v>
      </c>
      <c r="E82" s="121" t="s">
        <v>873</v>
      </c>
      <c r="F82" s="121">
        <v>36</v>
      </c>
      <c r="G82" s="121" t="s">
        <v>859</v>
      </c>
      <c r="H82" s="121">
        <v>10</v>
      </c>
      <c r="I82" s="121">
        <v>6</v>
      </c>
      <c r="J82" s="121">
        <v>8</v>
      </c>
      <c r="K82" s="121">
        <v>5.5</v>
      </c>
      <c r="L82" s="121">
        <f t="shared" si="2"/>
        <v>29.5</v>
      </c>
      <c r="M82" s="121"/>
      <c r="N82" s="121" t="s">
        <v>1235</v>
      </c>
      <c r="O82" s="14"/>
      <c r="P82" s="14"/>
    </row>
    <row r="83" spans="1:16" ht="14.25">
      <c r="A83" s="121">
        <v>11</v>
      </c>
      <c r="B83" s="128">
        <v>811</v>
      </c>
      <c r="C83" s="121" t="s">
        <v>1236</v>
      </c>
      <c r="D83" s="121" t="s">
        <v>1011</v>
      </c>
      <c r="E83" s="121" t="s">
        <v>905</v>
      </c>
      <c r="F83" s="121">
        <v>28</v>
      </c>
      <c r="G83" s="121" t="s">
        <v>859</v>
      </c>
      <c r="H83" s="121">
        <v>12</v>
      </c>
      <c r="I83" s="121">
        <v>8</v>
      </c>
      <c r="J83" s="121">
        <v>6</v>
      </c>
      <c r="K83" s="121">
        <v>3.5</v>
      </c>
      <c r="L83" s="121">
        <f t="shared" si="2"/>
        <v>29.5</v>
      </c>
      <c r="M83" s="121"/>
      <c r="N83" s="121" t="s">
        <v>1133</v>
      </c>
      <c r="O83" s="14"/>
      <c r="P83" s="14"/>
    </row>
    <row r="84" spans="1:16" ht="27">
      <c r="A84" s="121">
        <v>11</v>
      </c>
      <c r="B84" s="128">
        <v>812</v>
      </c>
      <c r="C84" s="121" t="s">
        <v>1237</v>
      </c>
      <c r="D84" s="121" t="s">
        <v>1238</v>
      </c>
      <c r="E84" s="121" t="s">
        <v>1013</v>
      </c>
      <c r="F84" s="121">
        <v>28</v>
      </c>
      <c r="G84" s="121" t="s">
        <v>864</v>
      </c>
      <c r="H84" s="121">
        <v>13</v>
      </c>
      <c r="I84" s="121">
        <v>6</v>
      </c>
      <c r="J84" s="121">
        <v>6</v>
      </c>
      <c r="K84" s="121">
        <v>4.5</v>
      </c>
      <c r="L84" s="121">
        <f t="shared" si="2"/>
        <v>29.5</v>
      </c>
      <c r="M84" s="121"/>
      <c r="N84" s="121" t="s">
        <v>1191</v>
      </c>
      <c r="O84" s="14"/>
      <c r="P84" s="14"/>
    </row>
    <row r="85" spans="1:16" ht="14.25">
      <c r="A85" s="121">
        <v>14</v>
      </c>
      <c r="B85" s="128">
        <v>805</v>
      </c>
      <c r="C85" s="121" t="s">
        <v>1239</v>
      </c>
      <c r="D85" s="121" t="s">
        <v>915</v>
      </c>
      <c r="E85" s="121" t="s">
        <v>1240</v>
      </c>
      <c r="F85" s="121">
        <v>36</v>
      </c>
      <c r="G85" s="121" t="s">
        <v>864</v>
      </c>
      <c r="H85" s="121">
        <v>18</v>
      </c>
      <c r="I85" s="121">
        <v>2</v>
      </c>
      <c r="J85" s="121">
        <v>6</v>
      </c>
      <c r="K85" s="121">
        <v>2.5</v>
      </c>
      <c r="L85" s="121">
        <f t="shared" si="2"/>
        <v>28.5</v>
      </c>
      <c r="M85" s="121"/>
      <c r="N85" s="121" t="s">
        <v>1241</v>
      </c>
      <c r="O85" s="14"/>
      <c r="P85" s="14"/>
    </row>
    <row r="86" spans="1:16" ht="14.25">
      <c r="A86" s="121">
        <v>14</v>
      </c>
      <c r="B86" s="128">
        <v>813</v>
      </c>
      <c r="C86" s="121" t="s">
        <v>1242</v>
      </c>
      <c r="D86" s="121" t="s">
        <v>1243</v>
      </c>
      <c r="E86" s="121" t="s">
        <v>873</v>
      </c>
      <c r="F86" s="121">
        <v>27</v>
      </c>
      <c r="G86" s="121" t="s">
        <v>859</v>
      </c>
      <c r="H86" s="121">
        <v>11</v>
      </c>
      <c r="I86" s="121">
        <v>6</v>
      </c>
      <c r="J86" s="121">
        <v>7</v>
      </c>
      <c r="K86" s="121">
        <v>4.5</v>
      </c>
      <c r="L86" s="121">
        <f t="shared" si="2"/>
        <v>28.5</v>
      </c>
      <c r="M86" s="121"/>
      <c r="N86" s="121" t="s">
        <v>1196</v>
      </c>
      <c r="O86" s="14"/>
      <c r="P86" s="14"/>
    </row>
    <row r="87" spans="1:16" ht="14.25">
      <c r="A87" s="121">
        <v>16</v>
      </c>
      <c r="B87" s="128">
        <v>815</v>
      </c>
      <c r="C87" s="121" t="s">
        <v>1244</v>
      </c>
      <c r="D87" s="121" t="s">
        <v>862</v>
      </c>
      <c r="E87" s="121" t="s">
        <v>891</v>
      </c>
      <c r="F87" s="121">
        <v>27</v>
      </c>
      <c r="G87" s="121" t="s">
        <v>859</v>
      </c>
      <c r="H87" s="121">
        <v>12</v>
      </c>
      <c r="I87" s="121">
        <v>6</v>
      </c>
      <c r="J87" s="121">
        <v>6</v>
      </c>
      <c r="K87" s="121">
        <v>4</v>
      </c>
      <c r="L87" s="121">
        <f t="shared" si="2"/>
        <v>28</v>
      </c>
      <c r="M87" s="121"/>
      <c r="N87" s="121" t="s">
        <v>1133</v>
      </c>
      <c r="O87" s="14"/>
      <c r="P87" s="14"/>
    </row>
    <row r="88" spans="1:16" ht="14.25">
      <c r="A88" s="121">
        <v>17</v>
      </c>
      <c r="B88" s="128">
        <v>804</v>
      </c>
      <c r="C88" s="121" t="s">
        <v>1245</v>
      </c>
      <c r="D88" s="121" t="s">
        <v>1246</v>
      </c>
      <c r="E88" s="121" t="s">
        <v>882</v>
      </c>
      <c r="F88" s="121">
        <v>36</v>
      </c>
      <c r="G88" s="121" t="s">
        <v>859</v>
      </c>
      <c r="H88" s="121">
        <v>11</v>
      </c>
      <c r="I88" s="121">
        <v>6</v>
      </c>
      <c r="J88" s="121">
        <v>7</v>
      </c>
      <c r="K88" s="121">
        <v>3.5</v>
      </c>
      <c r="L88" s="121">
        <f t="shared" si="2"/>
        <v>27.5</v>
      </c>
      <c r="M88" s="121"/>
      <c r="N88" s="121" t="s">
        <v>1135</v>
      </c>
      <c r="O88" s="14"/>
      <c r="P88" s="14"/>
    </row>
    <row r="89" spans="1:16" ht="27">
      <c r="A89" s="121">
        <v>18</v>
      </c>
      <c r="B89" s="128">
        <v>820</v>
      </c>
      <c r="C89" s="121" t="s">
        <v>1247</v>
      </c>
      <c r="D89" s="121" t="s">
        <v>1248</v>
      </c>
      <c r="E89" s="121" t="s">
        <v>909</v>
      </c>
      <c r="F89" s="121">
        <v>24</v>
      </c>
      <c r="G89" s="121" t="s">
        <v>859</v>
      </c>
      <c r="H89" s="121">
        <v>9</v>
      </c>
      <c r="I89" s="121">
        <v>2</v>
      </c>
      <c r="J89" s="121">
        <v>9</v>
      </c>
      <c r="K89" s="121">
        <v>3.5</v>
      </c>
      <c r="L89" s="121">
        <f t="shared" si="2"/>
        <v>23.5</v>
      </c>
      <c r="M89" s="121"/>
      <c r="N89" s="121" t="s">
        <v>1249</v>
      </c>
      <c r="O89" s="14"/>
      <c r="P89" s="14"/>
    </row>
    <row r="90" spans="1:16" ht="14.25">
      <c r="A90" s="121">
        <v>18</v>
      </c>
      <c r="B90" s="128">
        <v>825</v>
      </c>
      <c r="C90" s="121" t="s">
        <v>1250</v>
      </c>
      <c r="D90" s="121" t="s">
        <v>995</v>
      </c>
      <c r="E90" s="121" t="s">
        <v>1251</v>
      </c>
      <c r="F90" s="121">
        <v>17</v>
      </c>
      <c r="G90" s="121" t="s">
        <v>859</v>
      </c>
      <c r="H90" s="121">
        <v>13</v>
      </c>
      <c r="I90" s="121">
        <v>2</v>
      </c>
      <c r="J90" s="121">
        <v>6</v>
      </c>
      <c r="K90" s="121">
        <v>2.5</v>
      </c>
      <c r="L90" s="121">
        <f t="shared" si="2"/>
        <v>23.5</v>
      </c>
      <c r="M90" s="121"/>
      <c r="N90" s="121" t="s">
        <v>1252</v>
      </c>
      <c r="O90" s="14"/>
      <c r="P90" s="14"/>
    </row>
    <row r="91" spans="1:16" ht="14.25">
      <c r="A91" s="121">
        <v>20</v>
      </c>
      <c r="B91" s="128">
        <v>810</v>
      </c>
      <c r="C91" s="121" t="s">
        <v>1253</v>
      </c>
      <c r="D91" s="121" t="s">
        <v>862</v>
      </c>
      <c r="E91" s="121" t="s">
        <v>927</v>
      </c>
      <c r="F91" s="121">
        <v>30</v>
      </c>
      <c r="G91" s="121" t="s">
        <v>859</v>
      </c>
      <c r="H91" s="121">
        <v>10</v>
      </c>
      <c r="I91" s="121">
        <v>2</v>
      </c>
      <c r="J91" s="121">
        <v>6</v>
      </c>
      <c r="K91" s="121">
        <v>5</v>
      </c>
      <c r="L91" s="121">
        <f t="shared" si="2"/>
        <v>23</v>
      </c>
      <c r="M91" s="121"/>
      <c r="N91" s="121" t="s">
        <v>1254</v>
      </c>
      <c r="O91" s="14"/>
      <c r="P91" s="14"/>
    </row>
    <row r="92" spans="1:16" ht="14.25">
      <c r="A92" s="121">
        <v>21</v>
      </c>
      <c r="B92" s="128">
        <v>821</v>
      </c>
      <c r="C92" s="121" t="s">
        <v>1255</v>
      </c>
      <c r="D92" s="121" t="s">
        <v>898</v>
      </c>
      <c r="E92" s="121" t="s">
        <v>934</v>
      </c>
      <c r="F92" s="121">
        <v>22</v>
      </c>
      <c r="G92" s="121" t="s">
        <v>859</v>
      </c>
      <c r="H92" s="121">
        <v>10</v>
      </c>
      <c r="I92" s="121">
        <v>2</v>
      </c>
      <c r="J92" s="121">
        <v>6</v>
      </c>
      <c r="K92" s="121">
        <v>3</v>
      </c>
      <c r="L92" s="121">
        <f t="shared" si="2"/>
        <v>21</v>
      </c>
      <c r="M92" s="121"/>
      <c r="N92" s="121" t="s">
        <v>1141</v>
      </c>
      <c r="O92" s="14"/>
      <c r="P92" s="14"/>
    </row>
    <row r="93" spans="1:16" ht="27">
      <c r="A93" s="121">
        <v>22</v>
      </c>
      <c r="B93" s="128">
        <v>816</v>
      </c>
      <c r="C93" s="121" t="s">
        <v>1256</v>
      </c>
      <c r="D93" s="121" t="s">
        <v>1257</v>
      </c>
      <c r="E93" s="121" t="s">
        <v>1188</v>
      </c>
      <c r="F93" s="121">
        <v>26</v>
      </c>
      <c r="G93" s="121" t="s">
        <v>859</v>
      </c>
      <c r="H93" s="121">
        <v>9</v>
      </c>
      <c r="I93" s="121">
        <v>2</v>
      </c>
      <c r="J93" s="121">
        <v>5</v>
      </c>
      <c r="K93" s="121">
        <v>4.5</v>
      </c>
      <c r="L93" s="121">
        <f t="shared" si="2"/>
        <v>20.5</v>
      </c>
      <c r="M93" s="121"/>
      <c r="N93" s="121" t="s">
        <v>1189</v>
      </c>
      <c r="O93" s="14"/>
      <c r="P93" s="14"/>
    </row>
    <row r="94" spans="1:16" ht="14.25">
      <c r="A94" s="121">
        <v>23</v>
      </c>
      <c r="B94" s="128">
        <v>819</v>
      </c>
      <c r="C94" s="121" t="s">
        <v>1258</v>
      </c>
      <c r="D94" s="121" t="s">
        <v>1201</v>
      </c>
      <c r="E94" s="121" t="s">
        <v>1064</v>
      </c>
      <c r="F94" s="121">
        <v>24</v>
      </c>
      <c r="G94" s="121" t="s">
        <v>859</v>
      </c>
      <c r="H94" s="121">
        <v>11</v>
      </c>
      <c r="I94" s="121">
        <v>0</v>
      </c>
      <c r="J94" s="121">
        <v>3</v>
      </c>
      <c r="K94" s="121">
        <v>5</v>
      </c>
      <c r="L94" s="121">
        <f t="shared" si="2"/>
        <v>19</v>
      </c>
      <c r="M94" s="121"/>
      <c r="N94" s="121" t="s">
        <v>1259</v>
      </c>
      <c r="O94" s="14"/>
      <c r="P94" s="14"/>
    </row>
    <row r="95" spans="1:16" ht="14.25">
      <c r="A95" s="121"/>
      <c r="B95" s="128">
        <v>817</v>
      </c>
      <c r="C95" s="121" t="s">
        <v>1260</v>
      </c>
      <c r="D95" s="121" t="s">
        <v>1261</v>
      </c>
      <c r="E95" s="121" t="s">
        <v>1042</v>
      </c>
      <c r="F95" s="121">
        <v>26</v>
      </c>
      <c r="G95" s="121" t="s">
        <v>859</v>
      </c>
      <c r="H95" s="1769" t="s">
        <v>939</v>
      </c>
      <c r="I95" s="1770"/>
      <c r="J95" s="1770"/>
      <c r="K95" s="1770"/>
      <c r="L95" s="1771"/>
      <c r="M95" s="121"/>
      <c r="N95" s="121" t="s">
        <v>1067</v>
      </c>
      <c r="O95" s="14"/>
      <c r="P95" s="14"/>
    </row>
    <row r="96" spans="1:16" ht="27">
      <c r="A96" s="121"/>
      <c r="B96" s="128">
        <v>823</v>
      </c>
      <c r="C96" s="121" t="s">
        <v>1262</v>
      </c>
      <c r="D96" s="121" t="s">
        <v>1071</v>
      </c>
      <c r="E96" s="121" t="s">
        <v>916</v>
      </c>
      <c r="F96" s="121">
        <v>20</v>
      </c>
      <c r="G96" s="121" t="s">
        <v>859</v>
      </c>
      <c r="H96" s="1769" t="s">
        <v>939</v>
      </c>
      <c r="I96" s="1770"/>
      <c r="J96" s="1770"/>
      <c r="K96" s="1770"/>
      <c r="L96" s="1771"/>
      <c r="M96" s="121"/>
      <c r="N96" s="121" t="s">
        <v>1186</v>
      </c>
      <c r="O96" s="14"/>
      <c r="P96" s="14"/>
    </row>
    <row r="97" spans="1:16" ht="14.25">
      <c r="A97" s="121"/>
      <c r="B97" s="128">
        <v>824</v>
      </c>
      <c r="C97" s="121" t="s">
        <v>1263</v>
      </c>
      <c r="D97" s="121" t="s">
        <v>1222</v>
      </c>
      <c r="E97" s="121" t="s">
        <v>919</v>
      </c>
      <c r="F97" s="121">
        <v>17</v>
      </c>
      <c r="G97" s="121" t="s">
        <v>859</v>
      </c>
      <c r="H97" s="1769" t="s">
        <v>939</v>
      </c>
      <c r="I97" s="1770"/>
      <c r="J97" s="1770"/>
      <c r="K97" s="1770"/>
      <c r="L97" s="1771"/>
      <c r="M97" s="121"/>
      <c r="N97" s="121" t="s">
        <v>1264</v>
      </c>
      <c r="O97" s="14"/>
      <c r="P97" s="14"/>
    </row>
    <row r="98" spans="1:16" ht="14.25">
      <c r="A98" s="121"/>
      <c r="B98" s="128">
        <v>826</v>
      </c>
      <c r="C98" s="121" t="s">
        <v>1265</v>
      </c>
      <c r="D98" s="121" t="s">
        <v>881</v>
      </c>
      <c r="E98" s="121" t="s">
        <v>1266</v>
      </c>
      <c r="F98" s="121">
        <v>15</v>
      </c>
      <c r="G98" s="121" t="s">
        <v>859</v>
      </c>
      <c r="H98" s="1769" t="s">
        <v>939</v>
      </c>
      <c r="I98" s="1770"/>
      <c r="J98" s="1770"/>
      <c r="K98" s="1770"/>
      <c r="L98" s="1771"/>
      <c r="M98" s="121"/>
      <c r="N98" s="121" t="s">
        <v>1267</v>
      </c>
      <c r="O98" s="14"/>
      <c r="P98" s="14"/>
    </row>
    <row r="99" spans="1:16" ht="14.25">
      <c r="A99" s="121"/>
      <c r="B99" s="128">
        <v>827</v>
      </c>
      <c r="C99" s="121" t="s">
        <v>1268</v>
      </c>
      <c r="D99" s="121" t="s">
        <v>894</v>
      </c>
      <c r="E99" s="121" t="s">
        <v>1208</v>
      </c>
      <c r="F99" s="121">
        <v>11</v>
      </c>
      <c r="G99" s="121" t="s">
        <v>935</v>
      </c>
      <c r="H99" s="1769" t="s">
        <v>939</v>
      </c>
      <c r="I99" s="1770"/>
      <c r="J99" s="1770"/>
      <c r="K99" s="1770"/>
      <c r="L99" s="1771"/>
      <c r="M99" s="121"/>
      <c r="N99" s="121" t="s">
        <v>1209</v>
      </c>
      <c r="O99" s="14"/>
      <c r="P99" s="14"/>
    </row>
    <row r="100" spans="1:14" ht="14.25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</row>
    <row r="101" spans="1:14" ht="14.25">
      <c r="A101" s="129"/>
      <c r="B101" s="129"/>
      <c r="C101" s="134" t="s">
        <v>987</v>
      </c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</row>
    <row r="102" spans="1:14" ht="14.25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</row>
    <row r="103" spans="1:16" ht="41.25">
      <c r="A103" s="121" t="s">
        <v>984</v>
      </c>
      <c r="B103" s="121" t="s">
        <v>843</v>
      </c>
      <c r="C103" s="121" t="s">
        <v>844</v>
      </c>
      <c r="D103" s="121" t="s">
        <v>845</v>
      </c>
      <c r="E103" s="121" t="s">
        <v>847</v>
      </c>
      <c r="F103" s="122" t="s">
        <v>848</v>
      </c>
      <c r="G103" s="122" t="s">
        <v>849</v>
      </c>
      <c r="H103" s="122" t="s">
        <v>1128</v>
      </c>
      <c r="I103" s="122" t="s">
        <v>1129</v>
      </c>
      <c r="J103" s="122" t="s">
        <v>1130</v>
      </c>
      <c r="K103" s="122" t="s">
        <v>1131</v>
      </c>
      <c r="L103" s="121" t="s">
        <v>850</v>
      </c>
      <c r="M103" s="121" t="s">
        <v>851</v>
      </c>
      <c r="N103" s="121" t="s">
        <v>852</v>
      </c>
      <c r="O103" s="123" t="s">
        <v>853</v>
      </c>
      <c r="P103" s="123" t="s">
        <v>854</v>
      </c>
    </row>
    <row r="104" spans="1:16" ht="14.25">
      <c r="A104" s="121"/>
      <c r="B104" s="121"/>
      <c r="C104" s="121"/>
      <c r="D104" s="121"/>
      <c r="E104" s="121"/>
      <c r="F104" s="121">
        <v>60</v>
      </c>
      <c r="G104" s="121"/>
      <c r="H104" s="121">
        <v>40</v>
      </c>
      <c r="I104" s="121">
        <v>20</v>
      </c>
      <c r="J104" s="121">
        <v>15</v>
      </c>
      <c r="K104" s="121">
        <v>15</v>
      </c>
      <c r="L104" s="121">
        <f aca="true" t="shared" si="3" ref="L104:L132">SUM(H104:K104)</f>
        <v>90</v>
      </c>
      <c r="M104" s="121"/>
      <c r="N104" s="121"/>
      <c r="O104" s="14"/>
      <c r="P104" s="14"/>
    </row>
    <row r="105" spans="1:16" ht="14.25">
      <c r="A105" s="125">
        <v>1</v>
      </c>
      <c r="B105" s="126">
        <v>913</v>
      </c>
      <c r="C105" s="125" t="s">
        <v>1269</v>
      </c>
      <c r="D105" s="125" t="s">
        <v>1201</v>
      </c>
      <c r="E105" s="125" t="s">
        <v>905</v>
      </c>
      <c r="F105" s="125">
        <v>36</v>
      </c>
      <c r="G105" s="125" t="s">
        <v>859</v>
      </c>
      <c r="H105" s="125">
        <v>23</v>
      </c>
      <c r="I105" s="125">
        <v>12</v>
      </c>
      <c r="J105" s="125">
        <v>14</v>
      </c>
      <c r="K105" s="125">
        <v>8</v>
      </c>
      <c r="L105" s="125">
        <f t="shared" si="3"/>
        <v>57</v>
      </c>
      <c r="M105" s="125" t="s">
        <v>859</v>
      </c>
      <c r="N105" s="125" t="s">
        <v>1137</v>
      </c>
      <c r="O105" s="14"/>
      <c r="P105" s="14"/>
    </row>
    <row r="106" spans="1:17" ht="14.25">
      <c r="A106" s="125">
        <v>2</v>
      </c>
      <c r="B106" s="126">
        <v>901</v>
      </c>
      <c r="C106" s="125" t="s">
        <v>991</v>
      </c>
      <c r="D106" s="125" t="s">
        <v>867</v>
      </c>
      <c r="E106" s="125" t="s">
        <v>992</v>
      </c>
      <c r="F106" s="125">
        <v>59</v>
      </c>
      <c r="G106" s="125" t="s">
        <v>859</v>
      </c>
      <c r="H106" s="125">
        <v>24</v>
      </c>
      <c r="I106" s="125">
        <v>16</v>
      </c>
      <c r="J106" s="125">
        <v>12</v>
      </c>
      <c r="K106" s="125">
        <v>4</v>
      </c>
      <c r="L106" s="125">
        <f t="shared" si="3"/>
        <v>56</v>
      </c>
      <c r="M106" s="125" t="s">
        <v>999</v>
      </c>
      <c r="N106" s="125" t="s">
        <v>1270</v>
      </c>
      <c r="O106" s="124"/>
      <c r="P106" s="124"/>
      <c r="Q106" s="1"/>
    </row>
    <row r="107" spans="1:17" ht="14.25">
      <c r="A107" s="125">
        <v>3</v>
      </c>
      <c r="B107" s="126">
        <v>915</v>
      </c>
      <c r="C107" s="125" t="s">
        <v>1271</v>
      </c>
      <c r="D107" s="125" t="s">
        <v>862</v>
      </c>
      <c r="E107" s="125" t="s">
        <v>905</v>
      </c>
      <c r="F107" s="125">
        <v>35</v>
      </c>
      <c r="G107" s="125" t="s">
        <v>864</v>
      </c>
      <c r="H107" s="125">
        <v>22</v>
      </c>
      <c r="I107" s="125">
        <v>14</v>
      </c>
      <c r="J107" s="125">
        <v>9</v>
      </c>
      <c r="K107" s="125">
        <v>8.5</v>
      </c>
      <c r="L107" s="125">
        <f t="shared" si="3"/>
        <v>53.5</v>
      </c>
      <c r="M107" s="125" t="s">
        <v>999</v>
      </c>
      <c r="N107" s="125" t="s">
        <v>1133</v>
      </c>
      <c r="O107" s="124" t="s">
        <v>928</v>
      </c>
      <c r="P107" s="124"/>
      <c r="Q107" s="1"/>
    </row>
    <row r="108" spans="1:17" ht="27">
      <c r="A108" s="125">
        <v>4</v>
      </c>
      <c r="B108" s="126">
        <v>907</v>
      </c>
      <c r="C108" s="125" t="s">
        <v>1044</v>
      </c>
      <c r="D108" s="125" t="s">
        <v>894</v>
      </c>
      <c r="E108" s="125" t="s">
        <v>1013</v>
      </c>
      <c r="F108" s="125">
        <v>47</v>
      </c>
      <c r="G108" s="125" t="s">
        <v>859</v>
      </c>
      <c r="H108" s="125">
        <v>21</v>
      </c>
      <c r="I108" s="125">
        <v>12</v>
      </c>
      <c r="J108" s="125">
        <v>11</v>
      </c>
      <c r="K108" s="125">
        <v>6.5</v>
      </c>
      <c r="L108" s="125">
        <f t="shared" si="3"/>
        <v>50.5</v>
      </c>
      <c r="M108" s="125" t="s">
        <v>999</v>
      </c>
      <c r="N108" s="125" t="s">
        <v>1191</v>
      </c>
      <c r="O108" s="124"/>
      <c r="P108" s="124"/>
      <c r="Q108" s="1"/>
    </row>
    <row r="109" spans="1:17" ht="14.25">
      <c r="A109" s="125">
        <v>5</v>
      </c>
      <c r="B109" s="126">
        <v>904</v>
      </c>
      <c r="C109" s="125" t="s">
        <v>1272</v>
      </c>
      <c r="D109" s="125" t="s">
        <v>1073</v>
      </c>
      <c r="E109" s="125" t="s">
        <v>899</v>
      </c>
      <c r="F109" s="125">
        <v>50</v>
      </c>
      <c r="G109" s="125" t="s">
        <v>859</v>
      </c>
      <c r="H109" s="125">
        <v>21</v>
      </c>
      <c r="I109" s="125">
        <v>12</v>
      </c>
      <c r="J109" s="125">
        <v>9</v>
      </c>
      <c r="K109" s="125">
        <v>7.5</v>
      </c>
      <c r="L109" s="125">
        <f t="shared" si="3"/>
        <v>49.5</v>
      </c>
      <c r="M109" s="125" t="s">
        <v>999</v>
      </c>
      <c r="N109" s="125" t="s">
        <v>1230</v>
      </c>
      <c r="O109" s="124" t="s">
        <v>870</v>
      </c>
      <c r="P109" s="124" t="s">
        <v>928</v>
      </c>
      <c r="Q109" s="1"/>
    </row>
    <row r="110" spans="1:17" ht="14.25">
      <c r="A110" s="125">
        <v>6</v>
      </c>
      <c r="B110" s="126">
        <v>908</v>
      </c>
      <c r="C110" s="125" t="s">
        <v>856</v>
      </c>
      <c r="D110" s="125" t="s">
        <v>857</v>
      </c>
      <c r="E110" s="125" t="s">
        <v>858</v>
      </c>
      <c r="F110" s="125">
        <v>46</v>
      </c>
      <c r="G110" s="125" t="s">
        <v>999</v>
      </c>
      <c r="H110" s="125">
        <v>20</v>
      </c>
      <c r="I110" s="125">
        <v>6</v>
      </c>
      <c r="J110" s="125">
        <v>14</v>
      </c>
      <c r="K110" s="125">
        <v>6.5</v>
      </c>
      <c r="L110" s="125">
        <f t="shared" si="3"/>
        <v>46.5</v>
      </c>
      <c r="M110" s="125" t="s">
        <v>999</v>
      </c>
      <c r="N110" s="125" t="s">
        <v>1147</v>
      </c>
      <c r="O110" s="124" t="s">
        <v>870</v>
      </c>
      <c r="P110" s="124"/>
      <c r="Q110" s="1"/>
    </row>
    <row r="111" spans="1:16" ht="14.25">
      <c r="A111" s="125">
        <v>7</v>
      </c>
      <c r="B111" s="126">
        <v>925</v>
      </c>
      <c r="C111" s="125" t="s">
        <v>1273</v>
      </c>
      <c r="D111" s="125" t="s">
        <v>1140</v>
      </c>
      <c r="E111" s="125" t="s">
        <v>1225</v>
      </c>
      <c r="F111" s="125">
        <v>24</v>
      </c>
      <c r="G111" s="125" t="s">
        <v>859</v>
      </c>
      <c r="H111" s="125">
        <v>21</v>
      </c>
      <c r="I111" s="125">
        <v>8</v>
      </c>
      <c r="J111" s="125">
        <v>12</v>
      </c>
      <c r="K111" s="125">
        <v>5</v>
      </c>
      <c r="L111" s="125">
        <f t="shared" si="3"/>
        <v>46</v>
      </c>
      <c r="M111" s="125" t="s">
        <v>999</v>
      </c>
      <c r="N111" s="125" t="s">
        <v>1226</v>
      </c>
      <c r="O111" s="14"/>
      <c r="P111" s="14"/>
    </row>
    <row r="112" spans="1:16" ht="14.25">
      <c r="A112" s="121">
        <v>8</v>
      </c>
      <c r="B112" s="128">
        <v>903</v>
      </c>
      <c r="C112" s="121" t="s">
        <v>1274</v>
      </c>
      <c r="D112" s="121" t="s">
        <v>1275</v>
      </c>
      <c r="E112" s="121" t="s">
        <v>927</v>
      </c>
      <c r="F112" s="121">
        <v>50</v>
      </c>
      <c r="G112" s="121" t="s">
        <v>859</v>
      </c>
      <c r="H112" s="121">
        <v>19</v>
      </c>
      <c r="I112" s="121">
        <v>8</v>
      </c>
      <c r="J112" s="121">
        <v>10</v>
      </c>
      <c r="K112" s="121">
        <v>6.5</v>
      </c>
      <c r="L112" s="121">
        <f t="shared" si="3"/>
        <v>43.5</v>
      </c>
      <c r="M112" s="121"/>
      <c r="N112" s="121" t="s">
        <v>1276</v>
      </c>
      <c r="O112" s="14"/>
      <c r="P112" s="14"/>
    </row>
    <row r="113" spans="1:16" ht="14.25">
      <c r="A113" s="121">
        <v>9</v>
      </c>
      <c r="B113" s="128">
        <v>921</v>
      </c>
      <c r="C113" s="121" t="s">
        <v>1277</v>
      </c>
      <c r="D113" s="121" t="s">
        <v>881</v>
      </c>
      <c r="E113" s="121" t="s">
        <v>919</v>
      </c>
      <c r="F113" s="121">
        <v>27</v>
      </c>
      <c r="G113" s="121" t="s">
        <v>859</v>
      </c>
      <c r="H113" s="121">
        <v>20</v>
      </c>
      <c r="I113" s="121">
        <v>6</v>
      </c>
      <c r="J113" s="121">
        <v>10</v>
      </c>
      <c r="K113" s="121">
        <v>7.5</v>
      </c>
      <c r="L113" s="121">
        <f t="shared" si="3"/>
        <v>43.5</v>
      </c>
      <c r="M113" s="121"/>
      <c r="N113" s="121" t="s">
        <v>1164</v>
      </c>
      <c r="O113" s="14"/>
      <c r="P113" s="124" t="s">
        <v>870</v>
      </c>
    </row>
    <row r="114" spans="1:16" ht="14.25">
      <c r="A114" s="121">
        <v>10</v>
      </c>
      <c r="B114" s="128">
        <v>928</v>
      </c>
      <c r="C114" s="121" t="s">
        <v>1278</v>
      </c>
      <c r="D114" s="121" t="s">
        <v>862</v>
      </c>
      <c r="E114" s="121" t="s">
        <v>1064</v>
      </c>
      <c r="F114" s="121"/>
      <c r="G114" s="121" t="s">
        <v>859</v>
      </c>
      <c r="H114" s="121">
        <v>19</v>
      </c>
      <c r="I114" s="121">
        <v>8</v>
      </c>
      <c r="J114" s="121">
        <v>11</v>
      </c>
      <c r="K114" s="121">
        <v>4.5</v>
      </c>
      <c r="L114" s="121">
        <f t="shared" si="3"/>
        <v>42.5</v>
      </c>
      <c r="M114" s="121"/>
      <c r="N114" s="121" t="s">
        <v>1259</v>
      </c>
      <c r="O114" s="14"/>
      <c r="P114" s="14"/>
    </row>
    <row r="115" spans="1:16" ht="14.25">
      <c r="A115" s="121">
        <v>11</v>
      </c>
      <c r="B115" s="128">
        <v>905</v>
      </c>
      <c r="C115" s="121" t="s">
        <v>1279</v>
      </c>
      <c r="D115" s="121" t="s">
        <v>1173</v>
      </c>
      <c r="E115" s="121" t="s">
        <v>858</v>
      </c>
      <c r="F115" s="121">
        <v>48</v>
      </c>
      <c r="G115" s="121" t="s">
        <v>859</v>
      </c>
      <c r="H115" s="121">
        <v>23</v>
      </c>
      <c r="I115" s="121">
        <v>8</v>
      </c>
      <c r="J115" s="121">
        <v>6</v>
      </c>
      <c r="K115" s="121">
        <v>5</v>
      </c>
      <c r="L115" s="121">
        <f t="shared" si="3"/>
        <v>42</v>
      </c>
      <c r="M115" s="121"/>
      <c r="N115" s="121" t="s">
        <v>1147</v>
      </c>
      <c r="O115" s="14"/>
      <c r="P115" s="14"/>
    </row>
    <row r="116" spans="1:16" ht="27">
      <c r="A116" s="121">
        <v>12</v>
      </c>
      <c r="B116" s="128">
        <v>924</v>
      </c>
      <c r="C116" s="121" t="s">
        <v>1280</v>
      </c>
      <c r="D116" s="121" t="s">
        <v>1080</v>
      </c>
      <c r="E116" s="121" t="s">
        <v>863</v>
      </c>
      <c r="F116" s="121">
        <v>26</v>
      </c>
      <c r="G116" s="121" t="s">
        <v>859</v>
      </c>
      <c r="H116" s="121">
        <v>18</v>
      </c>
      <c r="I116" s="121">
        <v>10</v>
      </c>
      <c r="J116" s="121">
        <v>8</v>
      </c>
      <c r="K116" s="121">
        <v>6</v>
      </c>
      <c r="L116" s="121">
        <f t="shared" si="3"/>
        <v>42</v>
      </c>
      <c r="M116" s="121"/>
      <c r="N116" s="121" t="s">
        <v>1171</v>
      </c>
      <c r="O116" s="14"/>
      <c r="P116" s="14"/>
    </row>
    <row r="117" spans="1:16" ht="14.25">
      <c r="A117" s="121">
        <v>13</v>
      </c>
      <c r="B117" s="128">
        <v>911</v>
      </c>
      <c r="C117" s="121" t="s">
        <v>875</v>
      </c>
      <c r="D117" s="121" t="s">
        <v>876</v>
      </c>
      <c r="E117" s="121" t="s">
        <v>873</v>
      </c>
      <c r="F117" s="121">
        <v>40</v>
      </c>
      <c r="G117" s="121" t="s">
        <v>859</v>
      </c>
      <c r="H117" s="121">
        <v>17</v>
      </c>
      <c r="I117" s="121">
        <v>6</v>
      </c>
      <c r="J117" s="121">
        <v>11</v>
      </c>
      <c r="K117" s="121">
        <v>5.5</v>
      </c>
      <c r="L117" s="121">
        <f t="shared" si="3"/>
        <v>39.5</v>
      </c>
      <c r="M117" s="121"/>
      <c r="N117" s="121" t="s">
        <v>1235</v>
      </c>
      <c r="O117" s="14"/>
      <c r="P117" s="14"/>
    </row>
    <row r="118" spans="1:16" ht="14.25">
      <c r="A118" s="121">
        <v>14</v>
      </c>
      <c r="B118" s="128">
        <v>917</v>
      </c>
      <c r="C118" s="121" t="s">
        <v>1281</v>
      </c>
      <c r="D118" s="121" t="s">
        <v>1031</v>
      </c>
      <c r="E118" s="121" t="s">
        <v>934</v>
      </c>
      <c r="F118" s="121">
        <v>34</v>
      </c>
      <c r="G118" s="121" t="s">
        <v>859</v>
      </c>
      <c r="H118" s="121">
        <v>19</v>
      </c>
      <c r="I118" s="121">
        <v>4</v>
      </c>
      <c r="J118" s="121">
        <v>10</v>
      </c>
      <c r="K118" s="121">
        <v>6.5</v>
      </c>
      <c r="L118" s="121">
        <f t="shared" si="3"/>
        <v>39.5</v>
      </c>
      <c r="M118" s="121"/>
      <c r="N118" s="121" t="s">
        <v>1141</v>
      </c>
      <c r="O118" s="14"/>
      <c r="P118" s="14"/>
    </row>
    <row r="119" spans="1:16" ht="14.25">
      <c r="A119" s="121">
        <v>15</v>
      </c>
      <c r="B119" s="128">
        <v>902</v>
      </c>
      <c r="C119" s="121" t="s">
        <v>1282</v>
      </c>
      <c r="D119" s="121" t="s">
        <v>1283</v>
      </c>
      <c r="E119" s="121" t="s">
        <v>882</v>
      </c>
      <c r="F119" s="121">
        <v>50</v>
      </c>
      <c r="G119" s="121" t="s">
        <v>859</v>
      </c>
      <c r="H119" s="121">
        <v>19</v>
      </c>
      <c r="I119" s="121">
        <v>8</v>
      </c>
      <c r="J119" s="121">
        <v>7</v>
      </c>
      <c r="K119" s="121">
        <v>5</v>
      </c>
      <c r="L119" s="121">
        <f t="shared" si="3"/>
        <v>39</v>
      </c>
      <c r="M119" s="121"/>
      <c r="N119" s="121" t="s">
        <v>1135</v>
      </c>
      <c r="O119" s="14"/>
      <c r="P119" s="14"/>
    </row>
    <row r="120" spans="1:16" ht="14.25">
      <c r="A120" s="121">
        <v>16</v>
      </c>
      <c r="B120" s="128">
        <v>914</v>
      </c>
      <c r="C120" s="121" t="s">
        <v>1284</v>
      </c>
      <c r="D120" s="121" t="s">
        <v>1028</v>
      </c>
      <c r="E120" s="121" t="s">
        <v>1038</v>
      </c>
      <c r="F120" s="121">
        <v>36</v>
      </c>
      <c r="G120" s="121" t="s">
        <v>859</v>
      </c>
      <c r="H120" s="121">
        <v>12</v>
      </c>
      <c r="I120" s="121">
        <v>10</v>
      </c>
      <c r="J120" s="121">
        <v>10</v>
      </c>
      <c r="K120" s="121">
        <v>7</v>
      </c>
      <c r="L120" s="121">
        <f t="shared" si="3"/>
        <v>39</v>
      </c>
      <c r="M120" s="121"/>
      <c r="N120" s="121" t="s">
        <v>1039</v>
      </c>
      <c r="O120" s="14"/>
      <c r="P120" s="14"/>
    </row>
    <row r="121" spans="1:16" ht="14.25">
      <c r="A121" s="121">
        <v>17</v>
      </c>
      <c r="B121" s="128">
        <v>910</v>
      </c>
      <c r="C121" s="121" t="s">
        <v>1285</v>
      </c>
      <c r="D121" s="121" t="s">
        <v>1286</v>
      </c>
      <c r="E121" s="121" t="s">
        <v>1019</v>
      </c>
      <c r="F121" s="121">
        <v>41</v>
      </c>
      <c r="G121" s="121" t="s">
        <v>859</v>
      </c>
      <c r="H121" s="121">
        <v>15</v>
      </c>
      <c r="I121" s="121">
        <v>8</v>
      </c>
      <c r="J121" s="121">
        <v>7</v>
      </c>
      <c r="K121" s="121">
        <v>5.5</v>
      </c>
      <c r="L121" s="121">
        <f t="shared" si="3"/>
        <v>35.5</v>
      </c>
      <c r="M121" s="121"/>
      <c r="N121" s="121" t="s">
        <v>1020</v>
      </c>
      <c r="O121" s="14"/>
      <c r="P121" s="14"/>
    </row>
    <row r="122" spans="1:16" ht="27">
      <c r="A122" s="121">
        <v>18</v>
      </c>
      <c r="B122" s="128">
        <v>923</v>
      </c>
      <c r="C122" s="121" t="s">
        <v>1287</v>
      </c>
      <c r="D122" s="121" t="s">
        <v>915</v>
      </c>
      <c r="E122" s="121" t="s">
        <v>916</v>
      </c>
      <c r="F122" s="121">
        <v>26</v>
      </c>
      <c r="G122" s="121" t="s">
        <v>859</v>
      </c>
      <c r="H122" s="121">
        <v>17</v>
      </c>
      <c r="I122" s="121">
        <v>4</v>
      </c>
      <c r="J122" s="121">
        <v>10</v>
      </c>
      <c r="K122" s="121">
        <v>4.5</v>
      </c>
      <c r="L122" s="121">
        <f t="shared" si="3"/>
        <v>35.5</v>
      </c>
      <c r="M122" s="121"/>
      <c r="N122" s="121" t="s">
        <v>1186</v>
      </c>
      <c r="O122" s="14"/>
      <c r="P122" s="14"/>
    </row>
    <row r="123" spans="1:16" ht="14.25">
      <c r="A123" s="121">
        <v>19</v>
      </c>
      <c r="B123" s="128">
        <v>912</v>
      </c>
      <c r="C123" s="121" t="s">
        <v>1033</v>
      </c>
      <c r="D123" s="121" t="s">
        <v>1034</v>
      </c>
      <c r="E123" s="121" t="s">
        <v>1035</v>
      </c>
      <c r="F123" s="121">
        <v>36</v>
      </c>
      <c r="G123" s="121" t="s">
        <v>859</v>
      </c>
      <c r="H123" s="121">
        <v>18</v>
      </c>
      <c r="I123" s="121">
        <v>4</v>
      </c>
      <c r="J123" s="121">
        <v>7</v>
      </c>
      <c r="K123" s="121">
        <v>5.5</v>
      </c>
      <c r="L123" s="121">
        <f t="shared" si="3"/>
        <v>34.5</v>
      </c>
      <c r="M123" s="121"/>
      <c r="N123" s="121" t="s">
        <v>1167</v>
      </c>
      <c r="O123" s="14"/>
      <c r="P123" s="14"/>
    </row>
    <row r="124" spans="1:16" ht="14.25">
      <c r="A124" s="121">
        <v>20</v>
      </c>
      <c r="B124" s="128">
        <v>919</v>
      </c>
      <c r="C124" s="121" t="s">
        <v>1288</v>
      </c>
      <c r="D124" s="121" t="s">
        <v>862</v>
      </c>
      <c r="E124" s="121" t="s">
        <v>1023</v>
      </c>
      <c r="F124" s="121">
        <v>30</v>
      </c>
      <c r="G124" s="121" t="s">
        <v>859</v>
      </c>
      <c r="H124" s="121">
        <v>15</v>
      </c>
      <c r="I124" s="121">
        <v>4</v>
      </c>
      <c r="J124" s="121">
        <v>11</v>
      </c>
      <c r="K124" s="121">
        <v>3.5</v>
      </c>
      <c r="L124" s="121">
        <f t="shared" si="3"/>
        <v>33.5</v>
      </c>
      <c r="M124" s="121"/>
      <c r="N124" s="121" t="s">
        <v>1024</v>
      </c>
      <c r="O124" s="14"/>
      <c r="P124" s="14"/>
    </row>
    <row r="125" spans="1:16" ht="14.25">
      <c r="A125" s="121">
        <v>21</v>
      </c>
      <c r="B125" s="128">
        <v>920</v>
      </c>
      <c r="C125" s="121" t="s">
        <v>1289</v>
      </c>
      <c r="D125" s="121" t="s">
        <v>1290</v>
      </c>
      <c r="E125" s="121" t="s">
        <v>1042</v>
      </c>
      <c r="F125" s="121">
        <v>28</v>
      </c>
      <c r="G125" s="121" t="s">
        <v>859</v>
      </c>
      <c r="H125" s="121">
        <v>13</v>
      </c>
      <c r="I125" s="121">
        <v>4</v>
      </c>
      <c r="J125" s="121">
        <v>11</v>
      </c>
      <c r="K125" s="121">
        <v>5</v>
      </c>
      <c r="L125" s="121">
        <f t="shared" si="3"/>
        <v>33</v>
      </c>
      <c r="M125" s="121"/>
      <c r="N125" s="121" t="s">
        <v>1067</v>
      </c>
      <c r="O125" s="14"/>
      <c r="P125" s="14"/>
    </row>
    <row r="126" spans="1:16" ht="27">
      <c r="A126" s="121">
        <v>22</v>
      </c>
      <c r="B126" s="128">
        <v>926</v>
      </c>
      <c r="C126" s="121" t="s">
        <v>1103</v>
      </c>
      <c r="D126" s="121" t="s">
        <v>1080</v>
      </c>
      <c r="E126" s="121" t="s">
        <v>1144</v>
      </c>
      <c r="F126" s="121">
        <v>24</v>
      </c>
      <c r="G126" s="121" t="s">
        <v>859</v>
      </c>
      <c r="H126" s="121">
        <v>14</v>
      </c>
      <c r="I126" s="121">
        <v>6</v>
      </c>
      <c r="J126" s="121">
        <v>8</v>
      </c>
      <c r="K126" s="121">
        <v>5</v>
      </c>
      <c r="L126" s="121">
        <f t="shared" si="3"/>
        <v>33</v>
      </c>
      <c r="M126" s="121"/>
      <c r="N126" s="121" t="s">
        <v>1145</v>
      </c>
      <c r="O126" s="14"/>
      <c r="P126" s="14"/>
    </row>
    <row r="127" spans="1:16" ht="14.25">
      <c r="A127" s="121">
        <v>23</v>
      </c>
      <c r="B127" s="128">
        <v>929</v>
      </c>
      <c r="C127" s="121" t="s">
        <v>1291</v>
      </c>
      <c r="D127" s="121" t="s">
        <v>862</v>
      </c>
      <c r="E127" s="121" t="s">
        <v>1292</v>
      </c>
      <c r="F127" s="121"/>
      <c r="G127" s="121" t="s">
        <v>859</v>
      </c>
      <c r="H127" s="121">
        <v>10</v>
      </c>
      <c r="I127" s="121">
        <v>4</v>
      </c>
      <c r="J127" s="121">
        <v>10</v>
      </c>
      <c r="K127" s="121">
        <v>8</v>
      </c>
      <c r="L127" s="121">
        <f t="shared" si="3"/>
        <v>32</v>
      </c>
      <c r="M127" s="121"/>
      <c r="N127" s="121" t="s">
        <v>1293</v>
      </c>
      <c r="O127" s="14"/>
      <c r="P127" s="14"/>
    </row>
    <row r="128" spans="1:16" ht="14.25">
      <c r="A128" s="121">
        <v>24</v>
      </c>
      <c r="B128" s="128">
        <v>930</v>
      </c>
      <c r="C128" s="121" t="s">
        <v>1294</v>
      </c>
      <c r="D128" s="121" t="s">
        <v>1248</v>
      </c>
      <c r="E128" s="121" t="s">
        <v>912</v>
      </c>
      <c r="F128" s="121"/>
      <c r="G128" s="121" t="s">
        <v>859</v>
      </c>
      <c r="H128" s="121">
        <v>16</v>
      </c>
      <c r="I128" s="121">
        <v>4</v>
      </c>
      <c r="J128" s="121">
        <v>6</v>
      </c>
      <c r="K128" s="121">
        <v>5.5</v>
      </c>
      <c r="L128" s="121">
        <f t="shared" si="3"/>
        <v>31.5</v>
      </c>
      <c r="M128" s="121"/>
      <c r="N128" s="121" t="s">
        <v>1198</v>
      </c>
      <c r="O128" s="14"/>
      <c r="P128" s="14"/>
    </row>
    <row r="129" spans="1:16" ht="14.25">
      <c r="A129" s="121">
        <v>25</v>
      </c>
      <c r="B129" s="121">
        <v>931</v>
      </c>
      <c r="C129" s="121" t="s">
        <v>1268</v>
      </c>
      <c r="D129" s="121" t="s">
        <v>894</v>
      </c>
      <c r="E129" s="121" t="s">
        <v>1208</v>
      </c>
      <c r="F129" s="121"/>
      <c r="G129" s="121"/>
      <c r="H129" s="121">
        <v>12</v>
      </c>
      <c r="I129" s="121">
        <v>2</v>
      </c>
      <c r="J129" s="121">
        <v>9</v>
      </c>
      <c r="K129" s="121">
        <v>7</v>
      </c>
      <c r="L129" s="121">
        <f t="shared" si="3"/>
        <v>30</v>
      </c>
      <c r="M129" s="121"/>
      <c r="N129" s="121"/>
      <c r="O129" s="14"/>
      <c r="P129" s="14"/>
    </row>
    <row r="130" spans="1:16" ht="14.25">
      <c r="A130" s="121">
        <v>26</v>
      </c>
      <c r="B130" s="128">
        <v>922</v>
      </c>
      <c r="C130" s="121" t="s">
        <v>1295</v>
      </c>
      <c r="D130" s="121" t="s">
        <v>876</v>
      </c>
      <c r="E130" s="121" t="s">
        <v>895</v>
      </c>
      <c r="F130" s="121">
        <v>27</v>
      </c>
      <c r="G130" s="121" t="s">
        <v>859</v>
      </c>
      <c r="H130" s="121">
        <v>9</v>
      </c>
      <c r="I130" s="121">
        <v>6</v>
      </c>
      <c r="J130" s="121">
        <v>10</v>
      </c>
      <c r="K130" s="121">
        <v>4.5</v>
      </c>
      <c r="L130" s="121">
        <f t="shared" si="3"/>
        <v>29.5</v>
      </c>
      <c r="M130" s="121"/>
      <c r="N130" s="121" t="s">
        <v>1296</v>
      </c>
      <c r="O130" s="14"/>
      <c r="P130" s="14"/>
    </row>
    <row r="131" spans="1:16" ht="14.25">
      <c r="A131" s="121">
        <v>27</v>
      </c>
      <c r="B131" s="128">
        <v>906</v>
      </c>
      <c r="C131" s="121" t="s">
        <v>1297</v>
      </c>
      <c r="D131" s="121" t="s">
        <v>1298</v>
      </c>
      <c r="E131" s="121" t="s">
        <v>1202</v>
      </c>
      <c r="F131" s="121">
        <v>48</v>
      </c>
      <c r="G131" s="121" t="s">
        <v>859</v>
      </c>
      <c r="H131" s="121">
        <v>10</v>
      </c>
      <c r="I131" s="121">
        <v>6</v>
      </c>
      <c r="J131" s="121">
        <v>7</v>
      </c>
      <c r="K131" s="121">
        <v>6</v>
      </c>
      <c r="L131" s="121">
        <f t="shared" si="3"/>
        <v>29</v>
      </c>
      <c r="M131" s="121"/>
      <c r="N131" s="121" t="s">
        <v>1203</v>
      </c>
      <c r="O131" s="14"/>
      <c r="P131" s="14"/>
    </row>
    <row r="132" spans="1:16" ht="14.25">
      <c r="A132" s="121">
        <v>28</v>
      </c>
      <c r="B132" s="128">
        <v>916</v>
      </c>
      <c r="C132" s="121" t="s">
        <v>1299</v>
      </c>
      <c r="D132" s="121" t="s">
        <v>1300</v>
      </c>
      <c r="E132" s="121" t="s">
        <v>891</v>
      </c>
      <c r="F132" s="121">
        <v>35</v>
      </c>
      <c r="G132" s="121" t="s">
        <v>859</v>
      </c>
      <c r="H132" s="121">
        <v>14</v>
      </c>
      <c r="I132" s="121">
        <v>2</v>
      </c>
      <c r="J132" s="121">
        <v>7</v>
      </c>
      <c r="K132" s="121">
        <v>1.5</v>
      </c>
      <c r="L132" s="121">
        <f t="shared" si="3"/>
        <v>24.5</v>
      </c>
      <c r="M132" s="121"/>
      <c r="N132" s="121" t="s">
        <v>1133</v>
      </c>
      <c r="O132" s="14"/>
      <c r="P132" s="14"/>
    </row>
    <row r="133" spans="1:16" ht="27">
      <c r="A133" s="121"/>
      <c r="B133" s="128">
        <v>909</v>
      </c>
      <c r="C133" s="121" t="s">
        <v>1103</v>
      </c>
      <c r="D133" s="121" t="s">
        <v>1275</v>
      </c>
      <c r="E133" s="121" t="s">
        <v>868</v>
      </c>
      <c r="F133" s="121">
        <v>44</v>
      </c>
      <c r="G133" s="121" t="s">
        <v>859</v>
      </c>
      <c r="H133" s="1769" t="s">
        <v>939</v>
      </c>
      <c r="I133" s="1770"/>
      <c r="J133" s="1770"/>
      <c r="K133" s="1770"/>
      <c r="L133" s="1771"/>
      <c r="M133" s="121"/>
      <c r="N133" s="121" t="s">
        <v>1301</v>
      </c>
      <c r="O133" s="14"/>
      <c r="P133" s="14"/>
    </row>
    <row r="134" spans="1:16" ht="14.25">
      <c r="A134" s="121"/>
      <c r="B134" s="128">
        <v>918</v>
      </c>
      <c r="C134" s="121" t="s">
        <v>1302</v>
      </c>
      <c r="D134" s="121" t="s">
        <v>876</v>
      </c>
      <c r="E134" s="121" t="s">
        <v>1213</v>
      </c>
      <c r="F134" s="121">
        <v>34</v>
      </c>
      <c r="G134" s="121" t="s">
        <v>859</v>
      </c>
      <c r="H134" s="1769" t="s">
        <v>939</v>
      </c>
      <c r="I134" s="1770"/>
      <c r="J134" s="1770"/>
      <c r="K134" s="1770"/>
      <c r="L134" s="1771"/>
      <c r="M134" s="121"/>
      <c r="N134" s="121" t="s">
        <v>1214</v>
      </c>
      <c r="O134" s="14"/>
      <c r="P134" s="14"/>
    </row>
    <row r="135" spans="1:16" ht="14.25">
      <c r="A135" s="121"/>
      <c r="B135" s="128">
        <v>927</v>
      </c>
      <c r="C135" s="121" t="s">
        <v>1303</v>
      </c>
      <c r="D135" s="121" t="s">
        <v>1071</v>
      </c>
      <c r="E135" s="121" t="s">
        <v>1251</v>
      </c>
      <c r="F135" s="121">
        <v>21</v>
      </c>
      <c r="G135" s="121" t="s">
        <v>859</v>
      </c>
      <c r="H135" s="1769" t="s">
        <v>939</v>
      </c>
      <c r="I135" s="1770"/>
      <c r="J135" s="1770"/>
      <c r="K135" s="1770"/>
      <c r="L135" s="1771"/>
      <c r="M135" s="121"/>
      <c r="N135" s="121" t="s">
        <v>1304</v>
      </c>
      <c r="O135" s="14"/>
      <c r="P135" s="14"/>
    </row>
    <row r="136" spans="1:14" ht="14.25">
      <c r="A136" s="129"/>
      <c r="B136" s="129"/>
      <c r="C136" s="134" t="s">
        <v>1050</v>
      </c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</row>
    <row r="137" spans="1:14" ht="14.25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</row>
    <row r="138" spans="1:16" ht="41.25">
      <c r="A138" s="121" t="s">
        <v>984</v>
      </c>
      <c r="B138" s="121" t="s">
        <v>843</v>
      </c>
      <c r="C138" s="121" t="s">
        <v>844</v>
      </c>
      <c r="D138" s="121" t="s">
        <v>845</v>
      </c>
      <c r="E138" s="121" t="s">
        <v>847</v>
      </c>
      <c r="F138" s="122" t="s">
        <v>848</v>
      </c>
      <c r="G138" s="122" t="s">
        <v>849</v>
      </c>
      <c r="H138" s="122" t="s">
        <v>1128</v>
      </c>
      <c r="I138" s="122" t="s">
        <v>1129</v>
      </c>
      <c r="J138" s="122" t="s">
        <v>1130</v>
      </c>
      <c r="K138" s="122" t="s">
        <v>1131</v>
      </c>
      <c r="L138" s="121" t="s">
        <v>850</v>
      </c>
      <c r="M138" s="121" t="s">
        <v>851</v>
      </c>
      <c r="N138" s="121" t="s">
        <v>852</v>
      </c>
      <c r="O138" s="123" t="s">
        <v>853</v>
      </c>
      <c r="P138" s="123" t="s">
        <v>854</v>
      </c>
    </row>
    <row r="139" spans="1:16" ht="14.25">
      <c r="A139" s="121"/>
      <c r="B139" s="121"/>
      <c r="C139" s="121"/>
      <c r="D139" s="121"/>
      <c r="E139" s="121"/>
      <c r="F139" s="121">
        <v>70</v>
      </c>
      <c r="G139" s="121"/>
      <c r="H139" s="121">
        <v>50</v>
      </c>
      <c r="I139" s="121">
        <v>20</v>
      </c>
      <c r="J139" s="121">
        <v>20</v>
      </c>
      <c r="K139" s="121">
        <v>12</v>
      </c>
      <c r="L139" s="121">
        <f aca="true" t="shared" si="4" ref="L139:L155">SUM(H139:K139)</f>
        <v>102</v>
      </c>
      <c r="M139" s="121"/>
      <c r="N139" s="121"/>
      <c r="O139" s="14"/>
      <c r="P139" s="14"/>
    </row>
    <row r="140" spans="1:16" ht="14.25">
      <c r="A140" s="125">
        <v>1</v>
      </c>
      <c r="B140" s="126">
        <v>1014</v>
      </c>
      <c r="C140" s="125" t="s">
        <v>1305</v>
      </c>
      <c r="D140" s="125" t="s">
        <v>1052</v>
      </c>
      <c r="E140" s="125" t="s">
        <v>858</v>
      </c>
      <c r="F140" s="125">
        <v>65</v>
      </c>
      <c r="G140" s="125" t="s">
        <v>859</v>
      </c>
      <c r="H140" s="125">
        <v>43</v>
      </c>
      <c r="I140" s="125">
        <v>14</v>
      </c>
      <c r="J140" s="125">
        <v>16</v>
      </c>
      <c r="K140" s="125">
        <v>9</v>
      </c>
      <c r="L140" s="125">
        <f t="shared" si="4"/>
        <v>82</v>
      </c>
      <c r="M140" s="125" t="s">
        <v>859</v>
      </c>
      <c r="N140" s="125" t="s">
        <v>1147</v>
      </c>
      <c r="O140" s="124" t="s">
        <v>928</v>
      </c>
      <c r="P140" s="124" t="s">
        <v>870</v>
      </c>
    </row>
    <row r="141" spans="1:16" ht="27">
      <c r="A141" s="125">
        <v>2</v>
      </c>
      <c r="B141" s="126">
        <v>1020</v>
      </c>
      <c r="C141" s="125" t="s">
        <v>1072</v>
      </c>
      <c r="D141" s="125" t="s">
        <v>1073</v>
      </c>
      <c r="E141" s="125" t="s">
        <v>909</v>
      </c>
      <c r="F141" s="125">
        <v>56</v>
      </c>
      <c r="G141" s="125" t="s">
        <v>859</v>
      </c>
      <c r="H141" s="125">
        <v>37</v>
      </c>
      <c r="I141" s="125">
        <v>17</v>
      </c>
      <c r="J141" s="125">
        <v>17</v>
      </c>
      <c r="K141" s="125">
        <v>10</v>
      </c>
      <c r="L141" s="125">
        <v>81</v>
      </c>
      <c r="M141" s="125" t="s">
        <v>999</v>
      </c>
      <c r="N141" s="125" t="s">
        <v>1249</v>
      </c>
      <c r="O141" s="14" t="s">
        <v>870</v>
      </c>
      <c r="P141" s="124" t="s">
        <v>870</v>
      </c>
    </row>
    <row r="142" spans="1:16" ht="14.25">
      <c r="A142" s="125">
        <v>3</v>
      </c>
      <c r="B142" s="126">
        <v>1009</v>
      </c>
      <c r="C142" s="125" t="s">
        <v>1062</v>
      </c>
      <c r="D142" s="125" t="s">
        <v>1063</v>
      </c>
      <c r="E142" s="125" t="s">
        <v>1064</v>
      </c>
      <c r="F142" s="125">
        <v>34</v>
      </c>
      <c r="G142" s="125" t="s">
        <v>859</v>
      </c>
      <c r="H142" s="125">
        <v>32</v>
      </c>
      <c r="I142" s="125">
        <v>12</v>
      </c>
      <c r="J142" s="125">
        <v>16</v>
      </c>
      <c r="K142" s="125">
        <v>5.5</v>
      </c>
      <c r="L142" s="125">
        <f t="shared" si="4"/>
        <v>65.5</v>
      </c>
      <c r="M142" s="125" t="s">
        <v>999</v>
      </c>
      <c r="N142" s="125" t="s">
        <v>1259</v>
      </c>
      <c r="O142" s="14"/>
      <c r="P142" s="14"/>
    </row>
    <row r="143" spans="1:16" ht="27">
      <c r="A143" s="125">
        <v>3</v>
      </c>
      <c r="B143" s="126">
        <v>1010</v>
      </c>
      <c r="C143" s="125" t="s">
        <v>1306</v>
      </c>
      <c r="D143" s="125" t="s">
        <v>1099</v>
      </c>
      <c r="E143" s="125" t="s">
        <v>868</v>
      </c>
      <c r="F143" s="125">
        <v>42</v>
      </c>
      <c r="G143" s="125" t="s">
        <v>859</v>
      </c>
      <c r="H143" s="125">
        <v>26</v>
      </c>
      <c r="I143" s="125">
        <v>16</v>
      </c>
      <c r="J143" s="125">
        <v>13</v>
      </c>
      <c r="K143" s="125">
        <v>9.5</v>
      </c>
      <c r="L143" s="125">
        <f t="shared" si="4"/>
        <v>64.5</v>
      </c>
      <c r="M143" s="125" t="s">
        <v>999</v>
      </c>
      <c r="N143" s="125" t="s">
        <v>1301</v>
      </c>
      <c r="O143" s="14"/>
      <c r="P143" s="14"/>
    </row>
    <row r="144" spans="1:16" ht="14.25">
      <c r="A144" s="121">
        <v>5</v>
      </c>
      <c r="B144" s="128">
        <v>1003</v>
      </c>
      <c r="C144" s="121" t="s">
        <v>1110</v>
      </c>
      <c r="D144" s="121" t="s">
        <v>933</v>
      </c>
      <c r="E144" s="121" t="s">
        <v>882</v>
      </c>
      <c r="F144" s="121">
        <v>60</v>
      </c>
      <c r="G144" s="121" t="s">
        <v>859</v>
      </c>
      <c r="H144" s="121">
        <v>28</v>
      </c>
      <c r="I144" s="121">
        <v>14</v>
      </c>
      <c r="J144" s="121">
        <v>13</v>
      </c>
      <c r="K144" s="121">
        <v>8</v>
      </c>
      <c r="L144" s="121">
        <f t="shared" si="4"/>
        <v>63</v>
      </c>
      <c r="M144" s="121"/>
      <c r="N144" s="121" t="s">
        <v>1135</v>
      </c>
      <c r="O144" s="14"/>
      <c r="P144" s="14"/>
    </row>
    <row r="145" spans="1:16" ht="14.25">
      <c r="A145" s="121">
        <v>6</v>
      </c>
      <c r="B145" s="128">
        <v>1007</v>
      </c>
      <c r="C145" s="121" t="s">
        <v>1059</v>
      </c>
      <c r="D145" s="121" t="s">
        <v>862</v>
      </c>
      <c r="E145" s="121" t="s">
        <v>905</v>
      </c>
      <c r="F145" s="121">
        <v>48</v>
      </c>
      <c r="G145" s="121" t="s">
        <v>859</v>
      </c>
      <c r="H145" s="121">
        <v>29</v>
      </c>
      <c r="I145" s="121">
        <v>12</v>
      </c>
      <c r="J145" s="121">
        <v>13</v>
      </c>
      <c r="K145" s="121">
        <v>8.5</v>
      </c>
      <c r="L145" s="121">
        <f t="shared" si="4"/>
        <v>62.5</v>
      </c>
      <c r="M145" s="121"/>
      <c r="N145" s="121" t="s">
        <v>1133</v>
      </c>
      <c r="O145" s="14"/>
      <c r="P145" s="124" t="s">
        <v>928</v>
      </c>
    </row>
    <row r="146" spans="1:16" ht="14.25">
      <c r="A146" s="121">
        <v>7</v>
      </c>
      <c r="B146" s="128">
        <v>1015</v>
      </c>
      <c r="C146" s="121" t="s">
        <v>1307</v>
      </c>
      <c r="D146" s="121" t="s">
        <v>1308</v>
      </c>
      <c r="E146" s="121" t="s">
        <v>858</v>
      </c>
      <c r="F146" s="121">
        <v>49</v>
      </c>
      <c r="G146" s="121" t="s">
        <v>999</v>
      </c>
      <c r="H146" s="121">
        <v>27</v>
      </c>
      <c r="I146" s="121">
        <v>10</v>
      </c>
      <c r="J146" s="121">
        <v>14</v>
      </c>
      <c r="K146" s="121">
        <v>8</v>
      </c>
      <c r="L146" s="121">
        <f t="shared" si="4"/>
        <v>59</v>
      </c>
      <c r="M146" s="121"/>
      <c r="N146" s="121" t="s">
        <v>1220</v>
      </c>
      <c r="O146" s="14"/>
      <c r="P146" s="124"/>
    </row>
    <row r="147" spans="1:16" ht="14.25">
      <c r="A147" s="121">
        <v>8</v>
      </c>
      <c r="B147" s="128">
        <v>1004</v>
      </c>
      <c r="C147" s="121" t="s">
        <v>1309</v>
      </c>
      <c r="D147" s="121" t="s">
        <v>989</v>
      </c>
      <c r="E147" s="121" t="s">
        <v>882</v>
      </c>
      <c r="F147" s="121">
        <v>50</v>
      </c>
      <c r="G147" s="121" t="s">
        <v>864</v>
      </c>
      <c r="H147" s="121">
        <v>27</v>
      </c>
      <c r="I147" s="121">
        <v>10</v>
      </c>
      <c r="J147" s="121">
        <v>14</v>
      </c>
      <c r="K147" s="121">
        <v>6.5</v>
      </c>
      <c r="L147" s="121">
        <f t="shared" si="4"/>
        <v>57.5</v>
      </c>
      <c r="M147" s="121"/>
      <c r="N147" s="121" t="s">
        <v>1135</v>
      </c>
      <c r="O147" s="14" t="s">
        <v>870</v>
      </c>
      <c r="P147" s="124" t="s">
        <v>870</v>
      </c>
    </row>
    <row r="148" spans="1:16" ht="14.25">
      <c r="A148" s="121">
        <v>9</v>
      </c>
      <c r="B148" s="128">
        <v>1008</v>
      </c>
      <c r="C148" s="121" t="s">
        <v>1055</v>
      </c>
      <c r="D148" s="121" t="s">
        <v>1056</v>
      </c>
      <c r="E148" s="121" t="s">
        <v>905</v>
      </c>
      <c r="F148" s="121">
        <v>43</v>
      </c>
      <c r="G148" s="121" t="s">
        <v>864</v>
      </c>
      <c r="H148" s="121">
        <v>28</v>
      </c>
      <c r="I148" s="121">
        <v>10</v>
      </c>
      <c r="J148" s="121">
        <v>9</v>
      </c>
      <c r="K148" s="121">
        <v>10</v>
      </c>
      <c r="L148" s="121">
        <f t="shared" si="4"/>
        <v>57</v>
      </c>
      <c r="M148" s="121"/>
      <c r="N148" s="121" t="s">
        <v>1133</v>
      </c>
      <c r="O148" s="14"/>
      <c r="P148" s="14"/>
    </row>
    <row r="149" spans="1:16" ht="14.25">
      <c r="A149" s="121">
        <v>9</v>
      </c>
      <c r="B149" s="128">
        <v>1013</v>
      </c>
      <c r="C149" s="121" t="s">
        <v>1310</v>
      </c>
      <c r="D149" s="121" t="s">
        <v>881</v>
      </c>
      <c r="E149" s="121" t="s">
        <v>1292</v>
      </c>
      <c r="F149" s="121"/>
      <c r="G149" s="121" t="s">
        <v>859</v>
      </c>
      <c r="H149" s="121">
        <v>27</v>
      </c>
      <c r="I149" s="121">
        <v>12</v>
      </c>
      <c r="J149" s="121">
        <v>11</v>
      </c>
      <c r="K149" s="121">
        <v>7</v>
      </c>
      <c r="L149" s="121">
        <f t="shared" si="4"/>
        <v>57</v>
      </c>
      <c r="M149" s="121"/>
      <c r="N149" s="121" t="s">
        <v>1293</v>
      </c>
      <c r="O149" s="14"/>
      <c r="P149" s="14"/>
    </row>
    <row r="150" spans="1:16" ht="14.25">
      <c r="A150" s="121">
        <v>11</v>
      </c>
      <c r="B150" s="128">
        <v>1005</v>
      </c>
      <c r="C150" s="121" t="s">
        <v>1311</v>
      </c>
      <c r="D150" s="121" t="s">
        <v>876</v>
      </c>
      <c r="E150" s="121" t="s">
        <v>1023</v>
      </c>
      <c r="F150" s="121">
        <v>40</v>
      </c>
      <c r="G150" s="121" t="s">
        <v>859</v>
      </c>
      <c r="H150" s="121">
        <v>23</v>
      </c>
      <c r="I150" s="121">
        <v>10</v>
      </c>
      <c r="J150" s="121">
        <v>16</v>
      </c>
      <c r="K150" s="121">
        <v>6.5</v>
      </c>
      <c r="L150" s="121">
        <f t="shared" si="4"/>
        <v>55.5</v>
      </c>
      <c r="M150" s="121"/>
      <c r="N150" s="121" t="s">
        <v>1024</v>
      </c>
      <c r="O150" s="14"/>
      <c r="P150" s="14"/>
    </row>
    <row r="151" spans="1:16" ht="14.25">
      <c r="A151" s="121">
        <v>11</v>
      </c>
      <c r="B151" s="128">
        <v>1012</v>
      </c>
      <c r="C151" s="121" t="s">
        <v>1312</v>
      </c>
      <c r="D151" s="121" t="s">
        <v>1061</v>
      </c>
      <c r="E151" s="121" t="s">
        <v>1042</v>
      </c>
      <c r="F151" s="121">
        <v>37</v>
      </c>
      <c r="G151" s="121" t="s">
        <v>859</v>
      </c>
      <c r="H151" s="121">
        <v>24</v>
      </c>
      <c r="I151" s="121">
        <v>14</v>
      </c>
      <c r="J151" s="121">
        <v>11</v>
      </c>
      <c r="K151" s="121">
        <v>6.5</v>
      </c>
      <c r="L151" s="121">
        <f t="shared" si="4"/>
        <v>55.5</v>
      </c>
      <c r="M151" s="121"/>
      <c r="N151" s="121" t="s">
        <v>1067</v>
      </c>
      <c r="O151" s="14"/>
      <c r="P151" s="14"/>
    </row>
    <row r="152" spans="1:16" ht="14.25">
      <c r="A152" s="121">
        <v>13</v>
      </c>
      <c r="B152" s="128">
        <v>1016</v>
      </c>
      <c r="C152" s="121" t="s">
        <v>1313</v>
      </c>
      <c r="D152" s="121" t="s">
        <v>890</v>
      </c>
      <c r="E152" s="121" t="s">
        <v>919</v>
      </c>
      <c r="F152" s="121">
        <v>37</v>
      </c>
      <c r="G152" s="121" t="s">
        <v>859</v>
      </c>
      <c r="H152" s="121">
        <v>20</v>
      </c>
      <c r="I152" s="121">
        <v>12</v>
      </c>
      <c r="J152" s="121">
        <v>13</v>
      </c>
      <c r="K152" s="121">
        <v>10</v>
      </c>
      <c r="L152" s="121">
        <f t="shared" si="4"/>
        <v>55</v>
      </c>
      <c r="M152" s="121"/>
      <c r="N152" s="121" t="s">
        <v>1164</v>
      </c>
      <c r="O152" s="14"/>
      <c r="P152" s="14"/>
    </row>
    <row r="153" spans="1:16" ht="14.25">
      <c r="A153" s="121">
        <v>14</v>
      </c>
      <c r="B153" s="128">
        <v>1002</v>
      </c>
      <c r="C153" s="121" t="s">
        <v>1314</v>
      </c>
      <c r="D153" s="121" t="s">
        <v>857</v>
      </c>
      <c r="E153" s="121" t="s">
        <v>873</v>
      </c>
      <c r="F153" s="121">
        <v>43</v>
      </c>
      <c r="G153" s="121" t="s">
        <v>864</v>
      </c>
      <c r="H153" s="121">
        <v>25</v>
      </c>
      <c r="I153" s="121">
        <v>4</v>
      </c>
      <c r="J153" s="121">
        <v>10</v>
      </c>
      <c r="K153" s="121">
        <v>9.5</v>
      </c>
      <c r="L153" s="121">
        <f t="shared" si="4"/>
        <v>48.5</v>
      </c>
      <c r="M153" s="121"/>
      <c r="N153" s="121" t="s">
        <v>1235</v>
      </c>
      <c r="O153" s="14"/>
      <c r="P153" s="14"/>
    </row>
    <row r="154" spans="1:16" ht="14.25">
      <c r="A154" s="121">
        <v>15</v>
      </c>
      <c r="B154" s="128">
        <v>1018</v>
      </c>
      <c r="C154" s="121" t="s">
        <v>1315</v>
      </c>
      <c r="D154" s="121" t="s">
        <v>1316</v>
      </c>
      <c r="E154" s="121" t="s">
        <v>899</v>
      </c>
      <c r="F154" s="121">
        <v>53</v>
      </c>
      <c r="G154" s="121" t="s">
        <v>859</v>
      </c>
      <c r="H154" s="121">
        <v>20</v>
      </c>
      <c r="I154" s="121">
        <v>8</v>
      </c>
      <c r="J154" s="121">
        <v>12</v>
      </c>
      <c r="K154" s="121">
        <v>7.5</v>
      </c>
      <c r="L154" s="121">
        <f t="shared" si="4"/>
        <v>47.5</v>
      </c>
      <c r="M154" s="121"/>
      <c r="N154" s="121" t="s">
        <v>1230</v>
      </c>
      <c r="O154" s="14"/>
      <c r="P154" s="14"/>
    </row>
    <row r="155" spans="1:16" ht="14.25">
      <c r="A155" s="121">
        <v>16</v>
      </c>
      <c r="B155" s="128">
        <v>1006</v>
      </c>
      <c r="C155" s="121" t="s">
        <v>1317</v>
      </c>
      <c r="D155" s="121" t="s">
        <v>1201</v>
      </c>
      <c r="E155" s="121" t="s">
        <v>927</v>
      </c>
      <c r="F155" s="121">
        <v>41</v>
      </c>
      <c r="G155" s="121" t="s">
        <v>859</v>
      </c>
      <c r="H155" s="121">
        <v>17</v>
      </c>
      <c r="I155" s="121">
        <v>4</v>
      </c>
      <c r="J155" s="121">
        <v>11</v>
      </c>
      <c r="K155" s="121">
        <v>7</v>
      </c>
      <c r="L155" s="121">
        <f t="shared" si="4"/>
        <v>39</v>
      </c>
      <c r="M155" s="121"/>
      <c r="N155" s="121" t="s">
        <v>1254</v>
      </c>
      <c r="O155" s="14"/>
      <c r="P155" s="14"/>
    </row>
    <row r="156" spans="1:16" ht="14.25">
      <c r="A156" s="121"/>
      <c r="B156" s="128">
        <v>1001</v>
      </c>
      <c r="C156" s="121" t="s">
        <v>1074</v>
      </c>
      <c r="D156" s="121" t="s">
        <v>862</v>
      </c>
      <c r="E156" s="121" t="s">
        <v>992</v>
      </c>
      <c r="F156" s="121">
        <v>61</v>
      </c>
      <c r="G156" s="121" t="s">
        <v>859</v>
      </c>
      <c r="H156" s="1769" t="s">
        <v>939</v>
      </c>
      <c r="I156" s="1770"/>
      <c r="J156" s="1770"/>
      <c r="K156" s="1770"/>
      <c r="L156" s="1771"/>
      <c r="M156" s="121"/>
      <c r="N156" s="121" t="s">
        <v>993</v>
      </c>
      <c r="O156" s="14"/>
      <c r="P156" s="14"/>
    </row>
    <row r="157" spans="1:16" ht="27">
      <c r="A157" s="121"/>
      <c r="B157" s="128">
        <v>1011</v>
      </c>
      <c r="C157" s="121" t="s">
        <v>1318</v>
      </c>
      <c r="D157" s="121" t="s">
        <v>1319</v>
      </c>
      <c r="E157" s="121" t="s">
        <v>868</v>
      </c>
      <c r="F157" s="121">
        <v>41</v>
      </c>
      <c r="G157" s="121" t="s">
        <v>864</v>
      </c>
      <c r="H157" s="1769" t="s">
        <v>939</v>
      </c>
      <c r="I157" s="1770"/>
      <c r="J157" s="1770"/>
      <c r="K157" s="1770"/>
      <c r="L157" s="1771"/>
      <c r="M157" s="121"/>
      <c r="N157" s="121" t="s">
        <v>1301</v>
      </c>
      <c r="O157" s="14"/>
      <c r="P157" s="14"/>
    </row>
    <row r="158" spans="1:16" ht="14.25">
      <c r="A158" s="121"/>
      <c r="B158" s="128">
        <v>1017</v>
      </c>
      <c r="C158" s="121" t="s">
        <v>1320</v>
      </c>
      <c r="D158" s="121" t="s">
        <v>1321</v>
      </c>
      <c r="E158" s="121" t="s">
        <v>891</v>
      </c>
      <c r="F158" s="121">
        <v>30</v>
      </c>
      <c r="G158" s="121" t="s">
        <v>859</v>
      </c>
      <c r="H158" s="1769" t="s">
        <v>939</v>
      </c>
      <c r="I158" s="1770"/>
      <c r="J158" s="1770"/>
      <c r="K158" s="1770"/>
      <c r="L158" s="1771"/>
      <c r="M158" s="121"/>
      <c r="N158" s="121" t="s">
        <v>1322</v>
      </c>
      <c r="O158" s="14"/>
      <c r="P158" s="14"/>
    </row>
    <row r="159" spans="1:16" ht="27">
      <c r="A159" s="121"/>
      <c r="B159" s="128">
        <v>1019</v>
      </c>
      <c r="C159" s="121" t="s">
        <v>1068</v>
      </c>
      <c r="D159" s="121" t="s">
        <v>1069</v>
      </c>
      <c r="E159" s="121" t="s">
        <v>899</v>
      </c>
      <c r="F159" s="121">
        <v>44</v>
      </c>
      <c r="G159" s="121" t="s">
        <v>864</v>
      </c>
      <c r="H159" s="1769" t="s">
        <v>939</v>
      </c>
      <c r="I159" s="1770"/>
      <c r="J159" s="1770"/>
      <c r="K159" s="1770"/>
      <c r="L159" s="1771"/>
      <c r="M159" s="121"/>
      <c r="N159" s="121" t="s">
        <v>1323</v>
      </c>
      <c r="O159" s="14"/>
      <c r="P159" s="14"/>
    </row>
    <row r="160" spans="1:16" ht="14.25">
      <c r="A160" s="121"/>
      <c r="B160" s="128">
        <v>1021</v>
      </c>
      <c r="C160" s="121" t="s">
        <v>1324</v>
      </c>
      <c r="D160" s="121" t="s">
        <v>1286</v>
      </c>
      <c r="E160" s="121" t="s">
        <v>1038</v>
      </c>
      <c r="F160" s="121">
        <v>29</v>
      </c>
      <c r="G160" s="121" t="s">
        <v>864</v>
      </c>
      <c r="H160" s="1769" t="s">
        <v>939</v>
      </c>
      <c r="I160" s="1770"/>
      <c r="J160" s="1770"/>
      <c r="K160" s="1770"/>
      <c r="L160" s="1771"/>
      <c r="M160" s="121"/>
      <c r="N160" s="121" t="s">
        <v>1084</v>
      </c>
      <c r="O160" s="14"/>
      <c r="P160" s="14"/>
    </row>
    <row r="161" spans="1:14" ht="14.25">
      <c r="A161" s="129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</row>
    <row r="162" spans="1:14" ht="14.25">
      <c r="A162" s="129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</row>
    <row r="163" spans="1:14" ht="14.25">
      <c r="A163" s="129"/>
      <c r="B163" s="129"/>
      <c r="C163" s="134" t="s">
        <v>1087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</row>
    <row r="164" spans="1:14" ht="14.25">
      <c r="A164" s="129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</row>
    <row r="165" spans="1:16" ht="41.25">
      <c r="A165" s="121" t="s">
        <v>984</v>
      </c>
      <c r="B165" s="121" t="s">
        <v>843</v>
      </c>
      <c r="C165" s="121" t="s">
        <v>844</v>
      </c>
      <c r="D165" s="121" t="s">
        <v>845</v>
      </c>
      <c r="E165" s="121" t="s">
        <v>847</v>
      </c>
      <c r="F165" s="122" t="s">
        <v>848</v>
      </c>
      <c r="G165" s="122" t="s">
        <v>849</v>
      </c>
      <c r="H165" s="122" t="s">
        <v>1128</v>
      </c>
      <c r="I165" s="122" t="s">
        <v>1129</v>
      </c>
      <c r="J165" s="122" t="s">
        <v>1130</v>
      </c>
      <c r="K165" s="122" t="s">
        <v>1131</v>
      </c>
      <c r="L165" s="121" t="s">
        <v>850</v>
      </c>
      <c r="M165" s="121" t="s">
        <v>851</v>
      </c>
      <c r="N165" s="121" t="s">
        <v>852</v>
      </c>
      <c r="O165" s="123" t="s">
        <v>853</v>
      </c>
      <c r="P165" s="123" t="s">
        <v>854</v>
      </c>
    </row>
    <row r="166" spans="1:16" ht="14.25">
      <c r="A166" s="121"/>
      <c r="B166" s="121"/>
      <c r="C166" s="121"/>
      <c r="D166" s="121"/>
      <c r="E166" s="121"/>
      <c r="F166" s="121">
        <v>70</v>
      </c>
      <c r="G166" s="121"/>
      <c r="H166" s="121">
        <v>60</v>
      </c>
      <c r="I166" s="121">
        <v>30</v>
      </c>
      <c r="J166" s="121">
        <v>25</v>
      </c>
      <c r="K166" s="121">
        <v>15</v>
      </c>
      <c r="L166" s="121">
        <f aca="true" t="shared" si="5" ref="L166:L179">SUM(H166:K166)</f>
        <v>130</v>
      </c>
      <c r="M166" s="121"/>
      <c r="N166" s="121"/>
      <c r="O166" s="14"/>
      <c r="P166" s="14"/>
    </row>
    <row r="167" spans="1:16" ht="14.25">
      <c r="A167" s="125">
        <v>1</v>
      </c>
      <c r="B167" s="126">
        <v>1110</v>
      </c>
      <c r="C167" s="125" t="s">
        <v>1092</v>
      </c>
      <c r="D167" s="125" t="s">
        <v>1093</v>
      </c>
      <c r="E167" s="125" t="s">
        <v>905</v>
      </c>
      <c r="F167" s="125">
        <v>49</v>
      </c>
      <c r="G167" s="125" t="s">
        <v>864</v>
      </c>
      <c r="H167" s="125">
        <v>45</v>
      </c>
      <c r="I167" s="125">
        <v>28</v>
      </c>
      <c r="J167" s="125">
        <v>21</v>
      </c>
      <c r="K167" s="125">
        <v>11</v>
      </c>
      <c r="L167" s="125">
        <f t="shared" si="5"/>
        <v>105</v>
      </c>
      <c r="M167" s="125" t="s">
        <v>859</v>
      </c>
      <c r="N167" s="125" t="s">
        <v>1133</v>
      </c>
      <c r="O167" s="124" t="s">
        <v>928</v>
      </c>
      <c r="P167" s="124"/>
    </row>
    <row r="168" spans="1:16" ht="14.25">
      <c r="A168" s="125">
        <v>2</v>
      </c>
      <c r="B168" s="126">
        <v>1115</v>
      </c>
      <c r="C168" s="125" t="s">
        <v>1325</v>
      </c>
      <c r="D168" s="125" t="s">
        <v>971</v>
      </c>
      <c r="E168" s="125" t="s">
        <v>858</v>
      </c>
      <c r="F168" s="125">
        <v>58</v>
      </c>
      <c r="G168" s="125" t="s">
        <v>859</v>
      </c>
      <c r="H168" s="125">
        <v>45</v>
      </c>
      <c r="I168" s="125">
        <v>18</v>
      </c>
      <c r="J168" s="125">
        <v>20</v>
      </c>
      <c r="K168" s="125">
        <v>11</v>
      </c>
      <c r="L168" s="125">
        <f t="shared" si="5"/>
        <v>94</v>
      </c>
      <c r="M168" s="125" t="s">
        <v>999</v>
      </c>
      <c r="N168" s="125" t="s">
        <v>1147</v>
      </c>
      <c r="O168" s="124" t="s">
        <v>870</v>
      </c>
      <c r="P168" s="124"/>
    </row>
    <row r="169" spans="1:16" ht="27">
      <c r="A169" s="125">
        <v>3</v>
      </c>
      <c r="B169" s="126">
        <v>1121</v>
      </c>
      <c r="C169" s="125" t="s">
        <v>1326</v>
      </c>
      <c r="D169" s="125" t="s">
        <v>933</v>
      </c>
      <c r="E169" s="125" t="s">
        <v>863</v>
      </c>
      <c r="F169" s="125">
        <v>45</v>
      </c>
      <c r="G169" s="125" t="s">
        <v>999</v>
      </c>
      <c r="H169" s="125">
        <v>42</v>
      </c>
      <c r="I169" s="125">
        <v>22</v>
      </c>
      <c r="J169" s="125">
        <v>20</v>
      </c>
      <c r="K169" s="125">
        <v>8.5</v>
      </c>
      <c r="L169" s="125">
        <f t="shared" si="5"/>
        <v>92.5</v>
      </c>
      <c r="M169" s="125" t="s">
        <v>999</v>
      </c>
      <c r="N169" s="125" t="s">
        <v>1171</v>
      </c>
      <c r="O169" s="124"/>
      <c r="P169" s="124"/>
    </row>
    <row r="170" spans="1:16" ht="27">
      <c r="A170" s="121">
        <v>4</v>
      </c>
      <c r="B170" s="128">
        <v>1116</v>
      </c>
      <c r="C170" s="121" t="s">
        <v>1102</v>
      </c>
      <c r="D170" s="121" t="s">
        <v>1071</v>
      </c>
      <c r="E170" s="121" t="s">
        <v>1013</v>
      </c>
      <c r="F170" s="121">
        <v>42</v>
      </c>
      <c r="G170" s="121" t="s">
        <v>864</v>
      </c>
      <c r="H170" s="121">
        <v>42</v>
      </c>
      <c r="I170" s="121">
        <v>18</v>
      </c>
      <c r="J170" s="121">
        <v>22</v>
      </c>
      <c r="K170" s="121">
        <v>9.5</v>
      </c>
      <c r="L170" s="121">
        <f t="shared" si="5"/>
        <v>91.5</v>
      </c>
      <c r="M170" s="121"/>
      <c r="N170" s="121" t="s">
        <v>1191</v>
      </c>
      <c r="O170" s="124"/>
      <c r="P170" s="124"/>
    </row>
    <row r="171" spans="1:16" ht="14.25">
      <c r="A171" s="121">
        <v>5</v>
      </c>
      <c r="B171" s="128">
        <v>1122</v>
      </c>
      <c r="C171" s="121" t="s">
        <v>1327</v>
      </c>
      <c r="D171" s="121" t="s">
        <v>902</v>
      </c>
      <c r="E171" s="121" t="s">
        <v>1038</v>
      </c>
      <c r="F171" s="121">
        <v>62</v>
      </c>
      <c r="G171" s="121" t="s">
        <v>859</v>
      </c>
      <c r="H171" s="121">
        <v>37</v>
      </c>
      <c r="I171" s="121">
        <v>18</v>
      </c>
      <c r="J171" s="121">
        <v>20</v>
      </c>
      <c r="K171" s="121">
        <v>12.5</v>
      </c>
      <c r="L171" s="121">
        <f t="shared" si="5"/>
        <v>87.5</v>
      </c>
      <c r="M171" s="121"/>
      <c r="N171" s="121" t="s">
        <v>1084</v>
      </c>
      <c r="O171" s="124"/>
      <c r="P171" s="124"/>
    </row>
    <row r="172" spans="1:16" ht="14.25">
      <c r="A172" s="121">
        <v>6</v>
      </c>
      <c r="B172" s="128">
        <v>1118</v>
      </c>
      <c r="C172" s="121" t="s">
        <v>1328</v>
      </c>
      <c r="D172" s="121" t="s">
        <v>1016</v>
      </c>
      <c r="E172" s="121" t="s">
        <v>899</v>
      </c>
      <c r="F172" s="121">
        <v>27</v>
      </c>
      <c r="G172" s="121" t="s">
        <v>859</v>
      </c>
      <c r="H172" s="121">
        <v>36</v>
      </c>
      <c r="I172" s="121">
        <v>16</v>
      </c>
      <c r="J172" s="121">
        <v>17</v>
      </c>
      <c r="K172" s="121">
        <v>14.5</v>
      </c>
      <c r="L172" s="121">
        <f t="shared" si="5"/>
        <v>83.5</v>
      </c>
      <c r="M172" s="121"/>
      <c r="N172" s="121" t="s">
        <v>1230</v>
      </c>
      <c r="O172" s="124" t="s">
        <v>870</v>
      </c>
      <c r="P172" s="124" t="s">
        <v>870</v>
      </c>
    </row>
    <row r="173" spans="1:16" ht="27">
      <c r="A173" s="121">
        <v>7</v>
      </c>
      <c r="B173" s="128">
        <v>1120</v>
      </c>
      <c r="C173" s="121" t="s">
        <v>1329</v>
      </c>
      <c r="D173" s="121" t="s">
        <v>862</v>
      </c>
      <c r="E173" s="121" t="s">
        <v>863</v>
      </c>
      <c r="F173" s="121">
        <v>49</v>
      </c>
      <c r="G173" s="121" t="s">
        <v>859</v>
      </c>
      <c r="H173" s="121">
        <v>34</v>
      </c>
      <c r="I173" s="121">
        <v>18</v>
      </c>
      <c r="J173" s="121">
        <v>20</v>
      </c>
      <c r="K173" s="121">
        <v>10.5</v>
      </c>
      <c r="L173" s="121">
        <f t="shared" si="5"/>
        <v>82.5</v>
      </c>
      <c r="M173" s="121"/>
      <c r="N173" s="121" t="s">
        <v>1171</v>
      </c>
      <c r="O173" s="124"/>
      <c r="P173" s="124"/>
    </row>
    <row r="174" spans="1:16" ht="14.25">
      <c r="A174" s="121">
        <v>8</v>
      </c>
      <c r="B174" s="128">
        <v>1107</v>
      </c>
      <c r="C174" s="121" t="s">
        <v>1330</v>
      </c>
      <c r="D174" s="121" t="s">
        <v>1071</v>
      </c>
      <c r="E174" s="121" t="s">
        <v>927</v>
      </c>
      <c r="F174" s="121">
        <v>61</v>
      </c>
      <c r="G174" s="121" t="s">
        <v>859</v>
      </c>
      <c r="H174" s="121">
        <v>27</v>
      </c>
      <c r="I174" s="121">
        <v>14</v>
      </c>
      <c r="J174" s="121">
        <v>11</v>
      </c>
      <c r="K174" s="121">
        <v>11.5</v>
      </c>
      <c r="L174" s="121">
        <f t="shared" si="5"/>
        <v>63.5</v>
      </c>
      <c r="M174" s="121"/>
      <c r="N174" s="121" t="s">
        <v>1254</v>
      </c>
      <c r="O174" s="124"/>
      <c r="P174" s="124"/>
    </row>
    <row r="175" spans="1:16" ht="14.25">
      <c r="A175" s="121">
        <v>9</v>
      </c>
      <c r="B175" s="128">
        <v>1101</v>
      </c>
      <c r="C175" s="121" t="s">
        <v>1098</v>
      </c>
      <c r="D175" s="121" t="s">
        <v>1099</v>
      </c>
      <c r="E175" s="121" t="s">
        <v>873</v>
      </c>
      <c r="F175" s="121">
        <v>47</v>
      </c>
      <c r="G175" s="121" t="s">
        <v>859</v>
      </c>
      <c r="H175" s="121">
        <v>27</v>
      </c>
      <c r="I175" s="121">
        <v>12</v>
      </c>
      <c r="J175" s="121">
        <v>13</v>
      </c>
      <c r="K175" s="121">
        <v>8</v>
      </c>
      <c r="L175" s="121">
        <f t="shared" si="5"/>
        <v>60</v>
      </c>
      <c r="M175" s="121"/>
      <c r="N175" s="121" t="s">
        <v>1196</v>
      </c>
      <c r="O175" s="124"/>
      <c r="P175" s="124"/>
    </row>
    <row r="176" spans="1:16" ht="14.25">
      <c r="A176" s="121">
        <v>10</v>
      </c>
      <c r="B176" s="128">
        <v>1104</v>
      </c>
      <c r="C176" s="121" t="s">
        <v>1331</v>
      </c>
      <c r="D176" s="121" t="s">
        <v>1071</v>
      </c>
      <c r="E176" s="121" t="s">
        <v>882</v>
      </c>
      <c r="F176" s="121">
        <v>56</v>
      </c>
      <c r="G176" s="121" t="s">
        <v>859</v>
      </c>
      <c r="H176" s="121">
        <v>22</v>
      </c>
      <c r="I176" s="121">
        <v>8</v>
      </c>
      <c r="J176" s="121">
        <v>17</v>
      </c>
      <c r="K176" s="121">
        <v>7.5</v>
      </c>
      <c r="L176" s="121">
        <f t="shared" si="5"/>
        <v>54.5</v>
      </c>
      <c r="M176" s="121"/>
      <c r="N176" s="121" t="s">
        <v>1169</v>
      </c>
      <c r="O176" s="124"/>
      <c r="P176" s="124"/>
    </row>
    <row r="177" spans="1:16" ht="14.25">
      <c r="A177" s="121">
        <v>11</v>
      </c>
      <c r="B177" s="128">
        <v>1105</v>
      </c>
      <c r="C177" s="121" t="s">
        <v>1110</v>
      </c>
      <c r="D177" s="121" t="s">
        <v>1111</v>
      </c>
      <c r="E177" s="121" t="s">
        <v>882</v>
      </c>
      <c r="F177" s="121">
        <v>54</v>
      </c>
      <c r="G177" s="121" t="s">
        <v>864</v>
      </c>
      <c r="H177" s="121">
        <v>26</v>
      </c>
      <c r="I177" s="121">
        <v>10</v>
      </c>
      <c r="J177" s="121">
        <v>11</v>
      </c>
      <c r="K177" s="121">
        <v>6.5</v>
      </c>
      <c r="L177" s="121">
        <f t="shared" si="5"/>
        <v>53.5</v>
      </c>
      <c r="M177" s="121"/>
      <c r="N177" s="121" t="s">
        <v>1169</v>
      </c>
      <c r="O177" s="124"/>
      <c r="P177" s="124"/>
    </row>
    <row r="178" spans="1:16" ht="27" customHeight="1">
      <c r="A178" s="121">
        <v>12</v>
      </c>
      <c r="B178" s="128">
        <v>1103</v>
      </c>
      <c r="C178" s="121" t="s">
        <v>1107</v>
      </c>
      <c r="D178" s="121" t="s">
        <v>1108</v>
      </c>
      <c r="E178" s="121" t="s">
        <v>1035</v>
      </c>
      <c r="F178" s="121">
        <v>41</v>
      </c>
      <c r="G178" s="121" t="s">
        <v>859</v>
      </c>
      <c r="H178" s="121">
        <v>24</v>
      </c>
      <c r="I178" s="121">
        <v>10</v>
      </c>
      <c r="J178" s="121">
        <v>12</v>
      </c>
      <c r="K178" s="121">
        <v>7</v>
      </c>
      <c r="L178" s="121">
        <f t="shared" si="5"/>
        <v>53</v>
      </c>
      <c r="M178" s="121"/>
      <c r="N178" s="121" t="s">
        <v>1167</v>
      </c>
      <c r="O178" s="124"/>
      <c r="P178" s="124"/>
    </row>
    <row r="179" spans="1:16" ht="14.25">
      <c r="A179" s="121">
        <v>13</v>
      </c>
      <c r="B179" s="128">
        <v>1106</v>
      </c>
      <c r="C179" s="121" t="s">
        <v>1332</v>
      </c>
      <c r="D179" s="121" t="s">
        <v>926</v>
      </c>
      <c r="E179" s="121" t="s">
        <v>1023</v>
      </c>
      <c r="F179" s="121">
        <v>58</v>
      </c>
      <c r="G179" s="121" t="s">
        <v>864</v>
      </c>
      <c r="H179" s="121">
        <v>17</v>
      </c>
      <c r="I179" s="121">
        <v>6</v>
      </c>
      <c r="J179" s="121">
        <v>14</v>
      </c>
      <c r="K179" s="121">
        <v>8.5</v>
      </c>
      <c r="L179" s="121">
        <f t="shared" si="5"/>
        <v>45.5</v>
      </c>
      <c r="M179" s="121"/>
      <c r="N179" s="121" t="s">
        <v>1024</v>
      </c>
      <c r="O179" s="124"/>
      <c r="P179" s="124"/>
    </row>
    <row r="180" spans="1:16" ht="14.25">
      <c r="A180" s="121"/>
      <c r="B180" s="128">
        <v>1102</v>
      </c>
      <c r="C180" s="121" t="s">
        <v>1333</v>
      </c>
      <c r="D180" s="121" t="s">
        <v>1073</v>
      </c>
      <c r="E180" s="121" t="s">
        <v>873</v>
      </c>
      <c r="F180" s="121">
        <v>45</v>
      </c>
      <c r="G180" s="121" t="s">
        <v>864</v>
      </c>
      <c r="H180" s="1769" t="s">
        <v>939</v>
      </c>
      <c r="I180" s="1770"/>
      <c r="J180" s="1770"/>
      <c r="K180" s="1770"/>
      <c r="L180" s="1771"/>
      <c r="M180" s="121"/>
      <c r="N180" s="121" t="s">
        <v>1196</v>
      </c>
      <c r="O180" s="124"/>
      <c r="P180" s="124"/>
    </row>
    <row r="181" spans="1:16" ht="14.25">
      <c r="A181" s="121"/>
      <c r="B181" s="128">
        <v>1108</v>
      </c>
      <c r="C181" s="121" t="s">
        <v>1334</v>
      </c>
      <c r="D181" s="121" t="s">
        <v>1335</v>
      </c>
      <c r="E181" s="121" t="s">
        <v>927</v>
      </c>
      <c r="F181" s="121">
        <v>40</v>
      </c>
      <c r="G181" s="121" t="s">
        <v>864</v>
      </c>
      <c r="H181" s="1769" t="s">
        <v>939</v>
      </c>
      <c r="I181" s="1770"/>
      <c r="J181" s="1770"/>
      <c r="K181" s="1770"/>
      <c r="L181" s="1771"/>
      <c r="M181" s="121"/>
      <c r="N181" s="121" t="s">
        <v>1254</v>
      </c>
      <c r="O181" s="124"/>
      <c r="P181" s="124"/>
    </row>
    <row r="182" spans="1:16" ht="14.25">
      <c r="A182" s="121"/>
      <c r="B182" s="128">
        <v>1109</v>
      </c>
      <c r="C182" s="121" t="s">
        <v>1115</v>
      </c>
      <c r="D182" s="121" t="s">
        <v>1071</v>
      </c>
      <c r="E182" s="121" t="s">
        <v>905</v>
      </c>
      <c r="F182" s="121">
        <v>51</v>
      </c>
      <c r="G182" s="121" t="s">
        <v>859</v>
      </c>
      <c r="H182" s="1769" t="s">
        <v>939</v>
      </c>
      <c r="I182" s="1770"/>
      <c r="J182" s="1770"/>
      <c r="K182" s="1770"/>
      <c r="L182" s="1771"/>
      <c r="M182" s="121"/>
      <c r="N182" s="121" t="s">
        <v>1133</v>
      </c>
      <c r="O182" s="124"/>
      <c r="P182" s="124" t="s">
        <v>870</v>
      </c>
    </row>
    <row r="183" spans="1:16" ht="14.25">
      <c r="A183" s="121"/>
      <c r="B183" s="128">
        <v>1111</v>
      </c>
      <c r="C183" s="121" t="s">
        <v>1336</v>
      </c>
      <c r="D183" s="121" t="s">
        <v>1337</v>
      </c>
      <c r="E183" s="121" t="s">
        <v>1064</v>
      </c>
      <c r="F183" s="121">
        <v>33</v>
      </c>
      <c r="G183" s="121" t="s">
        <v>859</v>
      </c>
      <c r="H183" s="1769" t="s">
        <v>939</v>
      </c>
      <c r="I183" s="1770"/>
      <c r="J183" s="1770"/>
      <c r="K183" s="1770"/>
      <c r="L183" s="1771"/>
      <c r="M183" s="121"/>
      <c r="N183" s="121" t="s">
        <v>1259</v>
      </c>
      <c r="O183" s="124"/>
      <c r="P183" s="124"/>
    </row>
    <row r="184" spans="1:16" ht="27">
      <c r="A184" s="121"/>
      <c r="B184" s="128">
        <v>1112</v>
      </c>
      <c r="C184" s="121" t="s">
        <v>1338</v>
      </c>
      <c r="D184" s="121" t="s">
        <v>862</v>
      </c>
      <c r="E184" s="121" t="s">
        <v>868</v>
      </c>
      <c r="F184" s="121">
        <v>42</v>
      </c>
      <c r="G184" s="121" t="s">
        <v>859</v>
      </c>
      <c r="H184" s="1769" t="s">
        <v>939</v>
      </c>
      <c r="I184" s="1770"/>
      <c r="J184" s="1770"/>
      <c r="K184" s="1770"/>
      <c r="L184" s="1771"/>
      <c r="M184" s="121"/>
      <c r="N184" s="121" t="s">
        <v>1301</v>
      </c>
      <c r="O184" s="124"/>
      <c r="P184" s="124"/>
    </row>
    <row r="185" spans="1:16" ht="14.25">
      <c r="A185" s="121"/>
      <c r="B185" s="128">
        <v>1113</v>
      </c>
      <c r="C185" s="121" t="s">
        <v>1103</v>
      </c>
      <c r="D185" s="121" t="s">
        <v>1071</v>
      </c>
      <c r="E185" s="121" t="s">
        <v>1339</v>
      </c>
      <c r="F185" s="121">
        <v>35</v>
      </c>
      <c r="G185" s="121" t="s">
        <v>864</v>
      </c>
      <c r="H185" s="1769" t="s">
        <v>939</v>
      </c>
      <c r="I185" s="1770"/>
      <c r="J185" s="1770"/>
      <c r="K185" s="1770"/>
      <c r="L185" s="1771"/>
      <c r="M185" s="121"/>
      <c r="N185" s="121" t="s">
        <v>1105</v>
      </c>
      <c r="O185" s="124"/>
      <c r="P185" s="124"/>
    </row>
    <row r="186" spans="1:16" ht="16.5" customHeight="1">
      <c r="A186" s="121"/>
      <c r="B186" s="128">
        <v>1114</v>
      </c>
      <c r="C186" s="121" t="s">
        <v>1340</v>
      </c>
      <c r="D186" s="121" t="s">
        <v>989</v>
      </c>
      <c r="E186" s="121" t="s">
        <v>1292</v>
      </c>
      <c r="F186" s="121"/>
      <c r="G186" s="121" t="s">
        <v>859</v>
      </c>
      <c r="H186" s="1769" t="s">
        <v>939</v>
      </c>
      <c r="I186" s="1770"/>
      <c r="J186" s="1770"/>
      <c r="K186" s="1770"/>
      <c r="L186" s="1771"/>
      <c r="M186" s="121"/>
      <c r="N186" s="121" t="s">
        <v>1293</v>
      </c>
      <c r="O186" s="124"/>
      <c r="P186" s="124"/>
    </row>
    <row r="187" spans="1:16" ht="18" customHeight="1">
      <c r="A187" s="121"/>
      <c r="B187" s="128">
        <v>1117</v>
      </c>
      <c r="C187" s="121" t="s">
        <v>1341</v>
      </c>
      <c r="D187" s="121" t="s">
        <v>862</v>
      </c>
      <c r="E187" s="121" t="s">
        <v>1342</v>
      </c>
      <c r="F187" s="121">
        <v>36</v>
      </c>
      <c r="G187" s="121" t="s">
        <v>859</v>
      </c>
      <c r="H187" s="1769" t="s">
        <v>939</v>
      </c>
      <c r="I187" s="1770"/>
      <c r="J187" s="1770"/>
      <c r="K187" s="1770"/>
      <c r="L187" s="1771"/>
      <c r="M187" s="121"/>
      <c r="N187" s="121" t="s">
        <v>1322</v>
      </c>
      <c r="O187" s="14"/>
      <c r="P187" s="14"/>
    </row>
    <row r="188" spans="1:16" ht="14.25">
      <c r="A188" s="121"/>
      <c r="B188" s="128">
        <v>1119</v>
      </c>
      <c r="C188" s="121" t="s">
        <v>1117</v>
      </c>
      <c r="D188" s="121" t="s">
        <v>1080</v>
      </c>
      <c r="E188" s="121" t="s">
        <v>912</v>
      </c>
      <c r="F188" s="121"/>
      <c r="G188" s="121" t="s">
        <v>859</v>
      </c>
      <c r="H188" s="1769" t="s">
        <v>939</v>
      </c>
      <c r="I188" s="1770"/>
      <c r="J188" s="1770"/>
      <c r="K188" s="1770"/>
      <c r="L188" s="1771"/>
      <c r="M188" s="121"/>
      <c r="N188" s="121" t="s">
        <v>1198</v>
      </c>
      <c r="O188" s="14"/>
      <c r="P188" s="14"/>
    </row>
    <row r="189" spans="1:14" ht="14.25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</row>
  </sheetData>
  <sheetProtection/>
  <mergeCells count="30">
    <mergeCell ref="H184:L184"/>
    <mergeCell ref="H185:L185"/>
    <mergeCell ref="H186:L186"/>
    <mergeCell ref="H187:L187"/>
    <mergeCell ref="H135:L135"/>
    <mergeCell ref="H156:L156"/>
    <mergeCell ref="H188:L188"/>
    <mergeCell ref="H158:L158"/>
    <mergeCell ref="H159:L159"/>
    <mergeCell ref="H160:L160"/>
    <mergeCell ref="H180:L180"/>
    <mergeCell ref="H181:L181"/>
    <mergeCell ref="H182:L182"/>
    <mergeCell ref="H183:L183"/>
    <mergeCell ref="H157:L157"/>
    <mergeCell ref="H64:L64"/>
    <mergeCell ref="H65:L65"/>
    <mergeCell ref="H95:L95"/>
    <mergeCell ref="H96:L96"/>
    <mergeCell ref="H97:L97"/>
    <mergeCell ref="H98:L98"/>
    <mergeCell ref="H99:L99"/>
    <mergeCell ref="H133:L133"/>
    <mergeCell ref="H134:L134"/>
    <mergeCell ref="H63:L63"/>
    <mergeCell ref="H33:L33"/>
    <mergeCell ref="H34:L34"/>
    <mergeCell ref="H35:L35"/>
    <mergeCell ref="H36:L36"/>
    <mergeCell ref="H62:L6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28">
      <selection activeCell="V8" sqref="V8"/>
    </sheetView>
  </sheetViews>
  <sheetFormatPr defaultColWidth="9.140625" defaultRowHeight="15"/>
  <cols>
    <col min="1" max="1" width="5.28125" style="0" customWidth="1"/>
    <col min="2" max="2" width="6.140625" style="0" customWidth="1"/>
    <col min="3" max="3" width="11.28125" style="0" customWidth="1"/>
    <col min="4" max="4" width="10.7109375" style="0" customWidth="1"/>
    <col min="5" max="5" width="30.28125" style="0" customWidth="1"/>
    <col min="6" max="6" width="9.7109375" style="0" customWidth="1"/>
    <col min="7" max="7" width="12.421875" style="0" customWidth="1"/>
    <col min="8" max="8" width="3.7109375" style="0" customWidth="1"/>
    <col min="9" max="10" width="4.140625" style="0" customWidth="1"/>
    <col min="11" max="11" width="3.8515625" style="0" customWidth="1"/>
    <col min="12" max="12" width="4.57421875" style="0" customWidth="1"/>
    <col min="13" max="13" width="7.00390625" style="0" customWidth="1"/>
    <col min="14" max="15" width="8.140625" style="0" customWidth="1"/>
    <col min="16" max="16" width="10.28125" style="0" customWidth="1"/>
    <col min="17" max="17" width="16.57421875" style="0" customWidth="1"/>
  </cols>
  <sheetData>
    <row r="1" spans="1:17" ht="15" customHeight="1">
      <c r="A1" s="1781" t="s">
        <v>1505</v>
      </c>
      <c r="B1" s="1781"/>
      <c r="C1" s="1781"/>
      <c r="D1" s="1781"/>
      <c r="E1" s="1781"/>
      <c r="F1" s="1781"/>
      <c r="G1" s="1781"/>
      <c r="H1" s="1781"/>
      <c r="I1" s="1781"/>
      <c r="J1" s="1781"/>
      <c r="K1" s="1781"/>
      <c r="L1" s="1781"/>
      <c r="M1" s="1781"/>
      <c r="N1" s="1781"/>
      <c r="O1" s="1781"/>
      <c r="P1" s="1782"/>
      <c r="Q1" s="1782"/>
    </row>
    <row r="2" spans="1:17" ht="15" customHeight="1">
      <c r="A2" s="1745" t="s">
        <v>973</v>
      </c>
      <c r="B2" s="1745"/>
      <c r="C2" s="1745"/>
      <c r="D2" s="1745"/>
      <c r="E2" s="1745"/>
      <c r="F2" s="1745"/>
      <c r="G2" s="1745"/>
      <c r="H2" s="1745"/>
      <c r="I2" s="1745"/>
      <c r="J2" s="1745"/>
      <c r="K2" s="1745"/>
      <c r="L2" s="1745"/>
      <c r="M2" s="1745"/>
      <c r="N2" s="1745"/>
      <c r="O2" s="1745"/>
      <c r="P2" s="1744"/>
      <c r="Q2" s="1744"/>
    </row>
    <row r="3" spans="1:17" ht="18">
      <c r="A3" s="1783" t="s">
        <v>974</v>
      </c>
      <c r="B3" s="1783"/>
      <c r="C3" s="1783"/>
      <c r="D3" s="1783"/>
      <c r="E3" s="1783"/>
      <c r="F3" s="1783"/>
      <c r="G3" s="1783"/>
      <c r="H3" s="1783"/>
      <c r="I3" s="1783"/>
      <c r="J3" s="1783"/>
      <c r="K3" s="1783"/>
      <c r="L3" s="1783"/>
      <c r="M3" s="1783"/>
      <c r="N3" s="1783"/>
      <c r="O3" s="1783"/>
      <c r="P3" s="1783"/>
      <c r="Q3" s="1783"/>
    </row>
    <row r="4" spans="1:15" ht="14.25">
      <c r="A4" s="375" t="s">
        <v>838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138"/>
      <c r="O4" s="138"/>
    </row>
    <row r="5" spans="5:15" ht="15" customHeight="1">
      <c r="E5" s="1746" t="s">
        <v>975</v>
      </c>
      <c r="F5" s="1746"/>
      <c r="G5" s="1746"/>
      <c r="H5" s="1746"/>
      <c r="I5" s="1746"/>
      <c r="J5" s="1746"/>
      <c r="K5" s="1747"/>
      <c r="L5" s="1747"/>
      <c r="M5" s="48"/>
      <c r="N5" s="48"/>
      <c r="O5" s="48"/>
    </row>
    <row r="6" spans="1:15" ht="14.25">
      <c r="A6" s="54" t="s">
        <v>976</v>
      </c>
      <c r="B6" s="54"/>
      <c r="C6" s="54"/>
      <c r="D6" s="54"/>
      <c r="E6" s="48" t="s">
        <v>977</v>
      </c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5:15" ht="14.25">
      <c r="E7" s="48" t="s">
        <v>978</v>
      </c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5:15" ht="14.25"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4.25">
      <c r="A9" s="1748" t="s">
        <v>979</v>
      </c>
      <c r="B9" s="1748"/>
      <c r="C9" s="1748"/>
      <c r="D9" s="1748"/>
      <c r="E9" s="49" t="s">
        <v>840</v>
      </c>
      <c r="F9" s="49"/>
      <c r="G9" s="49"/>
      <c r="H9" s="49"/>
      <c r="I9" s="49"/>
      <c r="J9" s="49"/>
      <c r="K9" s="49"/>
      <c r="L9" s="50"/>
      <c r="M9" s="50"/>
      <c r="N9" s="50"/>
      <c r="O9" s="50"/>
    </row>
    <row r="10" spans="5:15" ht="14.25">
      <c r="E10" s="49" t="s">
        <v>980</v>
      </c>
      <c r="F10" s="49"/>
      <c r="G10" s="49"/>
      <c r="H10" s="49"/>
      <c r="I10" s="49"/>
      <c r="J10" s="49"/>
      <c r="K10" s="49"/>
      <c r="L10" s="49"/>
      <c r="M10" s="50"/>
      <c r="N10" s="50"/>
      <c r="O10" s="50"/>
    </row>
    <row r="11" spans="5:10" ht="14.25">
      <c r="E11" s="51" t="s">
        <v>1345</v>
      </c>
      <c r="F11" s="51"/>
      <c r="G11" s="52"/>
      <c r="H11" s="52"/>
      <c r="I11" s="52"/>
      <c r="J11" s="52"/>
    </row>
    <row r="12" spans="1:7" ht="14.25">
      <c r="A12" s="53" t="s">
        <v>981</v>
      </c>
      <c r="B12" s="6"/>
      <c r="E12" s="1"/>
      <c r="F12" s="1"/>
      <c r="G12" s="1"/>
    </row>
    <row r="13" spans="1:17" ht="14.25">
      <c r="A13" s="53" t="s">
        <v>982</v>
      </c>
      <c r="B13" s="6"/>
      <c r="G13" s="2"/>
      <c r="H13" s="6"/>
      <c r="I13" s="6"/>
      <c r="J13" s="2"/>
      <c r="K13" s="2"/>
      <c r="L13" s="1"/>
      <c r="M13" s="1"/>
      <c r="N13" s="1"/>
      <c r="O13" s="1"/>
      <c r="P13" s="1"/>
      <c r="Q13" s="1"/>
    </row>
    <row r="14" spans="1:17" ht="14.25">
      <c r="A14" s="53"/>
      <c r="B14" s="6"/>
      <c r="C14" s="6"/>
      <c r="D14" s="6"/>
      <c r="E14" s="6"/>
      <c r="F14" s="2"/>
      <c r="G14" s="2"/>
      <c r="H14" s="6"/>
      <c r="I14" s="6"/>
      <c r="J14" s="6"/>
      <c r="K14" s="2"/>
      <c r="L14" s="1"/>
      <c r="M14" s="1"/>
      <c r="N14" s="1"/>
      <c r="O14" s="1"/>
      <c r="P14" s="1"/>
      <c r="Q14" s="1"/>
    </row>
    <row r="15" spans="3:6" ht="14.25">
      <c r="C15" s="54" t="s">
        <v>983</v>
      </c>
      <c r="D15" s="55"/>
      <c r="E15" s="55"/>
      <c r="F15" s="55"/>
    </row>
    <row r="16" spans="3:6" ht="14.25">
      <c r="C16" s="54"/>
      <c r="D16" s="55"/>
      <c r="E16" s="55"/>
      <c r="F16" s="55"/>
    </row>
    <row r="17" spans="1:19" ht="41.25">
      <c r="A17" s="56" t="s">
        <v>984</v>
      </c>
      <c r="B17" s="56" t="s">
        <v>843</v>
      </c>
      <c r="C17" s="56" t="s">
        <v>844</v>
      </c>
      <c r="D17" s="56" t="s">
        <v>845</v>
      </c>
      <c r="E17" s="56" t="s">
        <v>847</v>
      </c>
      <c r="F17" s="56" t="s">
        <v>848</v>
      </c>
      <c r="G17" s="56" t="s">
        <v>849</v>
      </c>
      <c r="H17" s="56">
        <v>1</v>
      </c>
      <c r="I17" s="56">
        <v>2</v>
      </c>
      <c r="J17" s="56">
        <v>3</v>
      </c>
      <c r="K17" s="56">
        <v>4</v>
      </c>
      <c r="L17" s="56">
        <v>5</v>
      </c>
      <c r="M17" s="56" t="s">
        <v>850</v>
      </c>
      <c r="N17" s="56" t="s">
        <v>1343</v>
      </c>
      <c r="O17" s="56" t="s">
        <v>1344</v>
      </c>
      <c r="P17" s="56" t="s">
        <v>959</v>
      </c>
      <c r="Q17" s="56" t="s">
        <v>852</v>
      </c>
      <c r="R17" s="11" t="s">
        <v>853</v>
      </c>
      <c r="S17" s="11" t="s">
        <v>854</v>
      </c>
    </row>
    <row r="18" spans="1:19" ht="14.25">
      <c r="A18" s="56"/>
      <c r="B18" s="56"/>
      <c r="C18" s="57"/>
      <c r="D18" s="57"/>
      <c r="E18" s="57"/>
      <c r="F18" s="57"/>
      <c r="G18" s="57"/>
      <c r="H18" s="57">
        <v>6</v>
      </c>
      <c r="I18" s="57">
        <v>10</v>
      </c>
      <c r="J18" s="57">
        <v>4</v>
      </c>
      <c r="K18" s="57">
        <v>10</v>
      </c>
      <c r="L18" s="57">
        <v>10</v>
      </c>
      <c r="M18" s="57">
        <f>H18+I18+J18+K18+L18+L2</f>
        <v>40</v>
      </c>
      <c r="N18" s="57"/>
      <c r="O18" s="57"/>
      <c r="P18" s="57"/>
      <c r="Q18" s="57"/>
      <c r="R18" s="14"/>
      <c r="S18" s="14"/>
    </row>
    <row r="19" spans="1:19" ht="14.25">
      <c r="A19" s="58">
        <v>1</v>
      </c>
      <c r="B19" s="59">
        <v>801</v>
      </c>
      <c r="C19" s="60" t="s">
        <v>985</v>
      </c>
      <c r="D19" s="60" t="s">
        <v>908</v>
      </c>
      <c r="E19" s="60" t="s">
        <v>927</v>
      </c>
      <c r="F19" s="56"/>
      <c r="G19" s="56"/>
      <c r="H19" s="56">
        <v>3</v>
      </c>
      <c r="I19" s="56">
        <v>0</v>
      </c>
      <c r="J19" s="56">
        <v>2</v>
      </c>
      <c r="K19" s="56">
        <v>0</v>
      </c>
      <c r="L19" s="56">
        <v>0</v>
      </c>
      <c r="M19" s="57">
        <f>H19+I19+J19+K19+L19+L3</f>
        <v>5</v>
      </c>
      <c r="N19" s="57">
        <v>0</v>
      </c>
      <c r="O19" s="57">
        <f>SUM(M19:N19)</f>
        <v>5</v>
      </c>
      <c r="P19" s="56"/>
      <c r="Q19" s="60" t="s">
        <v>986</v>
      </c>
      <c r="R19" s="14"/>
      <c r="S19" s="14"/>
    </row>
    <row r="20" spans="1:17" ht="14.25">
      <c r="A20" s="61"/>
      <c r="B20" s="61"/>
      <c r="C20" s="62" t="s">
        <v>987</v>
      </c>
      <c r="D20" s="63"/>
      <c r="E20" s="63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14.25">
      <c r="A21" s="61"/>
      <c r="B21" s="61"/>
      <c r="C21" s="62"/>
      <c r="D21" s="63"/>
      <c r="E21" s="63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9" ht="41.25">
      <c r="A22" s="56" t="s">
        <v>984</v>
      </c>
      <c r="B22" s="56" t="s">
        <v>843</v>
      </c>
      <c r="C22" s="56" t="s">
        <v>844</v>
      </c>
      <c r="D22" s="56" t="s">
        <v>845</v>
      </c>
      <c r="E22" s="56" t="s">
        <v>847</v>
      </c>
      <c r="F22" s="56" t="s">
        <v>848</v>
      </c>
      <c r="G22" s="56" t="s">
        <v>849</v>
      </c>
      <c r="H22" s="56">
        <v>1</v>
      </c>
      <c r="I22" s="56">
        <v>2</v>
      </c>
      <c r="J22" s="56">
        <v>3</v>
      </c>
      <c r="K22" s="56">
        <v>4</v>
      </c>
      <c r="L22" s="56">
        <v>5</v>
      </c>
      <c r="M22" s="56" t="s">
        <v>850</v>
      </c>
      <c r="N22" s="56" t="s">
        <v>1343</v>
      </c>
      <c r="O22" s="56" t="s">
        <v>1344</v>
      </c>
      <c r="P22" s="56" t="s">
        <v>959</v>
      </c>
      <c r="Q22" s="56" t="s">
        <v>852</v>
      </c>
      <c r="R22" s="11" t="s">
        <v>853</v>
      </c>
      <c r="S22" s="11" t="s">
        <v>854</v>
      </c>
    </row>
    <row r="23" spans="1:19" ht="14.25">
      <c r="A23" s="64"/>
      <c r="B23" s="64"/>
      <c r="C23" s="64"/>
      <c r="D23" s="64"/>
      <c r="E23" s="64"/>
      <c r="F23" s="64">
        <v>26</v>
      </c>
      <c r="G23" s="64"/>
      <c r="H23" s="64">
        <v>7</v>
      </c>
      <c r="I23" s="64">
        <v>6</v>
      </c>
      <c r="J23" s="64">
        <v>9</v>
      </c>
      <c r="K23" s="64">
        <v>8</v>
      </c>
      <c r="L23" s="64">
        <v>15</v>
      </c>
      <c r="M23" s="64">
        <f aca="true" t="shared" si="0" ref="M23:M37">SUM(H23:L23)</f>
        <v>45</v>
      </c>
      <c r="N23" s="64">
        <v>30</v>
      </c>
      <c r="O23" s="64">
        <v>75</v>
      </c>
      <c r="P23" s="64"/>
      <c r="Q23" s="64"/>
      <c r="R23" s="14"/>
      <c r="S23" s="14"/>
    </row>
    <row r="24" spans="1:19" ht="14.25">
      <c r="A24" s="298">
        <v>1</v>
      </c>
      <c r="B24" s="299">
        <v>919</v>
      </c>
      <c r="C24" s="300" t="s">
        <v>988</v>
      </c>
      <c r="D24" s="300" t="s">
        <v>989</v>
      </c>
      <c r="E24" s="300" t="s">
        <v>912</v>
      </c>
      <c r="F24" s="300">
        <v>11</v>
      </c>
      <c r="G24" s="300" t="s">
        <v>859</v>
      </c>
      <c r="H24" s="300">
        <v>4</v>
      </c>
      <c r="I24" s="300">
        <v>0.5</v>
      </c>
      <c r="J24" s="300">
        <v>0</v>
      </c>
      <c r="K24" s="300">
        <v>0</v>
      </c>
      <c r="L24" s="300">
        <v>0</v>
      </c>
      <c r="M24" s="301">
        <f t="shared" si="0"/>
        <v>4.5</v>
      </c>
      <c r="N24" s="301">
        <v>13</v>
      </c>
      <c r="O24" s="301">
        <f>SUM(M24:N24)</f>
        <v>17.5</v>
      </c>
      <c r="P24" s="300" t="s">
        <v>859</v>
      </c>
      <c r="Q24" s="300" t="s">
        <v>990</v>
      </c>
      <c r="R24" s="14"/>
      <c r="S24" s="14"/>
    </row>
    <row r="25" spans="1:19" ht="15.75" customHeight="1">
      <c r="A25" s="298">
        <v>2</v>
      </c>
      <c r="B25" s="299">
        <v>903</v>
      </c>
      <c r="C25" s="300" t="s">
        <v>991</v>
      </c>
      <c r="D25" s="300" t="s">
        <v>867</v>
      </c>
      <c r="E25" s="300" t="s">
        <v>992</v>
      </c>
      <c r="F25" s="300">
        <v>22</v>
      </c>
      <c r="G25" s="298" t="s">
        <v>859</v>
      </c>
      <c r="H25" s="302">
        <v>2</v>
      </c>
      <c r="I25" s="302">
        <v>0.5</v>
      </c>
      <c r="J25" s="302">
        <v>0</v>
      </c>
      <c r="K25" s="302">
        <v>0.5</v>
      </c>
      <c r="L25" s="302">
        <v>0</v>
      </c>
      <c r="M25" s="301">
        <f t="shared" si="0"/>
        <v>3</v>
      </c>
      <c r="N25" s="301">
        <v>13</v>
      </c>
      <c r="O25" s="301">
        <f>SUM(M25:N25)</f>
        <v>16</v>
      </c>
      <c r="P25" s="298" t="s">
        <v>999</v>
      </c>
      <c r="Q25" s="300" t="s">
        <v>993</v>
      </c>
      <c r="R25" s="14"/>
      <c r="S25" s="14"/>
    </row>
    <row r="26" spans="1:19" ht="14.25">
      <c r="A26" s="58">
        <v>3</v>
      </c>
      <c r="B26" s="65">
        <v>913</v>
      </c>
      <c r="C26" s="66" t="s">
        <v>994</v>
      </c>
      <c r="D26" s="66" t="s">
        <v>995</v>
      </c>
      <c r="E26" s="67" t="s">
        <v>899</v>
      </c>
      <c r="F26" s="68">
        <v>18</v>
      </c>
      <c r="G26" s="69" t="s">
        <v>859</v>
      </c>
      <c r="H26" s="70">
        <v>1</v>
      </c>
      <c r="I26" s="70">
        <v>0.5</v>
      </c>
      <c r="J26" s="70">
        <v>0</v>
      </c>
      <c r="K26" s="70">
        <v>0</v>
      </c>
      <c r="L26" s="70">
        <v>0</v>
      </c>
      <c r="M26" s="64">
        <f t="shared" si="0"/>
        <v>1.5</v>
      </c>
      <c r="N26" s="64"/>
      <c r="O26" s="64"/>
      <c r="P26" s="69"/>
      <c r="Q26" s="66" t="s">
        <v>996</v>
      </c>
      <c r="R26" s="14"/>
      <c r="S26" s="14"/>
    </row>
    <row r="27" spans="1:19" ht="14.25">
      <c r="A27" s="58">
        <v>4</v>
      </c>
      <c r="B27" s="65">
        <v>916</v>
      </c>
      <c r="C27" s="71" t="s">
        <v>997</v>
      </c>
      <c r="D27" s="71" t="s">
        <v>998</v>
      </c>
      <c r="E27" s="68" t="s">
        <v>858</v>
      </c>
      <c r="F27" s="68">
        <v>14</v>
      </c>
      <c r="G27" s="71" t="s">
        <v>999</v>
      </c>
      <c r="H27" s="72">
        <v>0</v>
      </c>
      <c r="I27" s="72">
        <v>0</v>
      </c>
      <c r="J27" s="72">
        <v>0</v>
      </c>
      <c r="K27" s="72">
        <v>1</v>
      </c>
      <c r="L27" s="72">
        <v>0</v>
      </c>
      <c r="M27" s="64">
        <f t="shared" si="0"/>
        <v>1</v>
      </c>
      <c r="N27" s="64"/>
      <c r="O27" s="64"/>
      <c r="P27" s="72"/>
      <c r="Q27" s="68" t="s">
        <v>1000</v>
      </c>
      <c r="R27" s="14"/>
      <c r="S27" s="14"/>
    </row>
    <row r="28" spans="1:19" ht="14.25">
      <c r="A28" s="58">
        <v>5</v>
      </c>
      <c r="B28" s="65">
        <v>904</v>
      </c>
      <c r="C28" s="73" t="s">
        <v>1001</v>
      </c>
      <c r="D28" s="67" t="s">
        <v>915</v>
      </c>
      <c r="E28" s="67" t="s">
        <v>1002</v>
      </c>
      <c r="F28" s="67">
        <v>22</v>
      </c>
      <c r="G28" s="69" t="s">
        <v>859</v>
      </c>
      <c r="H28" s="72">
        <v>0</v>
      </c>
      <c r="I28" s="72">
        <v>0.5</v>
      </c>
      <c r="J28" s="72">
        <v>0</v>
      </c>
      <c r="K28" s="72">
        <v>0</v>
      </c>
      <c r="L28" s="72">
        <v>0</v>
      </c>
      <c r="M28" s="64">
        <f t="shared" si="0"/>
        <v>0.5</v>
      </c>
      <c r="N28" s="64"/>
      <c r="O28" s="64"/>
      <c r="P28" s="58"/>
      <c r="Q28" s="67" t="s">
        <v>1003</v>
      </c>
      <c r="R28" s="14"/>
      <c r="S28" s="14"/>
    </row>
    <row r="29" spans="1:19" ht="14.25">
      <c r="A29" s="58">
        <v>14</v>
      </c>
      <c r="B29" s="65">
        <v>902</v>
      </c>
      <c r="C29" s="73" t="s">
        <v>1004</v>
      </c>
      <c r="D29" s="67" t="s">
        <v>1005</v>
      </c>
      <c r="E29" s="67" t="s">
        <v>868</v>
      </c>
      <c r="F29" s="67">
        <v>23</v>
      </c>
      <c r="G29" s="69" t="s">
        <v>859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64">
        <f t="shared" si="0"/>
        <v>0</v>
      </c>
      <c r="N29" s="64"/>
      <c r="O29" s="64"/>
      <c r="P29" s="58"/>
      <c r="Q29" s="67" t="s">
        <v>1006</v>
      </c>
      <c r="R29" s="14"/>
      <c r="S29" s="14"/>
    </row>
    <row r="30" spans="1:19" ht="14.25">
      <c r="A30" s="58">
        <v>14</v>
      </c>
      <c r="B30" s="65">
        <v>905</v>
      </c>
      <c r="C30" s="71" t="s">
        <v>1007</v>
      </c>
      <c r="D30" s="68" t="s">
        <v>1008</v>
      </c>
      <c r="E30" s="68" t="s">
        <v>905</v>
      </c>
      <c r="F30" s="68">
        <v>22</v>
      </c>
      <c r="G30" s="69" t="s">
        <v>859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64">
        <f t="shared" si="0"/>
        <v>0</v>
      </c>
      <c r="N30" s="64"/>
      <c r="O30" s="64"/>
      <c r="P30" s="69"/>
      <c r="Q30" s="68" t="s">
        <v>1009</v>
      </c>
      <c r="R30" s="14"/>
      <c r="S30" s="14"/>
    </row>
    <row r="31" spans="1:19" ht="14.25">
      <c r="A31" s="58">
        <v>14</v>
      </c>
      <c r="B31" s="65">
        <v>906</v>
      </c>
      <c r="C31" s="74" t="s">
        <v>1010</v>
      </c>
      <c r="D31" s="75" t="s">
        <v>1011</v>
      </c>
      <c r="E31" s="68" t="s">
        <v>905</v>
      </c>
      <c r="F31" s="75">
        <v>22</v>
      </c>
      <c r="G31" s="69" t="s">
        <v>859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64">
        <f t="shared" si="0"/>
        <v>0</v>
      </c>
      <c r="N31" s="64"/>
      <c r="O31" s="64"/>
      <c r="P31" s="69"/>
      <c r="Q31" s="68" t="s">
        <v>1009</v>
      </c>
      <c r="R31" s="14"/>
      <c r="S31" s="14"/>
    </row>
    <row r="32" spans="1:19" ht="14.25">
      <c r="A32" s="58">
        <v>14</v>
      </c>
      <c r="B32" s="65">
        <v>908</v>
      </c>
      <c r="C32" s="68" t="s">
        <v>1012</v>
      </c>
      <c r="D32" s="68" t="s">
        <v>894</v>
      </c>
      <c r="E32" s="68" t="s">
        <v>1013</v>
      </c>
      <c r="F32" s="68">
        <v>20</v>
      </c>
      <c r="G32" s="69" t="s">
        <v>859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64">
        <f t="shared" si="0"/>
        <v>0</v>
      </c>
      <c r="N32" s="64"/>
      <c r="O32" s="64"/>
      <c r="P32" s="69"/>
      <c r="Q32" s="68" t="s">
        <v>1014</v>
      </c>
      <c r="R32" s="14"/>
      <c r="S32" s="14"/>
    </row>
    <row r="33" spans="1:19" ht="14.25">
      <c r="A33" s="58">
        <v>14</v>
      </c>
      <c r="B33" s="65">
        <v>914</v>
      </c>
      <c r="C33" s="76" t="s">
        <v>1015</v>
      </c>
      <c r="D33" s="76" t="s">
        <v>1016</v>
      </c>
      <c r="E33" s="76" t="s">
        <v>863</v>
      </c>
      <c r="F33" s="68">
        <v>18</v>
      </c>
      <c r="G33" s="69" t="s">
        <v>859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64">
        <f t="shared" si="0"/>
        <v>0</v>
      </c>
      <c r="N33" s="64"/>
      <c r="O33" s="64"/>
      <c r="P33" s="69"/>
      <c r="Q33" s="76" t="s">
        <v>1017</v>
      </c>
      <c r="R33" s="14"/>
      <c r="S33" s="14"/>
    </row>
    <row r="34" spans="1:19" ht="14.25">
      <c r="A34" s="58">
        <v>14</v>
      </c>
      <c r="B34" s="65">
        <v>915</v>
      </c>
      <c r="C34" s="68" t="s">
        <v>1018</v>
      </c>
      <c r="D34" s="68" t="s">
        <v>878</v>
      </c>
      <c r="E34" s="68" t="s">
        <v>1019</v>
      </c>
      <c r="F34" s="68">
        <v>17</v>
      </c>
      <c r="G34" s="68" t="s">
        <v>859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64">
        <f t="shared" si="0"/>
        <v>0</v>
      </c>
      <c r="N34" s="64"/>
      <c r="O34" s="64"/>
      <c r="P34" s="69"/>
      <c r="Q34" s="68" t="s">
        <v>1020</v>
      </c>
      <c r="R34" s="14"/>
      <c r="S34" s="14"/>
    </row>
    <row r="35" spans="1:19" ht="14.25">
      <c r="A35" s="58">
        <v>14</v>
      </c>
      <c r="B35" s="65">
        <v>917</v>
      </c>
      <c r="C35" s="68" t="s">
        <v>1021</v>
      </c>
      <c r="D35" s="68" t="s">
        <v>1022</v>
      </c>
      <c r="E35" s="68" t="s">
        <v>1023</v>
      </c>
      <c r="F35" s="68">
        <v>13</v>
      </c>
      <c r="G35" s="68" t="s">
        <v>859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64">
        <f t="shared" si="0"/>
        <v>0</v>
      </c>
      <c r="N35" s="64"/>
      <c r="O35" s="64"/>
      <c r="P35" s="69"/>
      <c r="Q35" s="68" t="s">
        <v>1024</v>
      </c>
      <c r="R35" s="14"/>
      <c r="S35" s="14"/>
    </row>
    <row r="36" spans="1:19" ht="14.25">
      <c r="A36" s="58">
        <v>14</v>
      </c>
      <c r="B36" s="65">
        <v>918</v>
      </c>
      <c r="C36" s="72" t="s">
        <v>1025</v>
      </c>
      <c r="D36" s="72" t="s">
        <v>933</v>
      </c>
      <c r="E36" s="68" t="s">
        <v>919</v>
      </c>
      <c r="F36" s="68">
        <v>13</v>
      </c>
      <c r="G36" s="68" t="s">
        <v>859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4">
        <f t="shared" si="0"/>
        <v>0</v>
      </c>
      <c r="N36" s="64"/>
      <c r="O36" s="64"/>
      <c r="P36" s="67"/>
      <c r="Q36" s="68" t="s">
        <v>1026</v>
      </c>
      <c r="R36" s="14"/>
      <c r="S36" s="14"/>
    </row>
    <row r="37" spans="1:19" ht="14.25">
      <c r="A37" s="58">
        <v>14</v>
      </c>
      <c r="B37" s="65">
        <v>920</v>
      </c>
      <c r="C37" s="68" t="s">
        <v>1027</v>
      </c>
      <c r="D37" s="68" t="s">
        <v>1028</v>
      </c>
      <c r="E37" s="68" t="s">
        <v>909</v>
      </c>
      <c r="F37" s="68">
        <v>10</v>
      </c>
      <c r="G37" s="68" t="s">
        <v>859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4">
        <f t="shared" si="0"/>
        <v>0</v>
      </c>
      <c r="N37" s="64"/>
      <c r="O37" s="64"/>
      <c r="P37" s="67"/>
      <c r="Q37" s="68" t="s">
        <v>1029</v>
      </c>
      <c r="R37" s="14"/>
      <c r="S37" s="14"/>
    </row>
    <row r="38" spans="1:19" ht="14.25">
      <c r="A38" s="58"/>
      <c r="B38" s="65">
        <v>921</v>
      </c>
      <c r="C38" s="68" t="s">
        <v>1030</v>
      </c>
      <c r="D38" s="68" t="s">
        <v>1031</v>
      </c>
      <c r="E38" s="68" t="s">
        <v>882</v>
      </c>
      <c r="F38" s="68">
        <v>9</v>
      </c>
      <c r="G38" s="68" t="s">
        <v>859</v>
      </c>
      <c r="H38" s="1778" t="s">
        <v>939</v>
      </c>
      <c r="I38" s="1779"/>
      <c r="J38" s="1779"/>
      <c r="K38" s="1779"/>
      <c r="L38" s="1779"/>
      <c r="M38" s="1780"/>
      <c r="N38" s="137"/>
      <c r="O38" s="137"/>
      <c r="P38" s="67"/>
      <c r="Q38" s="68" t="s">
        <v>1032</v>
      </c>
      <c r="R38" s="14"/>
      <c r="S38" s="14"/>
    </row>
    <row r="39" spans="1:19" ht="14.25">
      <c r="A39" s="58"/>
      <c r="B39" s="65">
        <v>922</v>
      </c>
      <c r="C39" s="68" t="s">
        <v>1033</v>
      </c>
      <c r="D39" s="68" t="s">
        <v>1034</v>
      </c>
      <c r="E39" s="71" t="s">
        <v>1035</v>
      </c>
      <c r="F39" s="68">
        <v>9</v>
      </c>
      <c r="G39" s="68" t="s">
        <v>859</v>
      </c>
      <c r="H39" s="1778" t="s">
        <v>939</v>
      </c>
      <c r="I39" s="1779"/>
      <c r="J39" s="1779"/>
      <c r="K39" s="1779"/>
      <c r="L39" s="1779"/>
      <c r="M39" s="1780"/>
      <c r="N39" s="137"/>
      <c r="O39" s="137"/>
      <c r="P39" s="67"/>
      <c r="Q39" s="68" t="s">
        <v>1036</v>
      </c>
      <c r="R39" s="14"/>
      <c r="S39" s="14"/>
    </row>
    <row r="40" spans="1:19" ht="14.25">
      <c r="A40" s="58"/>
      <c r="B40" s="65">
        <v>923</v>
      </c>
      <c r="C40" s="68" t="s">
        <v>1037</v>
      </c>
      <c r="D40" s="68" t="s">
        <v>915</v>
      </c>
      <c r="E40" s="68" t="s">
        <v>1038</v>
      </c>
      <c r="F40" s="68">
        <v>5</v>
      </c>
      <c r="G40" s="68" t="s">
        <v>859</v>
      </c>
      <c r="H40" s="1778" t="s">
        <v>939</v>
      </c>
      <c r="I40" s="1779"/>
      <c r="J40" s="1779"/>
      <c r="K40" s="1779"/>
      <c r="L40" s="1779"/>
      <c r="M40" s="1780"/>
      <c r="N40" s="137"/>
      <c r="O40" s="137"/>
      <c r="P40" s="67"/>
      <c r="Q40" s="68" t="s">
        <v>1039</v>
      </c>
      <c r="R40" s="14"/>
      <c r="S40" s="14"/>
    </row>
    <row r="41" spans="1:19" ht="14.25">
      <c r="A41" s="58"/>
      <c r="B41" s="65">
        <v>901</v>
      </c>
      <c r="C41" s="71" t="s">
        <v>1040</v>
      </c>
      <c r="D41" s="68" t="s">
        <v>1041</v>
      </c>
      <c r="E41" s="69" t="s">
        <v>1042</v>
      </c>
      <c r="F41" s="67">
        <v>23</v>
      </c>
      <c r="G41" s="69" t="s">
        <v>859</v>
      </c>
      <c r="H41" s="1778" t="s">
        <v>939</v>
      </c>
      <c r="I41" s="1779"/>
      <c r="J41" s="1779"/>
      <c r="K41" s="1779"/>
      <c r="L41" s="1779"/>
      <c r="M41" s="1780"/>
      <c r="N41" s="137"/>
      <c r="O41" s="137"/>
      <c r="P41" s="72"/>
      <c r="Q41" s="67" t="s">
        <v>1043</v>
      </c>
      <c r="R41" s="14"/>
      <c r="S41" s="14"/>
    </row>
    <row r="42" spans="1:19" ht="14.25">
      <c r="A42" s="58"/>
      <c r="B42" s="65">
        <v>909</v>
      </c>
      <c r="C42" s="71" t="s">
        <v>1044</v>
      </c>
      <c r="D42" s="71" t="s">
        <v>894</v>
      </c>
      <c r="E42" s="68" t="s">
        <v>1013</v>
      </c>
      <c r="F42" s="68">
        <v>20</v>
      </c>
      <c r="G42" s="69" t="s">
        <v>859</v>
      </c>
      <c r="H42" s="1778" t="s">
        <v>939</v>
      </c>
      <c r="I42" s="1779"/>
      <c r="J42" s="1779"/>
      <c r="K42" s="1779"/>
      <c r="L42" s="1779"/>
      <c r="M42" s="1780"/>
      <c r="N42" s="137"/>
      <c r="O42" s="137"/>
      <c r="P42" s="69"/>
      <c r="Q42" s="68" t="s">
        <v>1014</v>
      </c>
      <c r="R42" s="14"/>
      <c r="S42" s="14"/>
    </row>
    <row r="43" spans="1:19" ht="14.25">
      <c r="A43" s="58"/>
      <c r="B43" s="65">
        <v>910</v>
      </c>
      <c r="C43" s="67" t="s">
        <v>1045</v>
      </c>
      <c r="D43" s="67" t="s">
        <v>1028</v>
      </c>
      <c r="E43" s="67" t="s">
        <v>941</v>
      </c>
      <c r="F43" s="67">
        <v>19</v>
      </c>
      <c r="G43" s="69" t="s">
        <v>859</v>
      </c>
      <c r="H43" s="1778" t="s">
        <v>939</v>
      </c>
      <c r="I43" s="1779"/>
      <c r="J43" s="1779"/>
      <c r="K43" s="1779"/>
      <c r="L43" s="1779"/>
      <c r="M43" s="1780"/>
      <c r="N43" s="137"/>
      <c r="O43" s="137"/>
      <c r="P43" s="69"/>
      <c r="Q43" s="67" t="s">
        <v>1046</v>
      </c>
      <c r="R43" s="14"/>
      <c r="S43" s="14"/>
    </row>
    <row r="44" spans="1:19" ht="14.25">
      <c r="A44" s="58"/>
      <c r="B44" s="65">
        <v>911</v>
      </c>
      <c r="C44" s="68" t="s">
        <v>1047</v>
      </c>
      <c r="D44" s="68" t="s">
        <v>1048</v>
      </c>
      <c r="E44" s="68" t="s">
        <v>858</v>
      </c>
      <c r="F44" s="67">
        <v>18</v>
      </c>
      <c r="G44" s="69" t="s">
        <v>859</v>
      </c>
      <c r="H44" s="1778" t="s">
        <v>939</v>
      </c>
      <c r="I44" s="1779"/>
      <c r="J44" s="1779"/>
      <c r="K44" s="1779"/>
      <c r="L44" s="1779"/>
      <c r="M44" s="1780"/>
      <c r="N44" s="137"/>
      <c r="O44" s="137"/>
      <c r="P44" s="69"/>
      <c r="Q44" s="68" t="s">
        <v>1000</v>
      </c>
      <c r="R44" s="14"/>
      <c r="S44" s="14"/>
    </row>
    <row r="45" spans="1:19" ht="14.25">
      <c r="A45" s="58"/>
      <c r="B45" s="65">
        <v>912</v>
      </c>
      <c r="C45" s="67" t="s">
        <v>889</v>
      </c>
      <c r="D45" s="67" t="s">
        <v>890</v>
      </c>
      <c r="E45" s="67" t="s">
        <v>891</v>
      </c>
      <c r="F45" s="68">
        <v>18</v>
      </c>
      <c r="G45" s="69" t="s">
        <v>859</v>
      </c>
      <c r="H45" s="1778" t="s">
        <v>939</v>
      </c>
      <c r="I45" s="1779"/>
      <c r="J45" s="1779"/>
      <c r="K45" s="1779"/>
      <c r="L45" s="1779"/>
      <c r="M45" s="1780"/>
      <c r="N45" s="137"/>
      <c r="O45" s="137"/>
      <c r="P45" s="69"/>
      <c r="Q45" s="67" t="s">
        <v>1049</v>
      </c>
      <c r="R45" s="14"/>
      <c r="S45" s="14"/>
    </row>
    <row r="46" spans="1:17" ht="14.25">
      <c r="A46" s="77"/>
      <c r="B46" s="78"/>
      <c r="C46" s="79"/>
      <c r="D46" s="79"/>
      <c r="E46" s="79"/>
      <c r="F46" s="79"/>
      <c r="G46" s="80"/>
      <c r="H46" s="81"/>
      <c r="I46" s="81"/>
      <c r="J46" s="81"/>
      <c r="K46" s="81"/>
      <c r="L46" s="81"/>
      <c r="M46" s="82"/>
      <c r="N46" s="82"/>
      <c r="O46" s="82"/>
      <c r="P46" s="81"/>
      <c r="Q46" s="79"/>
    </row>
    <row r="47" spans="1:17" ht="14.25">
      <c r="A47" s="83"/>
      <c r="B47" s="83"/>
      <c r="C47" s="84" t="s">
        <v>1050</v>
      </c>
      <c r="D47" s="63"/>
      <c r="E47" s="6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</row>
    <row r="48" spans="1:17" ht="14.25">
      <c r="A48" s="83"/>
      <c r="B48" s="83"/>
      <c r="C48" s="84"/>
      <c r="D48" s="63"/>
      <c r="E48" s="6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</row>
    <row r="49" spans="1:19" ht="41.25">
      <c r="A49" s="56" t="s">
        <v>984</v>
      </c>
      <c r="B49" s="56" t="s">
        <v>843</v>
      </c>
      <c r="C49" s="56" t="s">
        <v>844</v>
      </c>
      <c r="D49" s="56" t="s">
        <v>845</v>
      </c>
      <c r="E49" s="56" t="s">
        <v>847</v>
      </c>
      <c r="F49" s="56" t="s">
        <v>848</v>
      </c>
      <c r="G49" s="56" t="s">
        <v>849</v>
      </c>
      <c r="H49" s="56">
        <v>1</v>
      </c>
      <c r="I49" s="56">
        <v>2</v>
      </c>
      <c r="J49" s="56">
        <v>3</v>
      </c>
      <c r="K49" s="56">
        <v>4</v>
      </c>
      <c r="L49" s="56">
        <v>5</v>
      </c>
      <c r="M49" s="56" t="s">
        <v>850</v>
      </c>
      <c r="N49" s="56" t="s">
        <v>1343</v>
      </c>
      <c r="O49" s="56" t="s">
        <v>1344</v>
      </c>
      <c r="P49" s="56" t="s">
        <v>959</v>
      </c>
      <c r="Q49" s="56" t="s">
        <v>852</v>
      </c>
      <c r="R49" s="11" t="s">
        <v>853</v>
      </c>
      <c r="S49" s="11" t="s">
        <v>854</v>
      </c>
    </row>
    <row r="50" spans="1:19" ht="14.25">
      <c r="A50" s="56"/>
      <c r="B50" s="56"/>
      <c r="C50" s="56"/>
      <c r="D50" s="56"/>
      <c r="E50" s="56"/>
      <c r="F50" s="56">
        <v>54</v>
      </c>
      <c r="G50" s="56"/>
      <c r="H50" s="56">
        <v>10</v>
      </c>
      <c r="I50" s="56">
        <v>8</v>
      </c>
      <c r="J50" s="56">
        <v>15</v>
      </c>
      <c r="K50" s="56">
        <v>7</v>
      </c>
      <c r="L50" s="56">
        <v>10</v>
      </c>
      <c r="M50" s="56">
        <f aca="true" t="shared" si="1" ref="M50:M68">SUM(H50:L50)</f>
        <v>50</v>
      </c>
      <c r="N50" s="56">
        <v>30</v>
      </c>
      <c r="O50" s="56">
        <v>80</v>
      </c>
      <c r="P50" s="56"/>
      <c r="Q50" s="56"/>
      <c r="R50" s="14"/>
      <c r="S50" s="14"/>
    </row>
    <row r="51" spans="1:19" ht="27">
      <c r="A51" s="303">
        <v>1</v>
      </c>
      <c r="B51" s="304">
        <v>1003</v>
      </c>
      <c r="C51" s="305" t="s">
        <v>1051</v>
      </c>
      <c r="D51" s="305" t="s">
        <v>1052</v>
      </c>
      <c r="E51" s="305" t="s">
        <v>858</v>
      </c>
      <c r="F51" s="306">
        <v>36</v>
      </c>
      <c r="G51" s="305" t="s">
        <v>859</v>
      </c>
      <c r="H51" s="307">
        <v>6</v>
      </c>
      <c r="I51" s="307">
        <v>1</v>
      </c>
      <c r="J51" s="307">
        <v>1</v>
      </c>
      <c r="K51" s="307">
        <v>6.5</v>
      </c>
      <c r="L51" s="307">
        <v>4</v>
      </c>
      <c r="M51" s="308">
        <f t="shared" si="1"/>
        <v>18.5</v>
      </c>
      <c r="N51" s="308">
        <v>12</v>
      </c>
      <c r="O51" s="308">
        <f>SUM(M51:N51)</f>
        <v>30.5</v>
      </c>
      <c r="P51" s="309" t="s">
        <v>859</v>
      </c>
      <c r="Q51" s="305" t="s">
        <v>1000</v>
      </c>
      <c r="R51" s="14" t="s">
        <v>870</v>
      </c>
      <c r="S51" s="14" t="s">
        <v>870</v>
      </c>
    </row>
    <row r="52" spans="1:19" ht="14.25">
      <c r="A52" s="303">
        <v>2</v>
      </c>
      <c r="B52" s="304">
        <v>1006</v>
      </c>
      <c r="C52" s="305" t="s">
        <v>1053</v>
      </c>
      <c r="D52" s="305" t="s">
        <v>1054</v>
      </c>
      <c r="E52" s="305" t="s">
        <v>858</v>
      </c>
      <c r="F52" s="306">
        <v>31</v>
      </c>
      <c r="G52" s="305" t="s">
        <v>864</v>
      </c>
      <c r="H52" s="307">
        <v>1</v>
      </c>
      <c r="I52" s="307">
        <v>2</v>
      </c>
      <c r="J52" s="307">
        <v>1</v>
      </c>
      <c r="K52" s="307">
        <v>2</v>
      </c>
      <c r="L52" s="307">
        <v>2</v>
      </c>
      <c r="M52" s="308">
        <f t="shared" si="1"/>
        <v>8</v>
      </c>
      <c r="N52" s="308">
        <v>12</v>
      </c>
      <c r="O52" s="308">
        <f>SUM(M52:N52)</f>
        <v>20</v>
      </c>
      <c r="P52" s="310" t="s">
        <v>999</v>
      </c>
      <c r="Q52" s="305" t="s">
        <v>1000</v>
      </c>
      <c r="R52" s="14" t="s">
        <v>870</v>
      </c>
      <c r="S52" s="14" t="s">
        <v>870</v>
      </c>
    </row>
    <row r="53" spans="1:19" ht="14.25">
      <c r="A53" s="303">
        <v>3</v>
      </c>
      <c r="B53" s="304">
        <v>1001</v>
      </c>
      <c r="C53" s="305" t="s">
        <v>1055</v>
      </c>
      <c r="D53" s="305" t="s">
        <v>1056</v>
      </c>
      <c r="E53" s="305" t="s">
        <v>905</v>
      </c>
      <c r="F53" s="305">
        <v>47</v>
      </c>
      <c r="G53" s="305" t="s">
        <v>859</v>
      </c>
      <c r="H53" s="303">
        <v>2.5</v>
      </c>
      <c r="I53" s="303">
        <v>1</v>
      </c>
      <c r="J53" s="303">
        <v>0</v>
      </c>
      <c r="K53" s="303">
        <v>0</v>
      </c>
      <c r="L53" s="303">
        <v>0</v>
      </c>
      <c r="M53" s="308">
        <f t="shared" si="1"/>
        <v>3.5</v>
      </c>
      <c r="N53" s="308">
        <v>9</v>
      </c>
      <c r="O53" s="308">
        <f>SUM(M53:N53)</f>
        <v>12.5</v>
      </c>
      <c r="P53" s="310" t="s">
        <v>999</v>
      </c>
      <c r="Q53" s="305" t="s">
        <v>1057</v>
      </c>
      <c r="R53" s="14"/>
      <c r="S53" s="14"/>
    </row>
    <row r="54" spans="1:19" ht="17.25" customHeight="1">
      <c r="A54" s="85">
        <v>4</v>
      </c>
      <c r="B54" s="86">
        <v>1005</v>
      </c>
      <c r="C54" s="87" t="s">
        <v>1058</v>
      </c>
      <c r="D54" s="87" t="s">
        <v>924</v>
      </c>
      <c r="E54" s="87" t="s">
        <v>891</v>
      </c>
      <c r="F54" s="60">
        <v>35</v>
      </c>
      <c r="G54" s="87" t="s">
        <v>859</v>
      </c>
      <c r="H54" s="88">
        <v>1</v>
      </c>
      <c r="I54" s="88">
        <v>0</v>
      </c>
      <c r="J54" s="88">
        <v>0</v>
      </c>
      <c r="K54" s="88">
        <v>2</v>
      </c>
      <c r="L54" s="88">
        <v>0</v>
      </c>
      <c r="M54" s="56">
        <f t="shared" si="1"/>
        <v>3</v>
      </c>
      <c r="N54" s="56"/>
      <c r="O54" s="56"/>
      <c r="P54" s="89"/>
      <c r="Q54" s="87" t="s">
        <v>1049</v>
      </c>
      <c r="R54" s="14"/>
      <c r="S54" s="14"/>
    </row>
    <row r="55" spans="1:19" ht="14.25">
      <c r="A55" s="85">
        <v>5</v>
      </c>
      <c r="B55" s="86">
        <v>1002</v>
      </c>
      <c r="C55" s="60" t="s">
        <v>1059</v>
      </c>
      <c r="D55" s="60" t="s">
        <v>862</v>
      </c>
      <c r="E55" s="60" t="s">
        <v>905</v>
      </c>
      <c r="F55" s="60">
        <v>45</v>
      </c>
      <c r="G55" s="60" t="s">
        <v>859</v>
      </c>
      <c r="H55" s="88">
        <v>0.5</v>
      </c>
      <c r="I55" s="88">
        <v>0.5</v>
      </c>
      <c r="J55" s="88">
        <v>0</v>
      </c>
      <c r="K55" s="88">
        <v>1</v>
      </c>
      <c r="L55" s="88">
        <v>0</v>
      </c>
      <c r="M55" s="56">
        <f t="shared" si="1"/>
        <v>2</v>
      </c>
      <c r="N55" s="56"/>
      <c r="O55" s="56"/>
      <c r="P55" s="89"/>
      <c r="Q55" s="60" t="s">
        <v>1057</v>
      </c>
      <c r="R55" s="14"/>
      <c r="S55" s="14"/>
    </row>
    <row r="56" spans="1:19" ht="14.25">
      <c r="A56" s="85">
        <v>5</v>
      </c>
      <c r="B56" s="86">
        <v>1012</v>
      </c>
      <c r="C56" s="88" t="s">
        <v>1060</v>
      </c>
      <c r="D56" s="88" t="s">
        <v>1061</v>
      </c>
      <c r="E56" s="60" t="s">
        <v>919</v>
      </c>
      <c r="F56" s="60">
        <v>23</v>
      </c>
      <c r="G56" s="60" t="s">
        <v>859</v>
      </c>
      <c r="H56" s="90">
        <v>0</v>
      </c>
      <c r="I56" s="90">
        <v>1</v>
      </c>
      <c r="J56" s="90">
        <v>0</v>
      </c>
      <c r="K56" s="90">
        <v>1</v>
      </c>
      <c r="L56" s="90">
        <v>0</v>
      </c>
      <c r="M56" s="56">
        <f t="shared" si="1"/>
        <v>2</v>
      </c>
      <c r="N56" s="56"/>
      <c r="O56" s="56"/>
      <c r="P56" s="92"/>
      <c r="Q56" s="60" t="s">
        <v>1026</v>
      </c>
      <c r="R56" s="14"/>
      <c r="S56" s="14"/>
    </row>
    <row r="57" spans="1:19" ht="14.25">
      <c r="A57" s="85">
        <v>5</v>
      </c>
      <c r="B57" s="86">
        <v>1016</v>
      </c>
      <c r="C57" s="60" t="s">
        <v>1062</v>
      </c>
      <c r="D57" s="60" t="s">
        <v>1063</v>
      </c>
      <c r="E57" s="60" t="s">
        <v>1064</v>
      </c>
      <c r="F57" s="60">
        <v>5</v>
      </c>
      <c r="G57" s="60" t="s">
        <v>859</v>
      </c>
      <c r="H57" s="90">
        <v>0</v>
      </c>
      <c r="I57" s="90">
        <v>1</v>
      </c>
      <c r="J57" s="90">
        <v>0</v>
      </c>
      <c r="K57" s="90">
        <v>0</v>
      </c>
      <c r="L57" s="90">
        <v>1</v>
      </c>
      <c r="M57" s="56">
        <f t="shared" si="1"/>
        <v>2</v>
      </c>
      <c r="N57" s="56"/>
      <c r="O57" s="56"/>
      <c r="P57" s="92"/>
      <c r="Q57" s="60" t="s">
        <v>1065</v>
      </c>
      <c r="R57" s="14"/>
      <c r="S57" s="14"/>
    </row>
    <row r="58" spans="1:19" ht="14.25">
      <c r="A58" s="85">
        <v>10</v>
      </c>
      <c r="B58" s="86">
        <v>1008</v>
      </c>
      <c r="C58" s="93" t="s">
        <v>1066</v>
      </c>
      <c r="D58" s="93" t="s">
        <v>922</v>
      </c>
      <c r="E58" s="60" t="s">
        <v>1042</v>
      </c>
      <c r="F58" s="87">
        <v>30</v>
      </c>
      <c r="G58" s="60" t="s">
        <v>859</v>
      </c>
      <c r="H58" s="90">
        <v>0</v>
      </c>
      <c r="I58" s="90">
        <v>0</v>
      </c>
      <c r="J58" s="90">
        <v>0</v>
      </c>
      <c r="K58" s="90">
        <v>1</v>
      </c>
      <c r="L58" s="90">
        <v>0</v>
      </c>
      <c r="M58" s="56">
        <f t="shared" si="1"/>
        <v>1</v>
      </c>
      <c r="N58" s="56"/>
      <c r="O58" s="56"/>
      <c r="P58" s="92"/>
      <c r="Q58" s="60" t="s">
        <v>1067</v>
      </c>
      <c r="R58" s="14"/>
      <c r="S58" s="14"/>
    </row>
    <row r="59" spans="1:19" ht="14.25">
      <c r="A59" s="85">
        <v>10</v>
      </c>
      <c r="B59" s="86">
        <v>1009</v>
      </c>
      <c r="C59" s="94" t="s">
        <v>1068</v>
      </c>
      <c r="D59" s="94" t="s">
        <v>1069</v>
      </c>
      <c r="E59" s="87" t="s">
        <v>899</v>
      </c>
      <c r="F59" s="60">
        <v>29</v>
      </c>
      <c r="G59" s="87" t="s">
        <v>859</v>
      </c>
      <c r="H59" s="90">
        <v>0</v>
      </c>
      <c r="I59" s="90">
        <v>0</v>
      </c>
      <c r="J59" s="90">
        <v>0</v>
      </c>
      <c r="K59" s="90">
        <v>1</v>
      </c>
      <c r="L59" s="90">
        <v>0</v>
      </c>
      <c r="M59" s="56">
        <f t="shared" si="1"/>
        <v>1</v>
      </c>
      <c r="N59" s="56"/>
      <c r="O59" s="56"/>
      <c r="P59" s="92"/>
      <c r="Q59" s="94" t="s">
        <v>996</v>
      </c>
      <c r="R59" s="14"/>
      <c r="S59" s="14"/>
    </row>
    <row r="60" spans="1:19" ht="14.25">
      <c r="A60" s="85">
        <v>10</v>
      </c>
      <c r="B60" s="86">
        <v>1011</v>
      </c>
      <c r="C60" s="94" t="s">
        <v>1070</v>
      </c>
      <c r="D60" s="94" t="s">
        <v>1071</v>
      </c>
      <c r="E60" s="87" t="s">
        <v>899</v>
      </c>
      <c r="F60" s="60">
        <v>25</v>
      </c>
      <c r="G60" s="87" t="s">
        <v>864</v>
      </c>
      <c r="H60" s="90">
        <v>0</v>
      </c>
      <c r="I60" s="90">
        <v>0</v>
      </c>
      <c r="J60" s="90">
        <v>0</v>
      </c>
      <c r="K60" s="90">
        <v>1</v>
      </c>
      <c r="L60" s="90">
        <v>0</v>
      </c>
      <c r="M60" s="56">
        <f t="shared" si="1"/>
        <v>1</v>
      </c>
      <c r="N60" s="56"/>
      <c r="O60" s="56"/>
      <c r="P60" s="92"/>
      <c r="Q60" s="94" t="s">
        <v>996</v>
      </c>
      <c r="R60" s="14"/>
      <c r="S60" s="14"/>
    </row>
    <row r="61" spans="1:19" ht="27">
      <c r="A61" s="85"/>
      <c r="B61" s="86">
        <v>1004</v>
      </c>
      <c r="C61" s="95" t="s">
        <v>1072</v>
      </c>
      <c r="D61" s="95" t="s">
        <v>1073</v>
      </c>
      <c r="E61" s="60" t="s">
        <v>909</v>
      </c>
      <c r="F61" s="87">
        <v>36</v>
      </c>
      <c r="G61" s="60" t="s">
        <v>859</v>
      </c>
      <c r="H61" s="1775" t="s">
        <v>939</v>
      </c>
      <c r="I61" s="1776"/>
      <c r="J61" s="1776"/>
      <c r="K61" s="1776"/>
      <c r="L61" s="1777"/>
      <c r="M61" s="56">
        <f t="shared" si="1"/>
        <v>0</v>
      </c>
      <c r="N61" s="56"/>
      <c r="O61" s="56"/>
      <c r="P61" s="89"/>
      <c r="Q61" s="60" t="s">
        <v>1029</v>
      </c>
      <c r="R61" s="14" t="s">
        <v>870</v>
      </c>
      <c r="S61" s="14" t="s">
        <v>870</v>
      </c>
    </row>
    <row r="62" spans="1:19" ht="14.25">
      <c r="A62" s="85"/>
      <c r="B62" s="86">
        <v>1007</v>
      </c>
      <c r="C62" s="87" t="s">
        <v>1074</v>
      </c>
      <c r="D62" s="87" t="s">
        <v>862</v>
      </c>
      <c r="E62" s="87" t="s">
        <v>992</v>
      </c>
      <c r="F62" s="60">
        <v>30</v>
      </c>
      <c r="G62" s="87" t="s">
        <v>859</v>
      </c>
      <c r="H62" s="1775" t="s">
        <v>939</v>
      </c>
      <c r="I62" s="1776"/>
      <c r="J62" s="1776"/>
      <c r="K62" s="1776"/>
      <c r="L62" s="1777"/>
      <c r="M62" s="56">
        <f t="shared" si="1"/>
        <v>0</v>
      </c>
      <c r="N62" s="56"/>
      <c r="O62" s="56"/>
      <c r="P62" s="92"/>
      <c r="Q62" s="87" t="s">
        <v>993</v>
      </c>
      <c r="R62" s="14"/>
      <c r="S62" s="14"/>
    </row>
    <row r="63" spans="1:19" ht="14.25">
      <c r="A63" s="85"/>
      <c r="B63" s="86">
        <v>1010</v>
      </c>
      <c r="C63" s="93" t="s">
        <v>1075</v>
      </c>
      <c r="D63" s="93" t="s">
        <v>1076</v>
      </c>
      <c r="E63" s="60" t="s">
        <v>1042</v>
      </c>
      <c r="F63" s="87">
        <v>28</v>
      </c>
      <c r="G63" s="60" t="s">
        <v>864</v>
      </c>
      <c r="H63" s="1775" t="s">
        <v>939</v>
      </c>
      <c r="I63" s="1776"/>
      <c r="J63" s="1776"/>
      <c r="K63" s="1776"/>
      <c r="L63" s="1777"/>
      <c r="M63" s="56">
        <f t="shared" si="1"/>
        <v>0</v>
      </c>
      <c r="N63" s="56"/>
      <c r="O63" s="56"/>
      <c r="P63" s="92"/>
      <c r="Q63" s="60" t="s">
        <v>1067</v>
      </c>
      <c r="R63" s="14"/>
      <c r="S63" s="14"/>
    </row>
    <row r="64" spans="1:19" ht="14.25">
      <c r="A64" s="85"/>
      <c r="B64" s="86">
        <v>1013</v>
      </c>
      <c r="C64" s="60" t="s">
        <v>1077</v>
      </c>
      <c r="D64" s="60" t="s">
        <v>1078</v>
      </c>
      <c r="E64" s="60" t="s">
        <v>905</v>
      </c>
      <c r="F64" s="87">
        <v>20</v>
      </c>
      <c r="G64" s="60" t="s">
        <v>935</v>
      </c>
      <c r="H64" s="1775" t="s">
        <v>939</v>
      </c>
      <c r="I64" s="1776"/>
      <c r="J64" s="1776"/>
      <c r="K64" s="1776"/>
      <c r="L64" s="1777"/>
      <c r="M64" s="56">
        <f t="shared" si="1"/>
        <v>0</v>
      </c>
      <c r="N64" s="56"/>
      <c r="O64" s="56"/>
      <c r="P64" s="92"/>
      <c r="Q64" s="60" t="s">
        <v>1057</v>
      </c>
      <c r="R64" s="14"/>
      <c r="S64" s="14"/>
    </row>
    <row r="65" spans="1:19" ht="12" customHeight="1">
      <c r="A65" s="85"/>
      <c r="B65" s="86">
        <v>1014</v>
      </c>
      <c r="C65" s="87" t="s">
        <v>1079</v>
      </c>
      <c r="D65" s="87" t="s">
        <v>1080</v>
      </c>
      <c r="E65" s="87" t="s">
        <v>912</v>
      </c>
      <c r="F65" s="60">
        <v>16</v>
      </c>
      <c r="G65" s="87" t="s">
        <v>859</v>
      </c>
      <c r="H65" s="1775" t="s">
        <v>939</v>
      </c>
      <c r="I65" s="1776"/>
      <c r="J65" s="1776"/>
      <c r="K65" s="1776"/>
      <c r="L65" s="1777"/>
      <c r="M65" s="56">
        <f t="shared" si="1"/>
        <v>0</v>
      </c>
      <c r="N65" s="56"/>
      <c r="O65" s="56"/>
      <c r="P65" s="92"/>
      <c r="Q65" s="87" t="s">
        <v>1081</v>
      </c>
      <c r="R65" s="14"/>
      <c r="S65" s="14"/>
    </row>
    <row r="66" spans="1:19" ht="27">
      <c r="A66" s="85"/>
      <c r="B66" s="86">
        <v>1015</v>
      </c>
      <c r="C66" s="60" t="s">
        <v>1082</v>
      </c>
      <c r="D66" s="60" t="s">
        <v>922</v>
      </c>
      <c r="E66" s="60" t="s">
        <v>909</v>
      </c>
      <c r="F66" s="60">
        <v>15</v>
      </c>
      <c r="G66" s="60" t="s">
        <v>864</v>
      </c>
      <c r="H66" s="1775" t="s">
        <v>939</v>
      </c>
      <c r="I66" s="1776"/>
      <c r="J66" s="1776"/>
      <c r="K66" s="1776"/>
      <c r="L66" s="1777"/>
      <c r="M66" s="56">
        <f t="shared" si="1"/>
        <v>0</v>
      </c>
      <c r="N66" s="56"/>
      <c r="O66" s="56"/>
      <c r="P66" s="92"/>
      <c r="Q66" s="60" t="s">
        <v>1029</v>
      </c>
      <c r="R66" s="14"/>
      <c r="S66" s="14"/>
    </row>
    <row r="67" spans="1:19" ht="14.25">
      <c r="A67" s="85"/>
      <c r="B67" s="86">
        <v>1017</v>
      </c>
      <c r="C67" s="60" t="s">
        <v>1083</v>
      </c>
      <c r="D67" s="60" t="s">
        <v>894</v>
      </c>
      <c r="E67" s="60" t="s">
        <v>1038</v>
      </c>
      <c r="F67" s="60">
        <v>5</v>
      </c>
      <c r="G67" s="60" t="s">
        <v>859</v>
      </c>
      <c r="H67" s="1775" t="s">
        <v>939</v>
      </c>
      <c r="I67" s="1776"/>
      <c r="J67" s="1776"/>
      <c r="K67" s="1776"/>
      <c r="L67" s="1777"/>
      <c r="M67" s="56">
        <f t="shared" si="1"/>
        <v>0</v>
      </c>
      <c r="N67" s="56"/>
      <c r="O67" s="56"/>
      <c r="P67" s="91"/>
      <c r="Q67" s="60" t="s">
        <v>1084</v>
      </c>
      <c r="R67" s="14"/>
      <c r="S67" s="14"/>
    </row>
    <row r="68" spans="1:19" ht="14.25">
      <c r="A68" s="85"/>
      <c r="B68" s="86">
        <v>1018</v>
      </c>
      <c r="C68" s="60" t="s">
        <v>1085</v>
      </c>
      <c r="D68" s="60" t="s">
        <v>1086</v>
      </c>
      <c r="E68" s="60" t="s">
        <v>882</v>
      </c>
      <c r="F68" s="60"/>
      <c r="G68" s="60" t="s">
        <v>859</v>
      </c>
      <c r="H68" s="1775" t="s">
        <v>939</v>
      </c>
      <c r="I68" s="1776"/>
      <c r="J68" s="1776"/>
      <c r="K68" s="1776"/>
      <c r="L68" s="1777"/>
      <c r="M68" s="56">
        <f t="shared" si="1"/>
        <v>0</v>
      </c>
      <c r="N68" s="56"/>
      <c r="O68" s="56"/>
      <c r="P68" s="92"/>
      <c r="Q68" s="60" t="s">
        <v>1032</v>
      </c>
      <c r="R68" s="14"/>
      <c r="S68" s="14"/>
    </row>
    <row r="69" spans="1:17" ht="14.25">
      <c r="A69" s="83"/>
      <c r="B69" s="83"/>
      <c r="C69" s="84" t="s">
        <v>1087</v>
      </c>
      <c r="D69" s="63"/>
      <c r="E69" s="63"/>
      <c r="F69" s="83"/>
      <c r="G69" s="96"/>
      <c r="H69" s="83"/>
      <c r="I69" s="83"/>
      <c r="J69" s="83"/>
      <c r="K69" s="83"/>
      <c r="L69" s="83"/>
      <c r="M69" s="83"/>
      <c r="N69" s="83"/>
      <c r="O69" s="83"/>
      <c r="P69" s="83"/>
      <c r="Q69" s="83"/>
    </row>
    <row r="70" spans="1:17" ht="14.25">
      <c r="A70" s="83"/>
      <c r="B70" s="83"/>
      <c r="C70" s="84"/>
      <c r="D70" s="63"/>
      <c r="E70" s="63"/>
      <c r="F70" s="83"/>
      <c r="G70" s="96"/>
      <c r="H70" s="83"/>
      <c r="I70" s="83"/>
      <c r="J70" s="83"/>
      <c r="K70" s="83"/>
      <c r="L70" s="83"/>
      <c r="M70" s="83"/>
      <c r="N70" s="83"/>
      <c r="O70" s="83"/>
      <c r="P70" s="83"/>
      <c r="Q70" s="83"/>
    </row>
    <row r="71" spans="1:19" ht="41.25">
      <c r="A71" s="56" t="s">
        <v>984</v>
      </c>
      <c r="B71" s="56" t="s">
        <v>843</v>
      </c>
      <c r="C71" s="56" t="s">
        <v>844</v>
      </c>
      <c r="D71" s="56" t="s">
        <v>845</v>
      </c>
      <c r="E71" s="56" t="s">
        <v>847</v>
      </c>
      <c r="F71" s="56" t="s">
        <v>848</v>
      </c>
      <c r="G71" s="97" t="s">
        <v>849</v>
      </c>
      <c r="H71" s="56">
        <v>1</v>
      </c>
      <c r="I71" s="56">
        <v>2</v>
      </c>
      <c r="J71" s="56">
        <v>3</v>
      </c>
      <c r="K71" s="56">
        <v>4</v>
      </c>
      <c r="L71" s="56">
        <v>5</v>
      </c>
      <c r="M71" s="56" t="s">
        <v>850</v>
      </c>
      <c r="N71" s="56" t="s">
        <v>1343</v>
      </c>
      <c r="O71" s="56" t="s">
        <v>1344</v>
      </c>
      <c r="P71" s="56" t="s">
        <v>959</v>
      </c>
      <c r="Q71" s="56" t="s">
        <v>852</v>
      </c>
      <c r="R71" s="11" t="s">
        <v>853</v>
      </c>
      <c r="S71" s="11" t="s">
        <v>854</v>
      </c>
    </row>
    <row r="72" spans="1:19" ht="14.25">
      <c r="A72" s="98"/>
      <c r="B72" s="98"/>
      <c r="C72" s="98"/>
      <c r="D72" s="98"/>
      <c r="E72" s="98"/>
      <c r="F72" s="98">
        <v>20</v>
      </c>
      <c r="G72" s="98"/>
      <c r="H72" s="98">
        <v>9</v>
      </c>
      <c r="I72" s="98">
        <v>10</v>
      </c>
      <c r="J72" s="98">
        <v>11</v>
      </c>
      <c r="K72" s="98">
        <v>12</v>
      </c>
      <c r="L72" s="98">
        <v>8</v>
      </c>
      <c r="M72" s="98">
        <f aca="true" t="shared" si="2" ref="M72:M79">SUM(H72:L72)</f>
        <v>50</v>
      </c>
      <c r="N72" s="98">
        <v>30</v>
      </c>
      <c r="O72" s="98">
        <v>80</v>
      </c>
      <c r="P72" s="98"/>
      <c r="Q72" s="98"/>
      <c r="R72" s="14"/>
      <c r="S72" s="14"/>
    </row>
    <row r="73" spans="1:19" ht="14.25">
      <c r="A73" s="311">
        <v>1</v>
      </c>
      <c r="B73" s="312">
        <v>1111</v>
      </c>
      <c r="C73" s="313" t="s">
        <v>1088</v>
      </c>
      <c r="D73" s="313" t="s">
        <v>1071</v>
      </c>
      <c r="E73" s="313" t="s">
        <v>891</v>
      </c>
      <c r="F73" s="313">
        <v>15</v>
      </c>
      <c r="G73" s="313" t="s">
        <v>859</v>
      </c>
      <c r="H73" s="313">
        <v>0</v>
      </c>
      <c r="I73" s="314">
        <v>6</v>
      </c>
      <c r="J73" s="314">
        <v>2</v>
      </c>
      <c r="K73" s="314">
        <v>0</v>
      </c>
      <c r="L73" s="314">
        <v>0</v>
      </c>
      <c r="M73" s="315">
        <f t="shared" si="2"/>
        <v>8</v>
      </c>
      <c r="N73" s="315">
        <v>1</v>
      </c>
      <c r="O73" s="315">
        <f>SUM(M73:N73)</f>
        <v>9</v>
      </c>
      <c r="P73" s="316" t="s">
        <v>859</v>
      </c>
      <c r="Q73" s="313" t="s">
        <v>1049</v>
      </c>
      <c r="R73" s="14"/>
      <c r="S73" s="14"/>
    </row>
    <row r="74" spans="1:19" ht="14.25">
      <c r="A74" s="311">
        <v>2</v>
      </c>
      <c r="B74" s="312">
        <v>1103</v>
      </c>
      <c r="C74" s="317" t="s">
        <v>1089</v>
      </c>
      <c r="D74" s="317" t="s">
        <v>1028</v>
      </c>
      <c r="E74" s="317" t="s">
        <v>1023</v>
      </c>
      <c r="F74" s="317">
        <v>19</v>
      </c>
      <c r="G74" s="317" t="s">
        <v>859</v>
      </c>
      <c r="H74" s="317">
        <v>2</v>
      </c>
      <c r="I74" s="314">
        <v>3</v>
      </c>
      <c r="J74" s="314">
        <v>2.5</v>
      </c>
      <c r="K74" s="314">
        <v>0</v>
      </c>
      <c r="L74" s="314">
        <v>0</v>
      </c>
      <c r="M74" s="315">
        <f t="shared" si="2"/>
        <v>7.5</v>
      </c>
      <c r="N74" s="315" t="s">
        <v>939</v>
      </c>
      <c r="O74" s="315">
        <f>SUM(M74:N74)</f>
        <v>7.5</v>
      </c>
      <c r="P74" s="316" t="s">
        <v>999</v>
      </c>
      <c r="Q74" s="317" t="s">
        <v>1090</v>
      </c>
      <c r="R74" s="14"/>
      <c r="S74" s="14"/>
    </row>
    <row r="75" spans="1:19" ht="14.25">
      <c r="A75" s="311">
        <v>3</v>
      </c>
      <c r="B75" s="312">
        <v>1105</v>
      </c>
      <c r="C75" s="317" t="s">
        <v>1091</v>
      </c>
      <c r="D75" s="317" t="s">
        <v>1048</v>
      </c>
      <c r="E75" s="317" t="s">
        <v>858</v>
      </c>
      <c r="F75" s="317">
        <v>17</v>
      </c>
      <c r="G75" s="317" t="s">
        <v>859</v>
      </c>
      <c r="H75" s="317">
        <v>0</v>
      </c>
      <c r="I75" s="314">
        <v>5</v>
      </c>
      <c r="J75" s="314">
        <v>0</v>
      </c>
      <c r="K75" s="314">
        <v>0</v>
      </c>
      <c r="L75" s="314">
        <v>0</v>
      </c>
      <c r="M75" s="315">
        <f t="shared" si="2"/>
        <v>5</v>
      </c>
      <c r="N75" s="315">
        <v>1</v>
      </c>
      <c r="O75" s="315">
        <f>SUM(M75:N75)</f>
        <v>6</v>
      </c>
      <c r="P75" s="316" t="s">
        <v>999</v>
      </c>
      <c r="Q75" s="317" t="s">
        <v>1000</v>
      </c>
      <c r="R75" s="14"/>
      <c r="S75" s="14"/>
    </row>
    <row r="76" spans="1:19" ht="14.25">
      <c r="A76" s="99">
        <v>4</v>
      </c>
      <c r="B76" s="100">
        <v>1102</v>
      </c>
      <c r="C76" s="104" t="s">
        <v>1092</v>
      </c>
      <c r="D76" s="104" t="s">
        <v>1093</v>
      </c>
      <c r="E76" s="104" t="s">
        <v>905</v>
      </c>
      <c r="F76" s="104">
        <v>19</v>
      </c>
      <c r="G76" s="104" t="s">
        <v>859</v>
      </c>
      <c r="H76" s="104">
        <v>0</v>
      </c>
      <c r="I76" s="105">
        <v>4</v>
      </c>
      <c r="J76" s="105">
        <v>0</v>
      </c>
      <c r="K76" s="105">
        <v>0</v>
      </c>
      <c r="L76" s="105">
        <v>0</v>
      </c>
      <c r="M76" s="98">
        <f t="shared" si="2"/>
        <v>4</v>
      </c>
      <c r="N76" s="98"/>
      <c r="O76" s="98"/>
      <c r="P76" s="106"/>
      <c r="Q76" s="104" t="s">
        <v>1057</v>
      </c>
      <c r="R76" s="14"/>
      <c r="S76" s="14"/>
    </row>
    <row r="77" spans="1:19" ht="14.25">
      <c r="A77" s="99">
        <v>4</v>
      </c>
      <c r="B77" s="100">
        <v>1106</v>
      </c>
      <c r="C77" s="107" t="s">
        <v>1094</v>
      </c>
      <c r="D77" s="107" t="s">
        <v>933</v>
      </c>
      <c r="E77" s="107" t="s">
        <v>863</v>
      </c>
      <c r="F77" s="107">
        <v>17</v>
      </c>
      <c r="G77" s="107" t="s">
        <v>859</v>
      </c>
      <c r="H77" s="107">
        <v>2</v>
      </c>
      <c r="I77" s="102">
        <v>2</v>
      </c>
      <c r="J77" s="102">
        <v>0</v>
      </c>
      <c r="K77" s="102">
        <v>0</v>
      </c>
      <c r="L77" s="102">
        <v>0</v>
      </c>
      <c r="M77" s="98">
        <f t="shared" si="2"/>
        <v>4</v>
      </c>
      <c r="N77" s="98"/>
      <c r="O77" s="98"/>
      <c r="P77" s="103"/>
      <c r="Q77" s="107" t="s">
        <v>1017</v>
      </c>
      <c r="R77" s="14"/>
      <c r="S77" s="14"/>
    </row>
    <row r="78" spans="1:19" ht="14.25">
      <c r="A78" s="99">
        <v>6</v>
      </c>
      <c r="B78" s="100">
        <v>1104</v>
      </c>
      <c r="C78" s="104" t="s">
        <v>1095</v>
      </c>
      <c r="D78" s="104" t="s">
        <v>1071</v>
      </c>
      <c r="E78" s="104" t="s">
        <v>927</v>
      </c>
      <c r="F78" s="104">
        <v>18</v>
      </c>
      <c r="G78" s="104" t="s">
        <v>859</v>
      </c>
      <c r="H78" s="104">
        <v>0</v>
      </c>
      <c r="I78" s="105">
        <v>1</v>
      </c>
      <c r="J78" s="105">
        <v>1</v>
      </c>
      <c r="K78" s="105">
        <v>0.5</v>
      </c>
      <c r="L78" s="102">
        <v>0</v>
      </c>
      <c r="M78" s="98">
        <f t="shared" si="2"/>
        <v>2.5</v>
      </c>
      <c r="N78" s="98"/>
      <c r="O78" s="98"/>
      <c r="P78" s="106"/>
      <c r="Q78" s="104" t="s">
        <v>986</v>
      </c>
      <c r="R78" s="14"/>
      <c r="S78" s="14"/>
    </row>
    <row r="79" spans="1:19" ht="14.25">
      <c r="A79" s="99">
        <v>7</v>
      </c>
      <c r="B79" s="100">
        <v>1107</v>
      </c>
      <c r="C79" s="108" t="s">
        <v>1096</v>
      </c>
      <c r="D79" s="108" t="s">
        <v>1097</v>
      </c>
      <c r="E79" s="108" t="s">
        <v>868</v>
      </c>
      <c r="F79" s="108">
        <v>17</v>
      </c>
      <c r="G79" s="108" t="s">
        <v>859</v>
      </c>
      <c r="H79" s="108">
        <v>1</v>
      </c>
      <c r="I79" s="102">
        <v>1</v>
      </c>
      <c r="J79" s="102">
        <v>0</v>
      </c>
      <c r="K79" s="102">
        <v>0</v>
      </c>
      <c r="L79" s="102">
        <v>0</v>
      </c>
      <c r="M79" s="98">
        <f t="shared" si="2"/>
        <v>2</v>
      </c>
      <c r="N79" s="98"/>
      <c r="O79" s="98"/>
      <c r="P79" s="103"/>
      <c r="Q79" s="108" t="s">
        <v>1006</v>
      </c>
      <c r="R79" s="14"/>
      <c r="S79" s="14"/>
    </row>
    <row r="80" spans="1:19" ht="14.25">
      <c r="A80" s="99">
        <v>7</v>
      </c>
      <c r="B80" s="100">
        <v>1108</v>
      </c>
      <c r="C80" s="104" t="s">
        <v>1098</v>
      </c>
      <c r="D80" s="109" t="s">
        <v>1099</v>
      </c>
      <c r="E80" s="104" t="s">
        <v>873</v>
      </c>
      <c r="F80" s="104">
        <v>16</v>
      </c>
      <c r="G80" s="104" t="s">
        <v>859</v>
      </c>
      <c r="H80" s="102">
        <v>0</v>
      </c>
      <c r="I80" s="102">
        <v>0</v>
      </c>
      <c r="J80" s="102">
        <v>2</v>
      </c>
      <c r="K80" s="102">
        <v>0</v>
      </c>
      <c r="L80" s="102">
        <v>0</v>
      </c>
      <c r="M80" s="98">
        <f>SUM(I80:L80)</f>
        <v>2</v>
      </c>
      <c r="N80" s="98"/>
      <c r="O80" s="98"/>
      <c r="P80" s="103"/>
      <c r="Q80" s="104" t="s">
        <v>1100</v>
      </c>
      <c r="R80" s="14"/>
      <c r="S80" s="14"/>
    </row>
    <row r="81" spans="1:19" ht="14.25">
      <c r="A81" s="99">
        <v>9</v>
      </c>
      <c r="B81" s="100">
        <v>1110</v>
      </c>
      <c r="C81" s="104" t="s">
        <v>1101</v>
      </c>
      <c r="D81" s="104" t="s">
        <v>1073</v>
      </c>
      <c r="E81" s="104" t="s">
        <v>905</v>
      </c>
      <c r="F81" s="104">
        <v>15</v>
      </c>
      <c r="G81" s="104" t="s">
        <v>864</v>
      </c>
      <c r="H81" s="102">
        <v>0</v>
      </c>
      <c r="I81" s="102">
        <v>1</v>
      </c>
      <c r="J81" s="102">
        <v>0</v>
      </c>
      <c r="K81" s="102">
        <v>0.5</v>
      </c>
      <c r="L81" s="102">
        <v>0</v>
      </c>
      <c r="M81" s="98">
        <f aca="true" t="shared" si="3" ref="M81:M86">SUM(H81:L81)</f>
        <v>1.5</v>
      </c>
      <c r="N81" s="98"/>
      <c r="O81" s="98"/>
      <c r="P81" s="103"/>
      <c r="Q81" s="104" t="s">
        <v>1057</v>
      </c>
      <c r="R81" s="14" t="s">
        <v>870</v>
      </c>
      <c r="S81" s="14"/>
    </row>
    <row r="82" spans="1:19" ht="14.25">
      <c r="A82" s="99">
        <v>10</v>
      </c>
      <c r="B82" s="100">
        <v>1112</v>
      </c>
      <c r="C82" s="110" t="s">
        <v>1102</v>
      </c>
      <c r="D82" s="110" t="s">
        <v>1071</v>
      </c>
      <c r="E82" s="104" t="s">
        <v>1013</v>
      </c>
      <c r="F82" s="104">
        <v>12</v>
      </c>
      <c r="G82" s="104" t="s">
        <v>859</v>
      </c>
      <c r="H82" s="104">
        <v>0</v>
      </c>
      <c r="I82" s="102">
        <v>1</v>
      </c>
      <c r="J82" s="102">
        <v>0</v>
      </c>
      <c r="K82" s="102">
        <v>0</v>
      </c>
      <c r="L82" s="102">
        <v>0</v>
      </c>
      <c r="M82" s="98">
        <f t="shared" si="3"/>
        <v>1</v>
      </c>
      <c r="N82" s="98"/>
      <c r="O82" s="98"/>
      <c r="P82" s="103"/>
      <c r="Q82" s="104" t="s">
        <v>1014</v>
      </c>
      <c r="R82" s="14"/>
      <c r="S82" s="14"/>
    </row>
    <row r="83" spans="1:19" ht="14.25">
      <c r="A83" s="99">
        <v>11</v>
      </c>
      <c r="B83" s="100">
        <v>1116</v>
      </c>
      <c r="C83" s="101" t="s">
        <v>1103</v>
      </c>
      <c r="D83" s="101" t="s">
        <v>1071</v>
      </c>
      <c r="E83" s="101" t="s">
        <v>1104</v>
      </c>
      <c r="F83" s="101">
        <v>7</v>
      </c>
      <c r="G83" s="101" t="s">
        <v>859</v>
      </c>
      <c r="H83" s="101">
        <v>0</v>
      </c>
      <c r="I83" s="105">
        <v>0</v>
      </c>
      <c r="J83" s="105">
        <v>1</v>
      </c>
      <c r="K83" s="105">
        <v>0</v>
      </c>
      <c r="L83" s="105">
        <v>0</v>
      </c>
      <c r="M83" s="98">
        <f t="shared" si="3"/>
        <v>1</v>
      </c>
      <c r="N83" s="98"/>
      <c r="O83" s="98"/>
      <c r="P83" s="111"/>
      <c r="Q83" s="101" t="s">
        <v>1105</v>
      </c>
      <c r="R83" s="14"/>
      <c r="S83" s="14"/>
    </row>
    <row r="84" spans="1:19" ht="14.25">
      <c r="A84" s="99">
        <v>14</v>
      </c>
      <c r="B84" s="100">
        <v>1109</v>
      </c>
      <c r="C84" s="112" t="s">
        <v>1106</v>
      </c>
      <c r="D84" s="112" t="s">
        <v>969</v>
      </c>
      <c r="E84" s="101" t="s">
        <v>899</v>
      </c>
      <c r="F84" s="101">
        <v>16</v>
      </c>
      <c r="G84" s="101" t="s">
        <v>859</v>
      </c>
      <c r="H84" s="101">
        <v>0</v>
      </c>
      <c r="I84" s="102">
        <v>0</v>
      </c>
      <c r="J84" s="102">
        <v>0</v>
      </c>
      <c r="K84" s="102">
        <v>0</v>
      </c>
      <c r="L84" s="102">
        <v>0</v>
      </c>
      <c r="M84" s="98">
        <f t="shared" si="3"/>
        <v>0</v>
      </c>
      <c r="N84" s="98"/>
      <c r="O84" s="98"/>
      <c r="P84" s="103"/>
      <c r="Q84" s="113" t="s">
        <v>996</v>
      </c>
      <c r="R84" s="14"/>
      <c r="S84" s="14"/>
    </row>
    <row r="85" spans="1:19" ht="14.25">
      <c r="A85" s="99">
        <v>14</v>
      </c>
      <c r="B85" s="100">
        <v>1113</v>
      </c>
      <c r="C85" s="114" t="s">
        <v>1107</v>
      </c>
      <c r="D85" s="114" t="s">
        <v>1108</v>
      </c>
      <c r="E85" s="110" t="s">
        <v>1035</v>
      </c>
      <c r="F85" s="104">
        <v>12</v>
      </c>
      <c r="G85" s="104" t="s">
        <v>859</v>
      </c>
      <c r="H85" s="101">
        <v>0</v>
      </c>
      <c r="I85" s="102">
        <v>0</v>
      </c>
      <c r="J85" s="102">
        <v>0</v>
      </c>
      <c r="K85" s="102">
        <v>0</v>
      </c>
      <c r="L85" s="102">
        <v>0</v>
      </c>
      <c r="M85" s="98">
        <f t="shared" si="3"/>
        <v>0</v>
      </c>
      <c r="N85" s="98"/>
      <c r="O85" s="98"/>
      <c r="P85" s="103"/>
      <c r="Q85" s="104" t="s">
        <v>1109</v>
      </c>
      <c r="R85" s="14"/>
      <c r="S85" s="14"/>
    </row>
    <row r="86" spans="1:19" ht="14.25">
      <c r="A86" s="99">
        <v>14</v>
      </c>
      <c r="B86" s="100">
        <v>1115</v>
      </c>
      <c r="C86" s="104" t="s">
        <v>1110</v>
      </c>
      <c r="D86" s="104" t="s">
        <v>1111</v>
      </c>
      <c r="E86" s="104" t="s">
        <v>882</v>
      </c>
      <c r="F86" s="104">
        <v>9</v>
      </c>
      <c r="G86" s="104" t="s">
        <v>859</v>
      </c>
      <c r="H86" s="104">
        <v>0</v>
      </c>
      <c r="I86" s="102">
        <v>0</v>
      </c>
      <c r="J86" s="102">
        <v>0</v>
      </c>
      <c r="K86" s="102">
        <v>0</v>
      </c>
      <c r="L86" s="102">
        <v>0</v>
      </c>
      <c r="M86" s="98">
        <f t="shared" si="3"/>
        <v>0</v>
      </c>
      <c r="N86" s="98"/>
      <c r="O86" s="98"/>
      <c r="P86" s="103"/>
      <c r="Q86" s="104" t="s">
        <v>1112</v>
      </c>
      <c r="R86" s="14"/>
      <c r="S86" s="14"/>
    </row>
    <row r="87" spans="1:19" ht="15.75" customHeight="1">
      <c r="A87" s="99"/>
      <c r="B87" s="100">
        <v>1117</v>
      </c>
      <c r="C87" s="104" t="s">
        <v>1113</v>
      </c>
      <c r="D87" s="104" t="s">
        <v>902</v>
      </c>
      <c r="E87" s="104" t="s">
        <v>1038</v>
      </c>
      <c r="F87" s="104">
        <v>5</v>
      </c>
      <c r="G87" s="104" t="s">
        <v>859</v>
      </c>
      <c r="H87" s="1772" t="s">
        <v>939</v>
      </c>
      <c r="I87" s="1773"/>
      <c r="J87" s="1773"/>
      <c r="K87" s="1773"/>
      <c r="L87" s="1773"/>
      <c r="M87" s="1774"/>
      <c r="N87" s="136"/>
      <c r="O87" s="136"/>
      <c r="P87" s="103"/>
      <c r="Q87" s="104" t="s">
        <v>1084</v>
      </c>
      <c r="R87" s="14"/>
      <c r="S87" s="14"/>
    </row>
    <row r="88" spans="1:19" ht="14.25">
      <c r="A88" s="99"/>
      <c r="B88" s="100">
        <v>1118</v>
      </c>
      <c r="C88" s="104" t="s">
        <v>1114</v>
      </c>
      <c r="D88" s="104" t="s">
        <v>885</v>
      </c>
      <c r="E88" s="104" t="s">
        <v>909</v>
      </c>
      <c r="F88" s="104">
        <v>3</v>
      </c>
      <c r="G88" s="104" t="s">
        <v>859</v>
      </c>
      <c r="H88" s="1772" t="s">
        <v>939</v>
      </c>
      <c r="I88" s="1773"/>
      <c r="J88" s="1773"/>
      <c r="K88" s="1773"/>
      <c r="L88" s="1773"/>
      <c r="M88" s="1774"/>
      <c r="N88" s="136"/>
      <c r="O88" s="136"/>
      <c r="P88" s="115"/>
      <c r="Q88" s="104" t="s">
        <v>1029</v>
      </c>
      <c r="R88" s="14"/>
      <c r="S88" s="14"/>
    </row>
    <row r="89" spans="1:19" ht="14.25">
      <c r="A89" s="99"/>
      <c r="B89" s="100">
        <v>1101</v>
      </c>
      <c r="C89" s="104" t="s">
        <v>1115</v>
      </c>
      <c r="D89" s="104" t="s">
        <v>1071</v>
      </c>
      <c r="E89" s="104" t="s">
        <v>905</v>
      </c>
      <c r="F89" s="104">
        <v>19</v>
      </c>
      <c r="G89" s="104" t="s">
        <v>859</v>
      </c>
      <c r="H89" s="1772" t="s">
        <v>939</v>
      </c>
      <c r="I89" s="1773"/>
      <c r="J89" s="1773"/>
      <c r="K89" s="1773"/>
      <c r="L89" s="1773"/>
      <c r="M89" s="1774"/>
      <c r="N89" s="136"/>
      <c r="O89" s="136"/>
      <c r="P89" s="111"/>
      <c r="Q89" s="104" t="s">
        <v>1116</v>
      </c>
      <c r="R89" s="14" t="s">
        <v>870</v>
      </c>
      <c r="S89" s="14"/>
    </row>
    <row r="90" spans="1:19" ht="14.25">
      <c r="A90" s="99"/>
      <c r="B90" s="100">
        <v>1114</v>
      </c>
      <c r="C90" s="101" t="s">
        <v>1117</v>
      </c>
      <c r="D90" s="101" t="s">
        <v>1080</v>
      </c>
      <c r="E90" s="101" t="s">
        <v>912</v>
      </c>
      <c r="F90" s="101">
        <v>10</v>
      </c>
      <c r="G90" s="101" t="s">
        <v>859</v>
      </c>
      <c r="H90" s="1772" t="s">
        <v>939</v>
      </c>
      <c r="I90" s="1773"/>
      <c r="J90" s="1773"/>
      <c r="K90" s="1773"/>
      <c r="L90" s="1773"/>
      <c r="M90" s="1774"/>
      <c r="N90" s="136"/>
      <c r="O90" s="136"/>
      <c r="P90" s="103"/>
      <c r="Q90" s="101" t="s">
        <v>1081</v>
      </c>
      <c r="R90" s="14"/>
      <c r="S90" s="14"/>
    </row>
    <row r="91" ht="14.25">
      <c r="G91" s="96"/>
    </row>
  </sheetData>
  <sheetProtection/>
  <mergeCells count="26">
    <mergeCell ref="H62:L62"/>
    <mergeCell ref="H63:L63"/>
    <mergeCell ref="A9:D9"/>
    <mergeCell ref="A1:Q1"/>
    <mergeCell ref="A2:Q2"/>
    <mergeCell ref="A3:Q3"/>
    <mergeCell ref="A4:M4"/>
    <mergeCell ref="E5:L5"/>
    <mergeCell ref="H64:L64"/>
    <mergeCell ref="H38:M38"/>
    <mergeCell ref="H39:M39"/>
    <mergeCell ref="H40:M40"/>
    <mergeCell ref="H41:M41"/>
    <mergeCell ref="H42:M42"/>
    <mergeCell ref="H43:M43"/>
    <mergeCell ref="H44:M44"/>
    <mergeCell ref="H45:M45"/>
    <mergeCell ref="H61:L61"/>
    <mergeCell ref="H89:M89"/>
    <mergeCell ref="H90:M90"/>
    <mergeCell ref="H65:L65"/>
    <mergeCell ref="H66:L66"/>
    <mergeCell ref="H67:L67"/>
    <mergeCell ref="H68:L68"/>
    <mergeCell ref="H87:M87"/>
    <mergeCell ref="H88:M88"/>
  </mergeCells>
  <dataValidations count="4">
    <dataValidation type="list" allowBlank="1" showInputMessage="1" showErrorMessage="1" sqref="E82">
      <formula1>$U$8:$U$33</formula1>
    </dataValidation>
    <dataValidation type="list" allowBlank="1" showInputMessage="1" showErrorMessage="1" sqref="E80">
      <formula1>$S$7:$S$32</formula1>
    </dataValidation>
    <dataValidation type="list" allowBlank="1" showInputMessage="1" showErrorMessage="1" sqref="E79">
      <formula1>$S$7:$S$33</formula1>
    </dataValidation>
    <dataValidation type="list" allowBlank="1" showInputMessage="1" showErrorMessage="1" sqref="E85">
      <formula1>$U$8:$U$34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6.7109375" style="0" customWidth="1"/>
    <col min="2" max="2" width="15.7109375" style="0" customWidth="1"/>
    <col min="3" max="3" width="13.28125" style="0" customWidth="1"/>
    <col min="4" max="4" width="11.57421875" style="0" customWidth="1"/>
    <col min="5" max="5" width="29.57421875" style="0" customWidth="1"/>
    <col min="6" max="6" width="8.7109375" style="0" customWidth="1"/>
    <col min="7" max="7" width="12.7109375" style="0" customWidth="1"/>
    <col min="8" max="8" width="15.421875" style="0" customWidth="1"/>
    <col min="9" max="9" width="11.421875" style="0" customWidth="1"/>
    <col min="10" max="10" width="11.140625" style="0" customWidth="1"/>
    <col min="11" max="11" width="11.00390625" style="0" customWidth="1"/>
    <col min="12" max="12" width="10.421875" style="0" customWidth="1"/>
    <col min="13" max="13" width="9.8515625" style="0" customWidth="1"/>
    <col min="14" max="14" width="9.7109375" style="0" customWidth="1"/>
    <col min="15" max="15" width="34.140625" style="0" customWidth="1"/>
    <col min="16" max="24" width="13.00390625" style="0" customWidth="1"/>
  </cols>
  <sheetData>
    <row r="1" spans="1:16" ht="17.25">
      <c r="A1" s="1"/>
      <c r="B1" s="2"/>
      <c r="C1" s="2"/>
      <c r="D1" s="1463" t="s">
        <v>746</v>
      </c>
      <c r="E1" s="1463"/>
      <c r="F1" s="1463"/>
      <c r="G1" s="1463"/>
      <c r="H1" s="1463"/>
      <c r="I1" s="3"/>
      <c r="J1" s="3"/>
      <c r="K1" s="4"/>
      <c r="L1" s="2"/>
      <c r="M1" s="2"/>
      <c r="N1" s="1"/>
      <c r="O1" s="1"/>
      <c r="P1" s="1"/>
    </row>
    <row r="2" spans="1:16" ht="14.25">
      <c r="A2" s="1"/>
      <c r="B2" s="3" t="s">
        <v>837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>
      <c r="A3" s="1"/>
      <c r="B3" s="1"/>
      <c r="C3" s="4"/>
      <c r="D3" s="1672" t="s">
        <v>702</v>
      </c>
      <c r="E3" s="1672"/>
      <c r="F3" s="1317"/>
      <c r="G3" s="1317"/>
      <c r="H3" s="1317"/>
      <c r="I3" s="3"/>
      <c r="J3" s="3"/>
      <c r="K3" s="2"/>
      <c r="L3" s="1"/>
      <c r="M3" s="1"/>
      <c r="N3" s="1"/>
      <c r="O3" s="1"/>
      <c r="P3" s="1"/>
    </row>
    <row r="4" spans="1:16" ht="14.25">
      <c r="A4" s="1"/>
      <c r="B4" s="1"/>
      <c r="C4" s="1"/>
      <c r="D4" s="1673"/>
      <c r="E4" s="1673"/>
      <c r="F4" s="1318"/>
      <c r="G4" s="1318"/>
      <c r="H4" s="1318"/>
      <c r="I4" s="5"/>
      <c r="J4" s="5"/>
      <c r="K4" s="5"/>
      <c r="L4" s="2"/>
      <c r="M4" s="2"/>
      <c r="N4" s="1"/>
      <c r="O4" s="1"/>
      <c r="P4" s="1"/>
    </row>
    <row r="5" spans="1:16" ht="15">
      <c r="A5" s="53"/>
      <c r="B5" s="6"/>
      <c r="C5" s="1171" t="s">
        <v>703</v>
      </c>
      <c r="D5" s="6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</row>
    <row r="6" spans="1:16" ht="15">
      <c r="A6" s="53"/>
      <c r="B6" s="6"/>
      <c r="C6" s="1171" t="s">
        <v>704</v>
      </c>
      <c r="D6" s="6"/>
      <c r="E6" s="2"/>
      <c r="F6" s="2"/>
      <c r="G6" s="2"/>
      <c r="H6" s="2"/>
      <c r="I6" s="2"/>
      <c r="J6" s="2"/>
      <c r="K6" s="2"/>
      <c r="L6" s="2"/>
      <c r="M6" s="2"/>
      <c r="N6" s="1"/>
      <c r="O6" s="1"/>
      <c r="P6" s="1"/>
    </row>
    <row r="7" spans="1:16" ht="15">
      <c r="A7" s="53"/>
      <c r="B7" s="6"/>
      <c r="C7" s="1171" t="s">
        <v>705</v>
      </c>
      <c r="D7" s="6"/>
      <c r="E7" s="2"/>
      <c r="F7" s="2"/>
      <c r="G7" s="2"/>
      <c r="H7" s="2"/>
      <c r="I7" s="2"/>
      <c r="J7" s="2"/>
      <c r="K7" s="2"/>
      <c r="L7" s="2"/>
      <c r="M7" s="2"/>
      <c r="N7" s="1"/>
      <c r="O7" s="1"/>
      <c r="P7" s="1"/>
    </row>
    <row r="8" spans="1:16" ht="15">
      <c r="A8" s="53"/>
      <c r="B8" s="6"/>
      <c r="C8" s="1171" t="s">
        <v>706</v>
      </c>
      <c r="D8" s="6"/>
      <c r="E8" s="2"/>
      <c r="F8" s="2"/>
      <c r="G8" s="2"/>
      <c r="H8" s="2"/>
      <c r="I8" s="2"/>
      <c r="J8" s="2"/>
      <c r="K8" s="2"/>
      <c r="L8" s="2"/>
      <c r="M8" s="2"/>
      <c r="N8" s="1"/>
      <c r="O8" s="1"/>
      <c r="P8" s="1"/>
    </row>
    <row r="9" spans="1:16" ht="15">
      <c r="A9" s="53"/>
      <c r="B9" s="6"/>
      <c r="C9" s="1171"/>
      <c r="D9" s="6"/>
      <c r="E9" s="2"/>
      <c r="F9" s="2"/>
      <c r="G9" s="2"/>
      <c r="H9" s="2"/>
      <c r="I9" s="2"/>
      <c r="J9" s="2"/>
      <c r="K9" s="2"/>
      <c r="L9" s="2"/>
      <c r="M9" s="2"/>
      <c r="N9" s="1"/>
      <c r="O9" s="1"/>
      <c r="P9" s="1"/>
    </row>
    <row r="10" spans="1:16" ht="43.5" customHeight="1">
      <c r="A10" s="1464" t="s">
        <v>842</v>
      </c>
      <c r="B10" s="1465" t="s">
        <v>954</v>
      </c>
      <c r="C10" s="1466" t="s">
        <v>844</v>
      </c>
      <c r="D10" s="1466" t="s">
        <v>845</v>
      </c>
      <c r="E10" s="1466" t="s">
        <v>357</v>
      </c>
      <c r="F10" s="1466" t="s">
        <v>846</v>
      </c>
      <c r="G10" s="674" t="s">
        <v>358</v>
      </c>
      <c r="H10" s="674" t="s">
        <v>359</v>
      </c>
      <c r="I10" s="846" t="s">
        <v>707</v>
      </c>
      <c r="J10" s="846" t="s">
        <v>708</v>
      </c>
      <c r="K10" s="846" t="s">
        <v>709</v>
      </c>
      <c r="L10" s="846" t="s">
        <v>710</v>
      </c>
      <c r="M10" s="840" t="s">
        <v>365</v>
      </c>
      <c r="N10" s="840" t="s">
        <v>711</v>
      </c>
      <c r="O10" s="1466" t="s">
        <v>712</v>
      </c>
      <c r="P10" s="840" t="s">
        <v>713</v>
      </c>
    </row>
    <row r="11" spans="1:16" ht="15">
      <c r="A11" s="53"/>
      <c r="B11" s="1467" t="s">
        <v>714</v>
      </c>
      <c r="C11" s="1468"/>
      <c r="D11" s="1468"/>
      <c r="E11" s="2"/>
      <c r="F11" s="2"/>
      <c r="G11" s="2"/>
      <c r="H11" s="2"/>
      <c r="I11" s="2"/>
      <c r="J11" s="2"/>
      <c r="K11" s="2"/>
      <c r="L11" s="2"/>
      <c r="M11" s="1"/>
      <c r="N11" s="1"/>
      <c r="O11" s="2"/>
      <c r="P11" s="1"/>
    </row>
    <row r="12" spans="1:17" ht="15">
      <c r="A12" s="53">
        <v>1</v>
      </c>
      <c r="B12" s="1469" t="s">
        <v>715</v>
      </c>
      <c r="C12" s="1468" t="s">
        <v>716</v>
      </c>
      <c r="D12" s="1468" t="s">
        <v>933</v>
      </c>
      <c r="E12" s="1468" t="s">
        <v>927</v>
      </c>
      <c r="F12" s="681">
        <v>7</v>
      </c>
      <c r="G12" s="681">
        <v>15</v>
      </c>
      <c r="H12" s="681" t="s">
        <v>864</v>
      </c>
      <c r="I12" s="21"/>
      <c r="J12" s="21"/>
      <c r="K12" s="21"/>
      <c r="L12" s="21">
        <v>10</v>
      </c>
      <c r="M12" s="923">
        <v>10</v>
      </c>
      <c r="N12" s="923"/>
      <c r="O12" s="1468" t="s">
        <v>652</v>
      </c>
      <c r="P12" s="1468"/>
      <c r="Q12" s="124"/>
    </row>
    <row r="13" spans="1:17" ht="15">
      <c r="A13" s="53">
        <v>2</v>
      </c>
      <c r="B13" s="1469" t="s">
        <v>717</v>
      </c>
      <c r="C13" s="1468" t="s">
        <v>1786</v>
      </c>
      <c r="D13" s="1468" t="s">
        <v>1008</v>
      </c>
      <c r="E13" s="1468" t="s">
        <v>927</v>
      </c>
      <c r="F13" s="681">
        <v>7</v>
      </c>
      <c r="G13" s="681">
        <v>15</v>
      </c>
      <c r="H13" s="681" t="s">
        <v>864</v>
      </c>
      <c r="I13" s="21"/>
      <c r="J13" s="21"/>
      <c r="K13" s="21"/>
      <c r="L13" s="21"/>
      <c r="M13" s="923"/>
      <c r="N13" s="923"/>
      <c r="O13" s="1468" t="s">
        <v>652</v>
      </c>
      <c r="P13" s="1468"/>
      <c r="Q13" s="124"/>
    </row>
    <row r="14" spans="1:16" ht="15">
      <c r="A14" s="1470"/>
      <c r="B14" s="1471"/>
      <c r="C14" s="1472" t="s">
        <v>1908</v>
      </c>
      <c r="D14" s="1472" t="s">
        <v>1909</v>
      </c>
      <c r="E14" s="906" t="s">
        <v>912</v>
      </c>
      <c r="F14" s="1010">
        <v>7</v>
      </c>
      <c r="G14" s="1010">
        <v>44</v>
      </c>
      <c r="H14" s="1010" t="s">
        <v>859</v>
      </c>
      <c r="I14" s="1667" t="s">
        <v>939</v>
      </c>
      <c r="J14" s="1668"/>
      <c r="K14" s="1668"/>
      <c r="L14" s="1668"/>
      <c r="M14" s="1669"/>
      <c r="N14" s="928"/>
      <c r="O14" s="906" t="s">
        <v>718</v>
      </c>
      <c r="P14" s="1473"/>
    </row>
    <row r="15" spans="1:16" ht="15">
      <c r="A15" s="1470"/>
      <c r="B15" s="1471"/>
      <c r="C15" s="1472" t="s">
        <v>719</v>
      </c>
      <c r="D15" s="1472" t="s">
        <v>1248</v>
      </c>
      <c r="E15" s="906" t="s">
        <v>912</v>
      </c>
      <c r="F15" s="1010">
        <v>7</v>
      </c>
      <c r="G15" s="1010">
        <v>39</v>
      </c>
      <c r="H15" s="1010" t="s">
        <v>864</v>
      </c>
      <c r="I15" s="1667" t="s">
        <v>939</v>
      </c>
      <c r="J15" s="1668"/>
      <c r="K15" s="1668"/>
      <c r="L15" s="1668"/>
      <c r="M15" s="1669"/>
      <c r="N15" s="928"/>
      <c r="O15" s="906" t="s">
        <v>718</v>
      </c>
      <c r="P15" s="1473"/>
    </row>
    <row r="16" spans="1:16" ht="15">
      <c r="A16" s="1470"/>
      <c r="B16" s="1471"/>
      <c r="C16" s="1472" t="s">
        <v>925</v>
      </c>
      <c r="D16" s="1472" t="s">
        <v>926</v>
      </c>
      <c r="E16" s="1472" t="s">
        <v>927</v>
      </c>
      <c r="F16" s="1029">
        <v>8</v>
      </c>
      <c r="G16" s="1029">
        <v>55</v>
      </c>
      <c r="H16" s="1029" t="s">
        <v>864</v>
      </c>
      <c r="I16" s="1667" t="s">
        <v>939</v>
      </c>
      <c r="J16" s="1668"/>
      <c r="K16" s="1668"/>
      <c r="L16" s="1668"/>
      <c r="M16" s="1669"/>
      <c r="N16" s="928"/>
      <c r="O16" s="1472" t="s">
        <v>652</v>
      </c>
      <c r="P16" s="1473"/>
    </row>
    <row r="17" spans="1:16" ht="15">
      <c r="A17" s="1474"/>
      <c r="B17" s="1475"/>
      <c r="C17" s="1476"/>
      <c r="D17" s="1476"/>
      <c r="E17" s="1476"/>
      <c r="F17" s="1477"/>
      <c r="G17" s="1477"/>
      <c r="H17" s="1477"/>
      <c r="I17" s="1478"/>
      <c r="J17" s="1478"/>
      <c r="K17" s="1478"/>
      <c r="L17" s="1478"/>
      <c r="M17" s="1479"/>
      <c r="N17" s="1479"/>
      <c r="O17" s="1476"/>
      <c r="P17" s="1479"/>
    </row>
    <row r="18" spans="1:12" ht="14.25">
      <c r="A18" s="1664" t="s">
        <v>2193</v>
      </c>
      <c r="B18" s="1664"/>
      <c r="C18" s="1664"/>
      <c r="I18" s="1480"/>
      <c r="J18" s="1480"/>
      <c r="K18" s="1480"/>
      <c r="L18" s="1480"/>
    </row>
    <row r="19" spans="1:16" ht="57">
      <c r="A19" s="1464" t="s">
        <v>842</v>
      </c>
      <c r="B19" s="1465" t="s">
        <v>954</v>
      </c>
      <c r="C19" s="1466" t="s">
        <v>844</v>
      </c>
      <c r="D19" s="1466" t="s">
        <v>845</v>
      </c>
      <c r="E19" s="1466" t="s">
        <v>357</v>
      </c>
      <c r="F19" s="1466" t="s">
        <v>846</v>
      </c>
      <c r="G19" s="674" t="s">
        <v>358</v>
      </c>
      <c r="H19" s="674" t="s">
        <v>359</v>
      </c>
      <c r="I19" s="846" t="s">
        <v>707</v>
      </c>
      <c r="J19" s="846" t="s">
        <v>708</v>
      </c>
      <c r="K19" s="846" t="s">
        <v>709</v>
      </c>
      <c r="L19" s="846" t="s">
        <v>710</v>
      </c>
      <c r="M19" s="840" t="s">
        <v>365</v>
      </c>
      <c r="N19" s="840" t="s">
        <v>711</v>
      </c>
      <c r="O19" s="1466" t="s">
        <v>712</v>
      </c>
      <c r="P19" s="840" t="s">
        <v>713</v>
      </c>
    </row>
    <row r="20" spans="1:16" ht="15">
      <c r="A20" s="1102"/>
      <c r="B20" s="1481"/>
      <c r="C20" s="1468"/>
      <c r="D20" s="1468"/>
      <c r="E20" s="840"/>
      <c r="F20" s="840"/>
      <c r="G20" s="840"/>
      <c r="H20" s="840"/>
      <c r="I20" s="1104">
        <v>100</v>
      </c>
      <c r="J20" s="1104">
        <v>100</v>
      </c>
      <c r="K20" s="1104">
        <v>100</v>
      </c>
      <c r="L20" s="1104">
        <v>100</v>
      </c>
      <c r="M20" s="1104">
        <f aca="true" t="shared" si="0" ref="M20:M31">SUM(I20:L20)</f>
        <v>400</v>
      </c>
      <c r="N20" s="1104"/>
      <c r="O20" s="840"/>
      <c r="P20" s="14"/>
    </row>
    <row r="21" spans="1:16" ht="15">
      <c r="A21" s="45">
        <v>1</v>
      </c>
      <c r="B21" s="1482" t="s">
        <v>720</v>
      </c>
      <c r="C21" s="1483" t="s">
        <v>1101</v>
      </c>
      <c r="D21" s="1483" t="s">
        <v>1073</v>
      </c>
      <c r="E21" s="1484" t="s">
        <v>905</v>
      </c>
      <c r="F21" s="701">
        <v>11</v>
      </c>
      <c r="G21" s="701">
        <v>200</v>
      </c>
      <c r="H21" s="701" t="s">
        <v>859</v>
      </c>
      <c r="I21" s="46">
        <v>100</v>
      </c>
      <c r="J21" s="46">
        <v>80</v>
      </c>
      <c r="K21" s="46">
        <v>7</v>
      </c>
      <c r="L21" s="46"/>
      <c r="M21" s="1485">
        <f t="shared" si="0"/>
        <v>187</v>
      </c>
      <c r="N21" s="46" t="s">
        <v>928</v>
      </c>
      <c r="O21" s="1483" t="s">
        <v>509</v>
      </c>
      <c r="P21" s="46" t="s">
        <v>928</v>
      </c>
    </row>
    <row r="22" spans="1:16" ht="15">
      <c r="A22" s="1486">
        <v>2</v>
      </c>
      <c r="B22" s="1482" t="s">
        <v>721</v>
      </c>
      <c r="C22" s="1483" t="s">
        <v>496</v>
      </c>
      <c r="D22" s="1483" t="s">
        <v>1283</v>
      </c>
      <c r="E22" s="46" t="s">
        <v>873</v>
      </c>
      <c r="F22" s="701">
        <v>11</v>
      </c>
      <c r="G22" s="701">
        <v>200</v>
      </c>
      <c r="H22" s="701" t="s">
        <v>859</v>
      </c>
      <c r="I22" s="1487">
        <v>15</v>
      </c>
      <c r="J22" s="1488">
        <v>100</v>
      </c>
      <c r="K22" s="1488">
        <v>25</v>
      </c>
      <c r="L22" s="1488">
        <v>9</v>
      </c>
      <c r="M22" s="1485">
        <f t="shared" si="0"/>
        <v>149</v>
      </c>
      <c r="N22" s="46" t="s">
        <v>870</v>
      </c>
      <c r="O22" s="1483" t="s">
        <v>722</v>
      </c>
      <c r="P22" s="46"/>
    </row>
    <row r="23" spans="1:16" ht="15">
      <c r="A23" s="1486">
        <v>3</v>
      </c>
      <c r="B23" s="1482" t="s">
        <v>723</v>
      </c>
      <c r="C23" s="1489" t="s">
        <v>485</v>
      </c>
      <c r="D23" s="1489" t="s">
        <v>878</v>
      </c>
      <c r="E23" s="46" t="s">
        <v>858</v>
      </c>
      <c r="F23" s="1490">
        <v>11</v>
      </c>
      <c r="G23" s="45">
        <v>140</v>
      </c>
      <c r="H23" s="45" t="s">
        <v>859</v>
      </c>
      <c r="I23" s="1491">
        <v>100</v>
      </c>
      <c r="J23" s="1491">
        <v>20</v>
      </c>
      <c r="K23" s="1491"/>
      <c r="L23" s="1491">
        <v>0</v>
      </c>
      <c r="M23" s="1485">
        <f t="shared" si="0"/>
        <v>120</v>
      </c>
      <c r="N23" s="46" t="s">
        <v>1751</v>
      </c>
      <c r="O23" s="46" t="s">
        <v>724</v>
      </c>
      <c r="P23" s="46"/>
    </row>
    <row r="24" spans="1:16" ht="15">
      <c r="A24" s="1492">
        <v>4</v>
      </c>
      <c r="B24" s="1469" t="s">
        <v>725</v>
      </c>
      <c r="C24" s="1493" t="s">
        <v>489</v>
      </c>
      <c r="D24" s="1493" t="s">
        <v>1016</v>
      </c>
      <c r="E24" s="1468" t="s">
        <v>927</v>
      </c>
      <c r="F24" s="683">
        <v>11</v>
      </c>
      <c r="G24" s="683">
        <v>200</v>
      </c>
      <c r="H24" s="683" t="s">
        <v>859</v>
      </c>
      <c r="I24" s="14"/>
      <c r="J24" s="14">
        <v>70</v>
      </c>
      <c r="K24" s="14"/>
      <c r="L24" s="14"/>
      <c r="M24" s="1104">
        <f t="shared" si="0"/>
        <v>70</v>
      </c>
      <c r="N24" s="14"/>
      <c r="O24" s="1468" t="s">
        <v>690</v>
      </c>
      <c r="P24" s="14"/>
    </row>
    <row r="25" spans="1:16" ht="15">
      <c r="A25" s="1492">
        <v>5</v>
      </c>
      <c r="B25" s="1469" t="s">
        <v>726</v>
      </c>
      <c r="C25" s="1468" t="s">
        <v>2108</v>
      </c>
      <c r="D25" s="1468" t="s">
        <v>878</v>
      </c>
      <c r="E25" s="1494" t="s">
        <v>882</v>
      </c>
      <c r="F25" s="681">
        <v>11</v>
      </c>
      <c r="G25" s="681">
        <v>80</v>
      </c>
      <c r="H25" s="681" t="s">
        <v>859</v>
      </c>
      <c r="I25" s="1495">
        <v>10</v>
      </c>
      <c r="J25" s="1496">
        <v>40</v>
      </c>
      <c r="K25" s="1496"/>
      <c r="L25" s="1496"/>
      <c r="M25" s="1104">
        <f t="shared" si="0"/>
        <v>50</v>
      </c>
      <c r="N25" s="1497"/>
      <c r="O25" s="1498" t="s">
        <v>727</v>
      </c>
      <c r="P25" s="43"/>
    </row>
    <row r="26" spans="1:16" ht="15">
      <c r="A26" s="1492">
        <v>6</v>
      </c>
      <c r="B26" s="1469" t="s">
        <v>728</v>
      </c>
      <c r="C26" s="1468" t="s">
        <v>729</v>
      </c>
      <c r="D26" s="1468" t="s">
        <v>730</v>
      </c>
      <c r="E26" s="1499" t="s">
        <v>1013</v>
      </c>
      <c r="F26" s="18">
        <v>11</v>
      </c>
      <c r="G26" s="681">
        <v>100</v>
      </c>
      <c r="H26" s="703" t="s">
        <v>859</v>
      </c>
      <c r="I26" s="1500"/>
      <c r="J26" s="1500">
        <v>30</v>
      </c>
      <c r="K26" s="1500"/>
      <c r="L26" s="1500"/>
      <c r="M26" s="1104">
        <f t="shared" si="0"/>
        <v>30</v>
      </c>
      <c r="N26" s="1497"/>
      <c r="O26" s="14" t="s">
        <v>731</v>
      </c>
      <c r="P26" s="43"/>
    </row>
    <row r="27" spans="1:16" ht="15">
      <c r="A27" s="1492">
        <v>7</v>
      </c>
      <c r="B27" s="1469" t="s">
        <v>732</v>
      </c>
      <c r="C27" s="1468" t="s">
        <v>733</v>
      </c>
      <c r="D27" s="1468" t="s">
        <v>1717</v>
      </c>
      <c r="E27" s="14" t="s">
        <v>873</v>
      </c>
      <c r="F27" s="681">
        <v>10</v>
      </c>
      <c r="G27" s="681">
        <v>140</v>
      </c>
      <c r="H27" s="681" t="s">
        <v>864</v>
      </c>
      <c r="I27" s="1495">
        <v>10</v>
      </c>
      <c r="J27" s="1496">
        <v>10</v>
      </c>
      <c r="K27" s="1496"/>
      <c r="L27" s="1496"/>
      <c r="M27" s="1104">
        <f t="shared" si="0"/>
        <v>20</v>
      </c>
      <c r="N27" s="1501"/>
      <c r="O27" s="1468" t="s">
        <v>722</v>
      </c>
      <c r="P27" s="43"/>
    </row>
    <row r="28" spans="1:16" ht="15">
      <c r="A28" s="1492">
        <v>7</v>
      </c>
      <c r="B28" s="1469" t="s">
        <v>734</v>
      </c>
      <c r="C28" s="1493" t="s">
        <v>168</v>
      </c>
      <c r="D28" s="1493" t="s">
        <v>1028</v>
      </c>
      <c r="E28" s="1468" t="s">
        <v>927</v>
      </c>
      <c r="F28" s="683">
        <v>11</v>
      </c>
      <c r="G28" s="683">
        <v>200</v>
      </c>
      <c r="H28" s="683" t="s">
        <v>859</v>
      </c>
      <c r="I28" s="14"/>
      <c r="J28" s="14">
        <v>20</v>
      </c>
      <c r="K28" s="14"/>
      <c r="L28" s="14"/>
      <c r="M28" s="1104">
        <f t="shared" si="0"/>
        <v>20</v>
      </c>
      <c r="N28" s="14"/>
      <c r="O28" s="1468" t="s">
        <v>690</v>
      </c>
      <c r="P28" s="14"/>
    </row>
    <row r="29" spans="1:16" ht="15">
      <c r="A29" s="1492">
        <v>11</v>
      </c>
      <c r="B29" s="1469" t="s">
        <v>735</v>
      </c>
      <c r="C29" s="1468" t="s">
        <v>736</v>
      </c>
      <c r="D29" s="1468" t="s">
        <v>1008</v>
      </c>
      <c r="E29" s="1468" t="s">
        <v>927</v>
      </c>
      <c r="F29" s="681">
        <v>9</v>
      </c>
      <c r="G29" s="681">
        <v>70</v>
      </c>
      <c r="H29" s="681" t="s">
        <v>859</v>
      </c>
      <c r="I29" s="1495">
        <v>0</v>
      </c>
      <c r="J29" s="1496">
        <v>0</v>
      </c>
      <c r="K29" s="1496">
        <v>0</v>
      </c>
      <c r="L29" s="1496"/>
      <c r="M29" s="1104">
        <f t="shared" si="0"/>
        <v>0</v>
      </c>
      <c r="N29" s="33"/>
      <c r="O29" s="1468" t="s">
        <v>652</v>
      </c>
      <c r="P29" s="43"/>
    </row>
    <row r="30" spans="1:16" ht="15">
      <c r="A30" s="1492">
        <v>11</v>
      </c>
      <c r="B30" s="1469" t="s">
        <v>737</v>
      </c>
      <c r="C30" s="1468" t="s">
        <v>502</v>
      </c>
      <c r="D30" s="1468" t="s">
        <v>1246</v>
      </c>
      <c r="E30" s="1499" t="s">
        <v>1013</v>
      </c>
      <c r="F30" s="18">
        <v>10</v>
      </c>
      <c r="G30" s="18">
        <v>80</v>
      </c>
      <c r="H30" s="703" t="s">
        <v>864</v>
      </c>
      <c r="I30" s="1495">
        <v>0</v>
      </c>
      <c r="J30" s="1496"/>
      <c r="K30" s="1496"/>
      <c r="L30" s="1496"/>
      <c r="M30" s="1104">
        <f t="shared" si="0"/>
        <v>0</v>
      </c>
      <c r="N30" s="1497"/>
      <c r="O30" s="14" t="s">
        <v>731</v>
      </c>
      <c r="P30" s="43"/>
    </row>
    <row r="31" spans="1:16" ht="15">
      <c r="A31" s="1492">
        <v>11</v>
      </c>
      <c r="B31" s="1469" t="s">
        <v>738</v>
      </c>
      <c r="C31" s="1468" t="s">
        <v>504</v>
      </c>
      <c r="D31" s="1468" t="s">
        <v>1008</v>
      </c>
      <c r="E31" s="1468" t="s">
        <v>927</v>
      </c>
      <c r="F31" s="681">
        <v>10</v>
      </c>
      <c r="G31" s="681">
        <v>80</v>
      </c>
      <c r="H31" s="681" t="s">
        <v>864</v>
      </c>
      <c r="I31" s="1495"/>
      <c r="J31" s="1496">
        <v>0</v>
      </c>
      <c r="K31" s="1496"/>
      <c r="L31" s="1496"/>
      <c r="M31" s="1104">
        <f t="shared" si="0"/>
        <v>0</v>
      </c>
      <c r="N31" s="1497"/>
      <c r="O31" s="1468" t="s">
        <v>652</v>
      </c>
      <c r="P31" s="1502"/>
    </row>
    <row r="32" spans="1:16" ht="36.75" customHeight="1">
      <c r="A32" s="1492">
        <v>13</v>
      </c>
      <c r="B32" s="1469" t="s">
        <v>739</v>
      </c>
      <c r="C32" s="1503" t="s">
        <v>740</v>
      </c>
      <c r="D32" s="1503" t="s">
        <v>933</v>
      </c>
      <c r="E32" s="1504" t="s">
        <v>868</v>
      </c>
      <c r="F32" s="25">
        <v>11</v>
      </c>
      <c r="G32" s="25">
        <v>100</v>
      </c>
      <c r="H32" s="25" t="s">
        <v>859</v>
      </c>
      <c r="I32" s="1505"/>
      <c r="J32" s="1505"/>
      <c r="K32" s="1505"/>
      <c r="L32" s="1505"/>
      <c r="M32" s="1104"/>
      <c r="N32" s="1506"/>
      <c r="O32" s="1507" t="s">
        <v>741</v>
      </c>
      <c r="P32" s="14"/>
    </row>
    <row r="33" spans="1:16" ht="18" customHeight="1">
      <c r="A33" s="1492">
        <v>13</v>
      </c>
      <c r="B33" s="1469" t="s">
        <v>742</v>
      </c>
      <c r="C33" s="1508" t="s">
        <v>743</v>
      </c>
      <c r="D33" s="1508" t="s">
        <v>1028</v>
      </c>
      <c r="E33" s="14" t="s">
        <v>919</v>
      </c>
      <c r="F33" s="681">
        <v>10</v>
      </c>
      <c r="G33" s="1494">
        <v>100</v>
      </c>
      <c r="H33" s="1494" t="s">
        <v>859</v>
      </c>
      <c r="I33" s="1495"/>
      <c r="J33" s="1496"/>
      <c r="K33" s="1496"/>
      <c r="L33" s="1496"/>
      <c r="M33" s="1104"/>
      <c r="N33" s="1501"/>
      <c r="O33" s="1509" t="s">
        <v>545</v>
      </c>
      <c r="P33" s="43"/>
    </row>
    <row r="34" spans="1:16" ht="19.5" customHeight="1">
      <c r="A34" s="1510"/>
      <c r="B34" s="1511"/>
      <c r="C34" s="1472" t="s">
        <v>968</v>
      </c>
      <c r="D34" s="1472" t="s">
        <v>969</v>
      </c>
      <c r="E34" s="1472" t="s">
        <v>927</v>
      </c>
      <c r="F34" s="1029">
        <v>9</v>
      </c>
      <c r="G34" s="1029">
        <v>65</v>
      </c>
      <c r="H34" s="1029" t="s">
        <v>864</v>
      </c>
      <c r="I34" s="1665" t="s">
        <v>939</v>
      </c>
      <c r="J34" s="1666"/>
      <c r="K34" s="1666"/>
      <c r="L34" s="1666"/>
      <c r="M34" s="1659"/>
      <c r="N34" s="1512"/>
      <c r="O34" s="1472" t="s">
        <v>652</v>
      </c>
      <c r="P34" s="43"/>
    </row>
    <row r="35" spans="1:16" ht="15">
      <c r="A35" s="1510"/>
      <c r="B35" s="1511"/>
      <c r="C35" s="1472" t="s">
        <v>2150</v>
      </c>
      <c r="D35" s="1472" t="s">
        <v>686</v>
      </c>
      <c r="E35" s="906" t="s">
        <v>912</v>
      </c>
      <c r="F35" s="1010">
        <v>10</v>
      </c>
      <c r="G35" s="1010">
        <v>100</v>
      </c>
      <c r="H35" s="1010" t="s">
        <v>859</v>
      </c>
      <c r="I35" s="1665" t="s">
        <v>939</v>
      </c>
      <c r="J35" s="1666"/>
      <c r="K35" s="1666"/>
      <c r="L35" s="1666"/>
      <c r="M35" s="1659"/>
      <c r="N35" s="1056"/>
      <c r="O35" s="906" t="s">
        <v>744</v>
      </c>
      <c r="P35" s="1502"/>
    </row>
    <row r="36" spans="1:16" ht="15">
      <c r="A36" s="1510"/>
      <c r="B36" s="1511"/>
      <c r="C36" s="1472" t="s">
        <v>1138</v>
      </c>
      <c r="D36" s="1472" t="s">
        <v>898</v>
      </c>
      <c r="E36" s="906" t="s">
        <v>992</v>
      </c>
      <c r="F36" s="1010">
        <v>11</v>
      </c>
      <c r="G36" s="1010">
        <v>39</v>
      </c>
      <c r="H36" s="1010" t="s">
        <v>859</v>
      </c>
      <c r="I36" s="1665" t="s">
        <v>939</v>
      </c>
      <c r="J36" s="1666"/>
      <c r="K36" s="1666"/>
      <c r="L36" s="1666"/>
      <c r="M36" s="1659"/>
      <c r="N36" s="1056"/>
      <c r="O36" s="1472" t="s">
        <v>745</v>
      </c>
      <c r="P36" s="43"/>
    </row>
    <row r="37" spans="1:16" ht="28.5">
      <c r="A37" s="906"/>
      <c r="B37" s="906"/>
      <c r="C37" s="1513" t="s">
        <v>121</v>
      </c>
      <c r="D37" s="1513" t="s">
        <v>1912</v>
      </c>
      <c r="E37" s="1514" t="s">
        <v>868</v>
      </c>
      <c r="F37" s="1030">
        <v>11</v>
      </c>
      <c r="G37" s="1030">
        <v>60</v>
      </c>
      <c r="H37" s="1030" t="s">
        <v>864</v>
      </c>
      <c r="I37" s="1665" t="s">
        <v>939</v>
      </c>
      <c r="J37" s="1666"/>
      <c r="K37" s="1666"/>
      <c r="L37" s="1666"/>
      <c r="M37" s="1659"/>
      <c r="N37" s="906"/>
      <c r="O37" s="1515" t="s">
        <v>741</v>
      </c>
      <c r="P37" s="14"/>
    </row>
  </sheetData>
  <sheetProtection/>
  <mergeCells count="10">
    <mergeCell ref="I36:M36"/>
    <mergeCell ref="I37:M37"/>
    <mergeCell ref="I16:M16"/>
    <mergeCell ref="A18:C18"/>
    <mergeCell ref="I34:M34"/>
    <mergeCell ref="I35:M35"/>
    <mergeCell ref="D3:E3"/>
    <mergeCell ref="D4:E4"/>
    <mergeCell ref="I14:M14"/>
    <mergeCell ref="I15:M1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5.7109375" style="0" customWidth="1"/>
    <col min="2" max="2" width="4.57421875" style="0" customWidth="1"/>
    <col min="3" max="3" width="10.8515625" style="0" customWidth="1"/>
    <col min="4" max="4" width="11.421875" style="0" customWidth="1"/>
    <col min="5" max="5" width="21.140625" style="0" customWidth="1"/>
    <col min="6" max="6" width="5.28125" style="0" customWidth="1"/>
    <col min="7" max="7" width="6.57421875" style="0" customWidth="1"/>
    <col min="8" max="8" width="11.8515625" style="0" customWidth="1"/>
    <col min="9" max="9" width="6.28125" style="0" customWidth="1"/>
    <col min="10" max="10" width="6.00390625" style="0" customWidth="1"/>
    <col min="11" max="11" width="5.140625" style="0" customWidth="1"/>
    <col min="12" max="13" width="6.140625" style="0" customWidth="1"/>
    <col min="14" max="14" width="5.28125" style="0" customWidth="1"/>
    <col min="15" max="15" width="10.00390625" style="0" customWidth="1"/>
    <col min="16" max="16" width="7.57421875" style="0" customWidth="1"/>
    <col min="17" max="17" width="13.140625" style="0" customWidth="1"/>
  </cols>
  <sheetData>
    <row r="1" spans="1:19" ht="18">
      <c r="A1" s="1784" t="s">
        <v>945</v>
      </c>
      <c r="B1" s="1784"/>
      <c r="C1" s="1784"/>
      <c r="D1" s="1784"/>
      <c r="E1" s="1784"/>
      <c r="F1" s="1784"/>
      <c r="G1" s="1784"/>
      <c r="H1" s="1784"/>
      <c r="I1" s="1784"/>
      <c r="J1" s="1784"/>
      <c r="K1" s="1784"/>
      <c r="L1" s="1784"/>
      <c r="M1" s="1784"/>
      <c r="N1" s="1784"/>
      <c r="O1" s="1784"/>
      <c r="P1" s="1784"/>
      <c r="Q1" s="34"/>
      <c r="R1" s="34"/>
      <c r="S1" s="34"/>
    </row>
    <row r="2" spans="1:27" ht="18">
      <c r="A2" s="34" t="s">
        <v>946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  <c r="U2" s="35"/>
      <c r="V2" s="35"/>
      <c r="W2" s="35"/>
      <c r="X2" s="35"/>
      <c r="Y2" s="35"/>
      <c r="Z2" s="35"/>
      <c r="AA2" s="35"/>
    </row>
    <row r="3" ht="14.25" hidden="1">
      <c r="A3" t="s">
        <v>972</v>
      </c>
    </row>
    <row r="4" ht="15" customHeight="1"/>
    <row r="5" spans="1:8" ht="15">
      <c r="A5" s="36" t="s">
        <v>947</v>
      </c>
      <c r="B5" s="36"/>
      <c r="C5" s="36"/>
      <c r="D5" s="36"/>
      <c r="E5" s="36"/>
      <c r="F5" s="36"/>
      <c r="G5" s="36"/>
      <c r="H5" s="36"/>
    </row>
    <row r="6" spans="1:17" ht="15">
      <c r="A6" s="37" t="s">
        <v>948</v>
      </c>
      <c r="B6" s="37"/>
      <c r="C6" s="37"/>
      <c r="D6" s="37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</row>
    <row r="7" spans="1:17" ht="15">
      <c r="A7" s="37" t="s">
        <v>949</v>
      </c>
      <c r="B7" s="37"/>
      <c r="C7" s="37"/>
      <c r="D7" s="37"/>
      <c r="E7" s="37"/>
      <c r="F7" s="37"/>
      <c r="G7" s="37"/>
      <c r="H7" s="37"/>
      <c r="I7" s="38"/>
      <c r="J7" s="38"/>
      <c r="K7" s="38"/>
      <c r="L7" s="38"/>
      <c r="M7" s="38"/>
      <c r="N7" s="38"/>
      <c r="O7" s="38"/>
      <c r="P7" s="38"/>
      <c r="Q7" s="38"/>
    </row>
    <row r="8" spans="1:19" ht="15">
      <c r="A8" s="39" t="s">
        <v>950</v>
      </c>
      <c r="B8" s="39"/>
      <c r="C8" s="39"/>
      <c r="D8" s="39"/>
      <c r="E8" s="39"/>
      <c r="F8" s="39"/>
      <c r="G8" s="39"/>
      <c r="H8" s="39"/>
      <c r="I8" s="40"/>
      <c r="J8" s="40"/>
      <c r="K8" s="40"/>
      <c r="L8" s="40"/>
      <c r="M8" s="40"/>
      <c r="N8" s="40"/>
      <c r="O8" s="40"/>
      <c r="P8" s="40"/>
      <c r="Q8" s="35"/>
      <c r="R8" s="35"/>
      <c r="S8" s="35"/>
    </row>
    <row r="9" spans="1:17" ht="15">
      <c r="A9" s="37" t="s">
        <v>951</v>
      </c>
      <c r="B9" s="37"/>
      <c r="C9" s="37"/>
      <c r="D9" s="37"/>
      <c r="E9" s="37"/>
      <c r="F9" s="37"/>
      <c r="G9" s="37"/>
      <c r="H9" s="37"/>
      <c r="I9" s="38"/>
      <c r="J9" s="38"/>
      <c r="K9" s="38"/>
      <c r="L9" s="38"/>
      <c r="M9" s="38"/>
      <c r="N9" s="38"/>
      <c r="O9" s="38"/>
      <c r="P9" s="38"/>
      <c r="Q9" s="38"/>
    </row>
    <row r="10" spans="1:17" ht="15">
      <c r="A10" s="37" t="s">
        <v>952</v>
      </c>
      <c r="B10" s="37"/>
      <c r="C10" s="37"/>
      <c r="D10" s="37"/>
      <c r="E10" s="37"/>
      <c r="F10" s="37"/>
      <c r="G10" s="37"/>
      <c r="H10" s="37"/>
      <c r="I10" s="38"/>
      <c r="J10" s="38"/>
      <c r="K10" s="38"/>
      <c r="L10" s="38"/>
      <c r="M10" s="38"/>
      <c r="N10" s="38"/>
      <c r="O10" s="38"/>
      <c r="P10" s="38"/>
      <c r="Q10" s="38"/>
    </row>
    <row r="11" spans="1:17" ht="14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2" t="s">
        <v>953</v>
      </c>
      <c r="L11" s="42"/>
      <c r="M11" s="42"/>
      <c r="N11" s="42"/>
      <c r="O11" s="41"/>
      <c r="P11" s="41"/>
      <c r="Q11" s="41"/>
    </row>
    <row r="12" spans="1:17" ht="57">
      <c r="A12" s="27" t="s">
        <v>842</v>
      </c>
      <c r="B12" s="43" t="s">
        <v>954</v>
      </c>
      <c r="C12" s="43" t="s">
        <v>844</v>
      </c>
      <c r="D12" s="43" t="s">
        <v>845</v>
      </c>
      <c r="E12" s="43" t="s">
        <v>955</v>
      </c>
      <c r="F12" s="43" t="s">
        <v>846</v>
      </c>
      <c r="G12" s="11" t="s">
        <v>848</v>
      </c>
      <c r="H12" s="11" t="s">
        <v>849</v>
      </c>
      <c r="I12" s="11" t="s">
        <v>956</v>
      </c>
      <c r="J12" s="43" t="s">
        <v>957</v>
      </c>
      <c r="K12" s="43">
        <v>1</v>
      </c>
      <c r="L12" s="43">
        <v>2</v>
      </c>
      <c r="M12" s="43">
        <v>3</v>
      </c>
      <c r="N12" s="43">
        <v>4</v>
      </c>
      <c r="O12" s="44" t="s">
        <v>958</v>
      </c>
      <c r="P12" s="44" t="s">
        <v>959</v>
      </c>
      <c r="Q12" s="44" t="s">
        <v>960</v>
      </c>
    </row>
    <row r="13" spans="1:17" ht="14.25">
      <c r="A13" s="43"/>
      <c r="B13" s="43"/>
      <c r="C13" s="43"/>
      <c r="D13" s="43"/>
      <c r="E13" s="43"/>
      <c r="F13" s="43"/>
      <c r="G13" s="43"/>
      <c r="H13" s="43"/>
      <c r="I13" s="43">
        <v>10</v>
      </c>
      <c r="J13" s="43">
        <v>30</v>
      </c>
      <c r="K13" s="43">
        <v>9</v>
      </c>
      <c r="L13" s="43">
        <v>9</v>
      </c>
      <c r="M13" s="43">
        <v>9</v>
      </c>
      <c r="N13" s="43">
        <v>9</v>
      </c>
      <c r="O13" s="43">
        <f aca="true" t="shared" si="0" ref="O13:O18">SUM(I13:N13)</f>
        <v>76</v>
      </c>
      <c r="P13" s="43"/>
      <c r="Q13" s="43"/>
    </row>
    <row r="14" spans="1:17" ht="14.25">
      <c r="A14" s="45">
        <v>1</v>
      </c>
      <c r="B14" s="45">
        <v>111</v>
      </c>
      <c r="C14" s="45" t="s">
        <v>961</v>
      </c>
      <c r="D14" s="45" t="s">
        <v>922</v>
      </c>
      <c r="E14" s="45" t="s">
        <v>962</v>
      </c>
      <c r="F14" s="45">
        <v>11</v>
      </c>
      <c r="G14" s="45">
        <v>57</v>
      </c>
      <c r="H14" s="45" t="s">
        <v>859</v>
      </c>
      <c r="I14" s="46">
        <v>6</v>
      </c>
      <c r="J14" s="46">
        <v>23</v>
      </c>
      <c r="K14" s="46">
        <v>0</v>
      </c>
      <c r="L14" s="46">
        <v>3</v>
      </c>
      <c r="M14" s="46">
        <v>0</v>
      </c>
      <c r="N14" s="46">
        <v>6</v>
      </c>
      <c r="O14" s="46">
        <f t="shared" si="0"/>
        <v>38</v>
      </c>
      <c r="P14" s="46" t="s">
        <v>870</v>
      </c>
      <c r="Q14" s="46" t="s">
        <v>963</v>
      </c>
    </row>
    <row r="15" spans="1:17" ht="14.25">
      <c r="A15" s="47">
        <v>2</v>
      </c>
      <c r="B15" s="47">
        <v>105</v>
      </c>
      <c r="C15" s="47" t="s">
        <v>964</v>
      </c>
      <c r="D15" s="47" t="s">
        <v>965</v>
      </c>
      <c r="E15" s="47" t="s">
        <v>962</v>
      </c>
      <c r="F15" s="47">
        <v>10</v>
      </c>
      <c r="G15" s="47">
        <v>55</v>
      </c>
      <c r="H15" s="47" t="s">
        <v>864</v>
      </c>
      <c r="I15" s="43">
        <v>5</v>
      </c>
      <c r="J15" s="43">
        <v>14</v>
      </c>
      <c r="K15" s="43">
        <v>9</v>
      </c>
      <c r="L15" s="43">
        <v>3</v>
      </c>
      <c r="M15" s="43">
        <v>0</v>
      </c>
      <c r="N15" s="43">
        <v>6</v>
      </c>
      <c r="O15" s="43">
        <f t="shared" si="0"/>
        <v>37</v>
      </c>
      <c r="P15" s="43"/>
      <c r="Q15" s="43" t="s">
        <v>966</v>
      </c>
    </row>
    <row r="16" spans="1:17" ht="14.25">
      <c r="A16" s="47">
        <v>3</v>
      </c>
      <c r="B16" s="47">
        <v>902</v>
      </c>
      <c r="C16" s="47" t="s">
        <v>967</v>
      </c>
      <c r="D16" s="47" t="s">
        <v>924</v>
      </c>
      <c r="E16" s="47" t="s">
        <v>962</v>
      </c>
      <c r="F16" s="47">
        <v>9</v>
      </c>
      <c r="G16" s="47">
        <v>56</v>
      </c>
      <c r="H16" s="47" t="s">
        <v>864</v>
      </c>
      <c r="I16" s="43">
        <v>5</v>
      </c>
      <c r="J16" s="43">
        <v>14</v>
      </c>
      <c r="K16" s="43">
        <v>9</v>
      </c>
      <c r="L16" s="43">
        <v>0</v>
      </c>
      <c r="M16" s="43">
        <v>0</v>
      </c>
      <c r="N16" s="43">
        <v>6</v>
      </c>
      <c r="O16" s="43">
        <f t="shared" si="0"/>
        <v>34</v>
      </c>
      <c r="P16" s="43"/>
      <c r="Q16" s="43" t="s">
        <v>963</v>
      </c>
    </row>
    <row r="17" spans="1:17" ht="14.25">
      <c r="A17" s="47">
        <v>4</v>
      </c>
      <c r="B17" s="47">
        <v>901</v>
      </c>
      <c r="C17" s="47" t="s">
        <v>968</v>
      </c>
      <c r="D17" s="47" t="s">
        <v>969</v>
      </c>
      <c r="E17" s="47" t="s">
        <v>962</v>
      </c>
      <c r="F17" s="47">
        <v>9</v>
      </c>
      <c r="G17" s="47">
        <v>57</v>
      </c>
      <c r="H17" s="47" t="s">
        <v>859</v>
      </c>
      <c r="I17" s="43">
        <v>6</v>
      </c>
      <c r="J17" s="43">
        <v>14</v>
      </c>
      <c r="K17" s="43">
        <v>3</v>
      </c>
      <c r="L17" s="43">
        <v>0</v>
      </c>
      <c r="M17" s="43">
        <v>0</v>
      </c>
      <c r="N17" s="43">
        <v>6</v>
      </c>
      <c r="O17" s="43">
        <f t="shared" si="0"/>
        <v>29</v>
      </c>
      <c r="P17" s="43"/>
      <c r="Q17" s="43" t="s">
        <v>963</v>
      </c>
    </row>
    <row r="18" spans="1:17" ht="14.25">
      <c r="A18" s="47">
        <v>5</v>
      </c>
      <c r="B18" s="47">
        <v>903</v>
      </c>
      <c r="C18" s="47" t="s">
        <v>970</v>
      </c>
      <c r="D18" s="47" t="s">
        <v>971</v>
      </c>
      <c r="E18" s="47" t="s">
        <v>962</v>
      </c>
      <c r="F18" s="47">
        <v>9</v>
      </c>
      <c r="G18" s="47">
        <v>56</v>
      </c>
      <c r="H18" s="47" t="s">
        <v>864</v>
      </c>
      <c r="I18" s="43">
        <v>5</v>
      </c>
      <c r="J18" s="43">
        <v>16</v>
      </c>
      <c r="K18" s="43">
        <v>0</v>
      </c>
      <c r="L18" s="43">
        <v>0</v>
      </c>
      <c r="M18" s="43">
        <v>0</v>
      </c>
      <c r="N18" s="43">
        <v>6</v>
      </c>
      <c r="O18" s="43">
        <f t="shared" si="0"/>
        <v>27</v>
      </c>
      <c r="P18" s="43"/>
      <c r="Q18" s="43" t="s">
        <v>963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">
      <selection activeCell="AH19" sqref="AH19"/>
    </sheetView>
  </sheetViews>
  <sheetFormatPr defaultColWidth="9.140625" defaultRowHeight="15"/>
  <cols>
    <col min="1" max="1" width="5.00390625" style="0" customWidth="1"/>
    <col min="2" max="2" width="6.140625" style="0" customWidth="1"/>
    <col min="3" max="3" width="11.421875" style="0" customWidth="1"/>
    <col min="4" max="4" width="10.28125" style="0" customWidth="1"/>
    <col min="5" max="5" width="6.140625" style="0" customWidth="1"/>
    <col min="6" max="6" width="25.00390625" style="0" customWidth="1"/>
    <col min="7" max="7" width="6.00390625" style="0" hidden="1" customWidth="1"/>
    <col min="8" max="8" width="10.57421875" style="0" hidden="1" customWidth="1"/>
    <col min="9" max="24" width="3.7109375" style="0" customWidth="1"/>
    <col min="25" max="25" width="8.28125" style="0" customWidth="1"/>
    <col min="26" max="26" width="9.421875" style="0" customWidth="1"/>
    <col min="27" max="27" width="12.421875" style="0" hidden="1" customWidth="1"/>
    <col min="28" max="28" width="9.8515625" style="0" hidden="1" customWidth="1"/>
    <col min="29" max="29" width="0" style="0" hidden="1" customWidth="1"/>
  </cols>
  <sheetData>
    <row r="1" spans="1:27" ht="14.25">
      <c r="A1" s="1"/>
      <c r="B1" s="2"/>
      <c r="C1" s="2"/>
      <c r="D1" s="2"/>
      <c r="E1" s="3" t="s">
        <v>836</v>
      </c>
      <c r="F1" s="3"/>
      <c r="G1" s="3"/>
      <c r="H1" s="3"/>
      <c r="I1" s="4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>
      <c r="A2" s="3" t="s">
        <v>831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4.25">
      <c r="A3" s="5" t="s">
        <v>838</v>
      </c>
      <c r="B3" s="1"/>
      <c r="C3" s="1"/>
      <c r="D3" s="5"/>
      <c r="E3" s="5"/>
      <c r="F3" s="5"/>
      <c r="G3" s="5"/>
      <c r="H3" s="5"/>
      <c r="I3" s="5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>
      <c r="A4" s="1613" t="s">
        <v>832</v>
      </c>
      <c r="B4" s="1613"/>
      <c r="C4" s="1613"/>
      <c r="D4" s="1614"/>
      <c r="E4" s="1614"/>
      <c r="F4" s="1614"/>
      <c r="G4" s="1614"/>
      <c r="H4" s="1614"/>
      <c r="I4" s="1615"/>
      <c r="J4" s="1478"/>
      <c r="K4" s="1478"/>
      <c r="L4" s="1479"/>
      <c r="M4" s="1616"/>
      <c r="N4" s="1616"/>
      <c r="O4" s="1616"/>
      <c r="P4" s="1616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4.25">
      <c r="A5" s="1614" t="s">
        <v>833</v>
      </c>
      <c r="B5" s="1614"/>
      <c r="C5" s="1614"/>
      <c r="D5" s="1614"/>
      <c r="E5" s="1614"/>
      <c r="F5" s="1614"/>
      <c r="G5" s="1614"/>
      <c r="H5" s="1614"/>
      <c r="I5" s="1615"/>
      <c r="J5" s="1478"/>
      <c r="K5" s="1478"/>
      <c r="L5" s="1479"/>
      <c r="M5" s="1617"/>
      <c r="N5" s="1617"/>
      <c r="O5" s="1617"/>
      <c r="P5" s="1617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25">
      <c r="A6" s="1613" t="s">
        <v>834</v>
      </c>
      <c r="B6" s="1613"/>
      <c r="C6" s="1613"/>
      <c r="D6" s="1618"/>
      <c r="E6" s="1618"/>
      <c r="F6" s="1618"/>
      <c r="G6" s="1618"/>
      <c r="H6" s="1618"/>
      <c r="I6" s="1619"/>
      <c r="J6" s="1619"/>
      <c r="K6" s="1619"/>
      <c r="L6" s="1479"/>
      <c r="M6" s="1617"/>
      <c r="N6" s="1617"/>
      <c r="O6" s="1617"/>
      <c r="P6" s="1617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4.25">
      <c r="A7" s="1618" t="s">
        <v>835</v>
      </c>
      <c r="B7" s="1618"/>
      <c r="C7" s="1618"/>
      <c r="D7" s="1618"/>
      <c r="E7" s="1618"/>
      <c r="F7" s="1618"/>
      <c r="G7" s="1618"/>
      <c r="H7" s="1618"/>
      <c r="I7" s="1620"/>
      <c r="J7" s="1620"/>
      <c r="K7" s="1620"/>
      <c r="L7" s="1479"/>
      <c r="M7" s="1617"/>
      <c r="N7" s="1617"/>
      <c r="O7" s="1617"/>
      <c r="P7" s="1617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25">
      <c r="A8" s="1785" t="s">
        <v>839</v>
      </c>
      <c r="B8" s="1785"/>
      <c r="C8" s="1785"/>
      <c r="D8" s="2"/>
      <c r="E8" s="6"/>
      <c r="F8" s="6"/>
      <c r="G8" s="6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>
      <c r="A9" s="7"/>
      <c r="B9" s="8"/>
      <c r="C9" s="8"/>
      <c r="D9" s="1621" t="s">
        <v>840</v>
      </c>
      <c r="E9" s="2"/>
      <c r="F9" s="6"/>
      <c r="G9" s="6"/>
      <c r="H9" s="2"/>
      <c r="I9" s="2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>
      <c r="A10" s="1"/>
      <c r="B10" s="2"/>
      <c r="C10" s="1"/>
      <c r="D10" s="751" t="s">
        <v>841</v>
      </c>
      <c r="E10" s="1"/>
      <c r="F10" s="2"/>
      <c r="G10" s="2"/>
      <c r="H10" s="2"/>
      <c r="I10" s="2"/>
      <c r="J10" s="2"/>
      <c r="K10" s="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9" ht="23.25" customHeight="1">
      <c r="A11" s="9" t="s">
        <v>842</v>
      </c>
      <c r="B11" s="10" t="s">
        <v>843</v>
      </c>
      <c r="C11" s="11" t="s">
        <v>844</v>
      </c>
      <c r="D11" s="11" t="s">
        <v>845</v>
      </c>
      <c r="E11" s="11" t="s">
        <v>846</v>
      </c>
      <c r="F11" s="11" t="s">
        <v>847</v>
      </c>
      <c r="G11" s="11" t="s">
        <v>848</v>
      </c>
      <c r="H11" s="11" t="s">
        <v>849</v>
      </c>
      <c r="I11" s="11">
        <v>1</v>
      </c>
      <c r="J11" s="11">
        <v>2</v>
      </c>
      <c r="K11" s="11">
        <v>3</v>
      </c>
      <c r="L11" s="11">
        <v>4</v>
      </c>
      <c r="M11" s="11">
        <v>5</v>
      </c>
      <c r="N11" s="11">
        <v>6</v>
      </c>
      <c r="O11" s="11">
        <v>7</v>
      </c>
      <c r="P11" s="11">
        <v>8</v>
      </c>
      <c r="Q11" s="11">
        <v>9</v>
      </c>
      <c r="R11" s="11">
        <v>10</v>
      </c>
      <c r="S11" s="11">
        <v>11</v>
      </c>
      <c r="T11" s="11">
        <v>12</v>
      </c>
      <c r="U11" s="11">
        <v>13</v>
      </c>
      <c r="V11" s="11">
        <v>14</v>
      </c>
      <c r="W11" s="11">
        <v>15</v>
      </c>
      <c r="X11" s="11">
        <v>16</v>
      </c>
      <c r="Y11" s="11" t="s">
        <v>850</v>
      </c>
      <c r="Z11" s="11" t="s">
        <v>851</v>
      </c>
      <c r="AA11" s="11" t="s">
        <v>852</v>
      </c>
      <c r="AB11" s="11" t="s">
        <v>853</v>
      </c>
      <c r="AC11" s="11" t="s">
        <v>854</v>
      </c>
    </row>
    <row r="12" spans="1:29" ht="37.5" customHeight="1">
      <c r="A12" s="12"/>
      <c r="B12" s="12"/>
      <c r="C12" s="12"/>
      <c r="D12" s="12"/>
      <c r="E12" s="12"/>
      <c r="F12" s="12"/>
      <c r="G12" s="11" t="s">
        <v>855</v>
      </c>
      <c r="H12" s="12"/>
      <c r="I12" s="30">
        <v>1</v>
      </c>
      <c r="J12" s="30">
        <v>1</v>
      </c>
      <c r="K12" s="30">
        <v>1</v>
      </c>
      <c r="L12" s="30">
        <v>4</v>
      </c>
      <c r="M12" s="30">
        <v>2</v>
      </c>
      <c r="N12" s="30">
        <v>1</v>
      </c>
      <c r="O12" s="30">
        <v>4</v>
      </c>
      <c r="P12" s="30">
        <v>1</v>
      </c>
      <c r="Q12" s="30">
        <v>5</v>
      </c>
      <c r="R12" s="30">
        <v>4</v>
      </c>
      <c r="S12" s="30">
        <v>1</v>
      </c>
      <c r="T12" s="30">
        <v>1</v>
      </c>
      <c r="U12" s="30">
        <v>2</v>
      </c>
      <c r="V12" s="30">
        <v>1</v>
      </c>
      <c r="W12" s="30">
        <v>1</v>
      </c>
      <c r="X12" s="30">
        <v>1</v>
      </c>
      <c r="Y12" s="12">
        <f aca="true" t="shared" si="0" ref="Y12:Y36">SUM(I12:X12)</f>
        <v>31</v>
      </c>
      <c r="Z12" s="12"/>
      <c r="AA12" s="12"/>
      <c r="AB12" s="13"/>
      <c r="AC12" s="14"/>
    </row>
    <row r="13" spans="1:29" ht="12.75" customHeight="1">
      <c r="A13" s="1622">
        <v>1</v>
      </c>
      <c r="B13" s="1623">
        <v>902</v>
      </c>
      <c r="C13" s="1624" t="s">
        <v>856</v>
      </c>
      <c r="D13" s="1624" t="s">
        <v>857</v>
      </c>
      <c r="E13" s="1625">
        <v>9</v>
      </c>
      <c r="F13" s="1626" t="s">
        <v>858</v>
      </c>
      <c r="G13" s="1627">
        <v>39</v>
      </c>
      <c r="H13" s="1627" t="s">
        <v>859</v>
      </c>
      <c r="I13" s="1628">
        <v>1</v>
      </c>
      <c r="J13" s="1628">
        <v>1</v>
      </c>
      <c r="K13" s="1628">
        <v>1</v>
      </c>
      <c r="L13" s="1628">
        <v>4</v>
      </c>
      <c r="M13" s="1628">
        <v>2</v>
      </c>
      <c r="N13" s="1628">
        <v>1</v>
      </c>
      <c r="O13" s="1628">
        <v>4</v>
      </c>
      <c r="P13" s="1628">
        <v>1</v>
      </c>
      <c r="Q13" s="1628">
        <v>5</v>
      </c>
      <c r="R13" s="1628">
        <v>4</v>
      </c>
      <c r="S13" s="1628">
        <v>1</v>
      </c>
      <c r="T13" s="1628">
        <v>1</v>
      </c>
      <c r="U13" s="1628">
        <v>2</v>
      </c>
      <c r="V13" s="1628">
        <v>1</v>
      </c>
      <c r="W13" s="1628">
        <v>1</v>
      </c>
      <c r="X13" s="1628">
        <v>1</v>
      </c>
      <c r="Y13" s="1629">
        <f t="shared" si="0"/>
        <v>31</v>
      </c>
      <c r="Z13" s="1630" t="s">
        <v>859</v>
      </c>
      <c r="AA13" s="1631" t="s">
        <v>860</v>
      </c>
      <c r="AB13" s="1630"/>
      <c r="AC13" s="1632"/>
    </row>
    <row r="14" spans="1:29" ht="12.75" customHeight="1">
      <c r="A14" s="1622">
        <v>2</v>
      </c>
      <c r="B14" s="1623">
        <v>101</v>
      </c>
      <c r="C14" s="1624" t="s">
        <v>861</v>
      </c>
      <c r="D14" s="1624" t="s">
        <v>862</v>
      </c>
      <c r="E14" s="1625">
        <v>10</v>
      </c>
      <c r="F14" s="1626" t="s">
        <v>863</v>
      </c>
      <c r="G14" s="1633">
        <v>40</v>
      </c>
      <c r="H14" s="1633" t="s">
        <v>859</v>
      </c>
      <c r="I14" s="1628">
        <v>1</v>
      </c>
      <c r="J14" s="1628">
        <v>1</v>
      </c>
      <c r="K14" s="1628">
        <v>1</v>
      </c>
      <c r="L14" s="1628">
        <v>4</v>
      </c>
      <c r="M14" s="1628">
        <v>2</v>
      </c>
      <c r="N14" s="1628">
        <v>0</v>
      </c>
      <c r="O14" s="1628">
        <v>4</v>
      </c>
      <c r="P14" s="1628">
        <v>1</v>
      </c>
      <c r="Q14" s="1628">
        <v>5</v>
      </c>
      <c r="R14" s="1628">
        <v>4</v>
      </c>
      <c r="S14" s="1628">
        <v>1</v>
      </c>
      <c r="T14" s="1628">
        <v>1</v>
      </c>
      <c r="U14" s="1628">
        <v>2</v>
      </c>
      <c r="V14" s="1628">
        <v>1</v>
      </c>
      <c r="W14" s="1628">
        <v>1</v>
      </c>
      <c r="X14" s="1628">
        <v>1</v>
      </c>
      <c r="Y14" s="1629">
        <f t="shared" si="0"/>
        <v>30</v>
      </c>
      <c r="Z14" s="1630" t="s">
        <v>864</v>
      </c>
      <c r="AA14" s="1634" t="s">
        <v>865</v>
      </c>
      <c r="AB14" s="1630" t="s">
        <v>864</v>
      </c>
      <c r="AC14" s="1632"/>
    </row>
    <row r="15" spans="1:29" ht="12.75" customHeight="1">
      <c r="A15" s="1622">
        <v>2</v>
      </c>
      <c r="B15" s="1623">
        <v>112</v>
      </c>
      <c r="C15" s="1624" t="s">
        <v>866</v>
      </c>
      <c r="D15" s="1624" t="s">
        <v>867</v>
      </c>
      <c r="E15" s="1625">
        <v>11</v>
      </c>
      <c r="F15" s="1626" t="s">
        <v>868</v>
      </c>
      <c r="G15" s="1635">
        <v>39</v>
      </c>
      <c r="H15" s="1635" t="s">
        <v>859</v>
      </c>
      <c r="I15" s="1628">
        <v>1</v>
      </c>
      <c r="J15" s="1628">
        <v>1</v>
      </c>
      <c r="K15" s="1628">
        <v>1</v>
      </c>
      <c r="L15" s="1628">
        <v>4</v>
      </c>
      <c r="M15" s="1628">
        <v>2</v>
      </c>
      <c r="N15" s="1628">
        <v>1</v>
      </c>
      <c r="O15" s="1628">
        <v>4</v>
      </c>
      <c r="P15" s="1628">
        <v>1</v>
      </c>
      <c r="Q15" s="1628">
        <v>5</v>
      </c>
      <c r="R15" s="1628">
        <v>4</v>
      </c>
      <c r="S15" s="1628">
        <v>1</v>
      </c>
      <c r="T15" s="1628">
        <v>1</v>
      </c>
      <c r="U15" s="1628">
        <v>2</v>
      </c>
      <c r="V15" s="1628">
        <v>1</v>
      </c>
      <c r="W15" s="1628">
        <v>1</v>
      </c>
      <c r="X15" s="1628">
        <v>0</v>
      </c>
      <c r="Y15" s="1629">
        <f t="shared" si="0"/>
        <v>30</v>
      </c>
      <c r="Z15" s="1630" t="s">
        <v>864</v>
      </c>
      <c r="AA15" s="1636" t="s">
        <v>869</v>
      </c>
      <c r="AB15" s="1637"/>
      <c r="AC15" s="1632" t="s">
        <v>870</v>
      </c>
    </row>
    <row r="16" spans="1:29" ht="12.75" customHeight="1">
      <c r="A16" s="1622">
        <v>4</v>
      </c>
      <c r="B16" s="1623">
        <v>102</v>
      </c>
      <c r="C16" s="1624" t="s">
        <v>871</v>
      </c>
      <c r="D16" s="1624" t="s">
        <v>872</v>
      </c>
      <c r="E16" s="1625">
        <v>10</v>
      </c>
      <c r="F16" s="1626" t="s">
        <v>873</v>
      </c>
      <c r="G16" s="1627">
        <v>37</v>
      </c>
      <c r="H16" s="1627" t="s">
        <v>859</v>
      </c>
      <c r="I16" s="1628">
        <v>1</v>
      </c>
      <c r="J16" s="1638">
        <v>1</v>
      </c>
      <c r="K16" s="1638">
        <v>1</v>
      </c>
      <c r="L16" s="1638">
        <v>4</v>
      </c>
      <c r="M16" s="1638">
        <v>2</v>
      </c>
      <c r="N16" s="1638">
        <v>0</v>
      </c>
      <c r="O16" s="1638">
        <v>4</v>
      </c>
      <c r="P16" s="1638">
        <v>1</v>
      </c>
      <c r="Q16" s="1638">
        <v>5</v>
      </c>
      <c r="R16" s="1638">
        <v>4</v>
      </c>
      <c r="S16" s="1638">
        <v>1</v>
      </c>
      <c r="T16" s="1638">
        <v>1</v>
      </c>
      <c r="U16" s="1638">
        <v>2</v>
      </c>
      <c r="V16" s="1639">
        <v>1</v>
      </c>
      <c r="W16" s="1639">
        <v>1</v>
      </c>
      <c r="X16" s="1639">
        <v>0</v>
      </c>
      <c r="Y16" s="1629">
        <f t="shared" si="0"/>
        <v>29</v>
      </c>
      <c r="Z16" s="1630" t="s">
        <v>864</v>
      </c>
      <c r="AA16" s="1640" t="s">
        <v>874</v>
      </c>
      <c r="AB16" s="1630" t="s">
        <v>864</v>
      </c>
      <c r="AC16" s="15"/>
    </row>
    <row r="17" spans="1:29" ht="12.75" customHeight="1">
      <c r="A17" s="1622">
        <v>4</v>
      </c>
      <c r="B17" s="1623">
        <v>909</v>
      </c>
      <c r="C17" s="1624" t="s">
        <v>875</v>
      </c>
      <c r="D17" s="1624" t="s">
        <v>876</v>
      </c>
      <c r="E17" s="1625">
        <v>9</v>
      </c>
      <c r="F17" s="1626" t="s">
        <v>873</v>
      </c>
      <c r="G17" s="1627">
        <v>33</v>
      </c>
      <c r="H17" s="1627" t="s">
        <v>864</v>
      </c>
      <c r="I17" s="1628">
        <v>1</v>
      </c>
      <c r="J17" s="1638">
        <v>1</v>
      </c>
      <c r="K17" s="1638">
        <v>1</v>
      </c>
      <c r="L17" s="1638">
        <v>4</v>
      </c>
      <c r="M17" s="1638">
        <v>2</v>
      </c>
      <c r="N17" s="1638">
        <v>0</v>
      </c>
      <c r="O17" s="1638">
        <v>4</v>
      </c>
      <c r="P17" s="1638">
        <v>1</v>
      </c>
      <c r="Q17" s="1638">
        <v>5</v>
      </c>
      <c r="R17" s="1638">
        <v>4</v>
      </c>
      <c r="S17" s="1638">
        <v>1</v>
      </c>
      <c r="T17" s="1638">
        <v>1</v>
      </c>
      <c r="U17" s="1638">
        <v>2</v>
      </c>
      <c r="V17" s="1639">
        <v>0</v>
      </c>
      <c r="W17" s="1639">
        <v>1</v>
      </c>
      <c r="X17" s="1639">
        <v>1</v>
      </c>
      <c r="Y17" s="1629">
        <f t="shared" si="0"/>
        <v>29</v>
      </c>
      <c r="Z17" s="1630" t="s">
        <v>864</v>
      </c>
      <c r="AA17" s="1640" t="s">
        <v>874</v>
      </c>
      <c r="AB17" s="1630"/>
      <c r="AC17" s="15"/>
    </row>
    <row r="18" spans="1:29" ht="12.75" customHeight="1">
      <c r="A18" s="1622">
        <v>6</v>
      </c>
      <c r="B18" s="1623">
        <v>916</v>
      </c>
      <c r="C18" s="1624" t="s">
        <v>877</v>
      </c>
      <c r="D18" s="1624" t="s">
        <v>878</v>
      </c>
      <c r="E18" s="1625">
        <v>9</v>
      </c>
      <c r="F18" s="1626" t="s">
        <v>992</v>
      </c>
      <c r="G18" s="15">
        <v>39</v>
      </c>
      <c r="H18" s="1632" t="s">
        <v>859</v>
      </c>
      <c r="I18" s="1628">
        <v>1</v>
      </c>
      <c r="J18" s="1638">
        <v>1</v>
      </c>
      <c r="K18" s="1638">
        <v>1</v>
      </c>
      <c r="L18" s="1638">
        <v>4</v>
      </c>
      <c r="M18" s="1638">
        <v>2</v>
      </c>
      <c r="N18" s="1638">
        <v>1</v>
      </c>
      <c r="O18" s="1638">
        <v>4</v>
      </c>
      <c r="P18" s="1638">
        <v>1</v>
      </c>
      <c r="Q18" s="1638">
        <v>4</v>
      </c>
      <c r="R18" s="1638">
        <v>4</v>
      </c>
      <c r="S18" s="1638">
        <v>0</v>
      </c>
      <c r="T18" s="1638">
        <v>1</v>
      </c>
      <c r="U18" s="1638">
        <v>2</v>
      </c>
      <c r="V18" s="1639">
        <v>1</v>
      </c>
      <c r="W18" s="1639">
        <v>1</v>
      </c>
      <c r="X18" s="1639">
        <v>0</v>
      </c>
      <c r="Y18" s="1629">
        <f t="shared" si="0"/>
        <v>28</v>
      </c>
      <c r="Z18" s="1630" t="s">
        <v>864</v>
      </c>
      <c r="AA18" s="1631" t="s">
        <v>879</v>
      </c>
      <c r="AB18" s="15"/>
      <c r="AC18" s="15"/>
    </row>
    <row r="19" spans="1:29" ht="12.75" customHeight="1">
      <c r="A19" s="485">
        <v>7</v>
      </c>
      <c r="B19" s="1641">
        <v>805</v>
      </c>
      <c r="C19" s="488" t="s">
        <v>880</v>
      </c>
      <c r="D19" s="488" t="s">
        <v>881</v>
      </c>
      <c r="E19" s="1641">
        <v>8</v>
      </c>
      <c r="F19" s="1641" t="s">
        <v>882</v>
      </c>
      <c r="G19" s="1641">
        <v>27</v>
      </c>
      <c r="H19" s="1641" t="s">
        <v>864</v>
      </c>
      <c r="I19" s="1641">
        <v>1</v>
      </c>
      <c r="J19" s="1641">
        <v>0</v>
      </c>
      <c r="K19" s="1641">
        <v>0</v>
      </c>
      <c r="L19" s="1641">
        <v>4</v>
      </c>
      <c r="M19" s="1641">
        <v>2</v>
      </c>
      <c r="N19" s="1641">
        <v>1</v>
      </c>
      <c r="O19" s="1642">
        <v>2</v>
      </c>
      <c r="P19" s="1641">
        <v>1</v>
      </c>
      <c r="Q19" s="1641">
        <v>5</v>
      </c>
      <c r="R19" s="1641">
        <v>4</v>
      </c>
      <c r="S19" s="1641">
        <v>1</v>
      </c>
      <c r="T19" s="1641">
        <v>1</v>
      </c>
      <c r="U19" s="1641">
        <v>2</v>
      </c>
      <c r="V19" s="1641">
        <v>1</v>
      </c>
      <c r="W19" s="1641">
        <v>1</v>
      </c>
      <c r="X19" s="1641">
        <v>1</v>
      </c>
      <c r="Y19" s="1643">
        <f t="shared" si="0"/>
        <v>27</v>
      </c>
      <c r="Z19" s="1641"/>
      <c r="AA19" s="1644" t="s">
        <v>883</v>
      </c>
      <c r="AB19" s="1641"/>
      <c r="AC19" s="1641"/>
    </row>
    <row r="20" spans="1:29" ht="12.75" customHeight="1">
      <c r="A20" s="485">
        <v>8</v>
      </c>
      <c r="B20" s="1641">
        <v>113</v>
      </c>
      <c r="C20" s="1642" t="s">
        <v>884</v>
      </c>
      <c r="D20" s="1641" t="s">
        <v>885</v>
      </c>
      <c r="E20" s="1641">
        <v>11</v>
      </c>
      <c r="F20" s="1641" t="s">
        <v>858</v>
      </c>
      <c r="G20" s="1641">
        <v>35</v>
      </c>
      <c r="H20" s="1641" t="s">
        <v>859</v>
      </c>
      <c r="I20" s="1645">
        <v>1</v>
      </c>
      <c r="J20" s="1645">
        <v>1</v>
      </c>
      <c r="K20" s="1645">
        <v>0</v>
      </c>
      <c r="L20" s="1645">
        <v>1</v>
      </c>
      <c r="M20" s="1645">
        <v>2</v>
      </c>
      <c r="N20" s="1645">
        <v>1</v>
      </c>
      <c r="O20" s="1645">
        <v>1</v>
      </c>
      <c r="P20" s="1645">
        <v>0</v>
      </c>
      <c r="Q20" s="1645">
        <v>5</v>
      </c>
      <c r="R20" s="1645">
        <v>4</v>
      </c>
      <c r="S20" s="1645">
        <v>1</v>
      </c>
      <c r="T20" s="1645">
        <v>1</v>
      </c>
      <c r="U20" s="1645">
        <v>2</v>
      </c>
      <c r="V20" s="1645">
        <v>1</v>
      </c>
      <c r="W20" s="1645">
        <v>1</v>
      </c>
      <c r="X20" s="1645">
        <v>0</v>
      </c>
      <c r="Y20" s="1643">
        <f t="shared" si="0"/>
        <v>22</v>
      </c>
      <c r="Z20" s="1645"/>
      <c r="AA20" s="488" t="s">
        <v>860</v>
      </c>
      <c r="AB20" s="1645"/>
      <c r="AC20" s="1641"/>
    </row>
    <row r="21" spans="1:29" ht="12.75" customHeight="1">
      <c r="A21" s="485">
        <v>9</v>
      </c>
      <c r="B21" s="1641">
        <v>801</v>
      </c>
      <c r="C21" s="1642" t="s">
        <v>893</v>
      </c>
      <c r="D21" s="1641" t="s">
        <v>894</v>
      </c>
      <c r="E21" s="1641">
        <v>8</v>
      </c>
      <c r="F21" s="1641" t="s">
        <v>895</v>
      </c>
      <c r="G21" s="1641">
        <v>40</v>
      </c>
      <c r="H21" s="1641" t="s">
        <v>859</v>
      </c>
      <c r="I21" s="485">
        <v>1</v>
      </c>
      <c r="J21" s="485">
        <v>0</v>
      </c>
      <c r="K21" s="485">
        <v>0</v>
      </c>
      <c r="L21" s="485">
        <v>4</v>
      </c>
      <c r="M21" s="485">
        <v>2</v>
      </c>
      <c r="N21" s="485">
        <v>0</v>
      </c>
      <c r="O21" s="485">
        <v>0</v>
      </c>
      <c r="P21" s="485">
        <v>0</v>
      </c>
      <c r="Q21" s="485">
        <v>5</v>
      </c>
      <c r="R21" s="485">
        <v>4</v>
      </c>
      <c r="S21" s="485">
        <v>1</v>
      </c>
      <c r="T21" s="485">
        <v>1</v>
      </c>
      <c r="U21" s="485">
        <v>0</v>
      </c>
      <c r="V21" s="485">
        <v>0</v>
      </c>
      <c r="W21" s="485">
        <v>1</v>
      </c>
      <c r="X21" s="485">
        <v>0</v>
      </c>
      <c r="Y21" s="1643">
        <f t="shared" si="0"/>
        <v>19</v>
      </c>
      <c r="Z21" s="485"/>
      <c r="AA21" s="1646" t="s">
        <v>888</v>
      </c>
      <c r="AB21" s="1641"/>
      <c r="AC21" s="1641"/>
    </row>
    <row r="22" spans="1:29" ht="12.75" customHeight="1">
      <c r="A22" s="485">
        <v>10</v>
      </c>
      <c r="B22" s="1641">
        <v>905</v>
      </c>
      <c r="C22" s="1647" t="s">
        <v>897</v>
      </c>
      <c r="D22" s="1648" t="s">
        <v>898</v>
      </c>
      <c r="E22" s="1649">
        <v>9</v>
      </c>
      <c r="F22" s="1641" t="s">
        <v>899</v>
      </c>
      <c r="G22" s="1641">
        <v>36</v>
      </c>
      <c r="H22" s="1641" t="s">
        <v>859</v>
      </c>
      <c r="I22" s="1645">
        <v>1</v>
      </c>
      <c r="J22" s="1645">
        <v>0</v>
      </c>
      <c r="K22" s="1645">
        <v>0</v>
      </c>
      <c r="L22" s="1645">
        <v>4</v>
      </c>
      <c r="M22" s="1645">
        <v>0</v>
      </c>
      <c r="N22" s="1645">
        <v>0</v>
      </c>
      <c r="O22" s="1645">
        <v>0</v>
      </c>
      <c r="P22" s="1645">
        <v>0</v>
      </c>
      <c r="Q22" s="1645">
        <v>5</v>
      </c>
      <c r="R22" s="1645">
        <v>4</v>
      </c>
      <c r="S22" s="1645">
        <v>1</v>
      </c>
      <c r="T22" s="1645">
        <v>0</v>
      </c>
      <c r="U22" s="1645">
        <v>2</v>
      </c>
      <c r="V22" s="1645">
        <v>0</v>
      </c>
      <c r="W22" s="1645">
        <v>0</v>
      </c>
      <c r="X22" s="1645">
        <v>1</v>
      </c>
      <c r="Y22" s="1643">
        <f t="shared" si="0"/>
        <v>18</v>
      </c>
      <c r="Z22" s="1645"/>
      <c r="AA22" s="1641" t="s">
        <v>892</v>
      </c>
      <c r="AB22" s="485"/>
      <c r="AC22" s="1641"/>
    </row>
    <row r="23" spans="1:29" ht="12.75" customHeight="1">
      <c r="A23" s="485">
        <v>11</v>
      </c>
      <c r="B23" s="1641">
        <v>901</v>
      </c>
      <c r="C23" s="1642" t="s">
        <v>889</v>
      </c>
      <c r="D23" s="1641" t="s">
        <v>890</v>
      </c>
      <c r="E23" s="1641">
        <v>9</v>
      </c>
      <c r="F23" s="1641" t="s">
        <v>891</v>
      </c>
      <c r="G23" s="1641">
        <v>40</v>
      </c>
      <c r="H23" s="1641" t="s">
        <v>859</v>
      </c>
      <c r="I23" s="485">
        <v>0</v>
      </c>
      <c r="J23" s="485">
        <v>1</v>
      </c>
      <c r="K23" s="485">
        <v>1</v>
      </c>
      <c r="L23" s="485">
        <v>4</v>
      </c>
      <c r="M23" s="485">
        <v>2</v>
      </c>
      <c r="N23" s="485">
        <v>1</v>
      </c>
      <c r="O23" s="485">
        <v>0</v>
      </c>
      <c r="P23" s="485">
        <v>1</v>
      </c>
      <c r="Q23" s="485">
        <v>5</v>
      </c>
      <c r="R23" s="485">
        <v>0</v>
      </c>
      <c r="S23" s="485">
        <v>0</v>
      </c>
      <c r="T23" s="485">
        <v>1</v>
      </c>
      <c r="U23" s="485">
        <v>0</v>
      </c>
      <c r="V23" s="485">
        <v>0</v>
      </c>
      <c r="W23" s="485">
        <v>1</v>
      </c>
      <c r="X23" s="485">
        <v>0</v>
      </c>
      <c r="Y23" s="1643">
        <f t="shared" si="0"/>
        <v>17</v>
      </c>
      <c r="Z23" s="485"/>
      <c r="AA23" s="1641" t="s">
        <v>896</v>
      </c>
      <c r="AB23" s="485"/>
      <c r="AC23" s="1641"/>
    </row>
    <row r="24" spans="1:29" ht="12.75" customHeight="1">
      <c r="A24" s="485">
        <v>11</v>
      </c>
      <c r="B24" s="1641">
        <v>907</v>
      </c>
      <c r="C24" s="488" t="s">
        <v>907</v>
      </c>
      <c r="D24" s="1644" t="s">
        <v>908</v>
      </c>
      <c r="E24" s="1644">
        <v>9</v>
      </c>
      <c r="F24" s="1644" t="s">
        <v>909</v>
      </c>
      <c r="G24" s="1644">
        <v>35</v>
      </c>
      <c r="H24" s="1644" t="s">
        <v>859</v>
      </c>
      <c r="I24" s="1645">
        <v>1</v>
      </c>
      <c r="J24" s="1645">
        <v>0</v>
      </c>
      <c r="K24" s="1645">
        <v>0</v>
      </c>
      <c r="L24" s="1645">
        <v>4</v>
      </c>
      <c r="M24" s="1645">
        <v>0</v>
      </c>
      <c r="N24" s="1645">
        <v>0</v>
      </c>
      <c r="O24" s="1645">
        <v>0</v>
      </c>
      <c r="P24" s="1645">
        <v>1</v>
      </c>
      <c r="Q24" s="1645">
        <v>5</v>
      </c>
      <c r="R24" s="1645">
        <v>4</v>
      </c>
      <c r="S24" s="1645">
        <v>0</v>
      </c>
      <c r="T24" s="1645">
        <v>0</v>
      </c>
      <c r="U24" s="1645">
        <v>2</v>
      </c>
      <c r="V24" s="1645">
        <v>0</v>
      </c>
      <c r="W24" s="1645">
        <v>0</v>
      </c>
      <c r="X24" s="1645">
        <v>0</v>
      </c>
      <c r="Y24" s="1643">
        <f t="shared" si="0"/>
        <v>17</v>
      </c>
      <c r="Z24" s="1645"/>
      <c r="AA24" s="1648" t="s">
        <v>900</v>
      </c>
      <c r="AB24" s="1645"/>
      <c r="AC24" s="1641"/>
    </row>
    <row r="25" spans="1:29" ht="12.75" customHeight="1">
      <c r="A25" s="485">
        <v>11</v>
      </c>
      <c r="B25" s="1641">
        <v>804</v>
      </c>
      <c r="C25" s="1642" t="s">
        <v>911</v>
      </c>
      <c r="D25" s="1641" t="s">
        <v>862</v>
      </c>
      <c r="E25" s="1641">
        <v>8</v>
      </c>
      <c r="F25" s="1641" t="s">
        <v>912</v>
      </c>
      <c r="G25" s="1641">
        <v>32</v>
      </c>
      <c r="H25" s="1641" t="s">
        <v>864</v>
      </c>
      <c r="I25" s="1641">
        <v>0</v>
      </c>
      <c r="J25" s="1641">
        <v>0</v>
      </c>
      <c r="K25" s="1641">
        <v>1</v>
      </c>
      <c r="L25" s="1641">
        <v>4</v>
      </c>
      <c r="M25" s="1642">
        <v>1</v>
      </c>
      <c r="N25" s="1641">
        <v>1</v>
      </c>
      <c r="O25" s="1641">
        <v>0</v>
      </c>
      <c r="P25" s="1641">
        <v>0</v>
      </c>
      <c r="Q25" s="1641">
        <v>5</v>
      </c>
      <c r="R25" s="1641">
        <v>4</v>
      </c>
      <c r="S25" s="1641">
        <v>1</v>
      </c>
      <c r="T25" s="1641">
        <v>0</v>
      </c>
      <c r="U25" s="1641">
        <v>0</v>
      </c>
      <c r="V25" s="1641">
        <v>0</v>
      </c>
      <c r="W25" s="1641">
        <v>0</v>
      </c>
      <c r="X25" s="1641">
        <v>0</v>
      </c>
      <c r="Y25" s="1643">
        <f t="shared" si="0"/>
        <v>17</v>
      </c>
      <c r="Z25" s="1641"/>
      <c r="AA25" s="1648" t="s">
        <v>900</v>
      </c>
      <c r="AB25" s="1641"/>
      <c r="AC25" s="1641"/>
    </row>
    <row r="26" spans="1:29" ht="12.75" customHeight="1">
      <c r="A26" s="485">
        <v>14</v>
      </c>
      <c r="B26" s="1641">
        <v>913</v>
      </c>
      <c r="C26" s="488" t="s">
        <v>903</v>
      </c>
      <c r="D26" s="488" t="s">
        <v>904</v>
      </c>
      <c r="E26" s="488">
        <v>9</v>
      </c>
      <c r="F26" s="488" t="s">
        <v>905</v>
      </c>
      <c r="G26" s="488">
        <v>29.5</v>
      </c>
      <c r="H26" s="488" t="s">
        <v>864</v>
      </c>
      <c r="I26" s="1641">
        <v>1</v>
      </c>
      <c r="J26" s="1641">
        <v>0</v>
      </c>
      <c r="K26" s="1641">
        <v>0</v>
      </c>
      <c r="L26" s="1641">
        <v>4</v>
      </c>
      <c r="M26" s="1641">
        <v>2</v>
      </c>
      <c r="N26" s="1641">
        <v>0</v>
      </c>
      <c r="O26" s="1641">
        <v>0</v>
      </c>
      <c r="P26" s="1641">
        <v>0</v>
      </c>
      <c r="Q26" s="1641">
        <v>5</v>
      </c>
      <c r="R26" s="1641">
        <v>0</v>
      </c>
      <c r="S26" s="1641">
        <v>0</v>
      </c>
      <c r="T26" s="1641">
        <v>1</v>
      </c>
      <c r="U26" s="1641">
        <v>2</v>
      </c>
      <c r="V26" s="1641">
        <v>0</v>
      </c>
      <c r="W26" s="1641">
        <v>1</v>
      </c>
      <c r="X26" s="1641">
        <v>0</v>
      </c>
      <c r="Y26" s="1643">
        <f t="shared" si="0"/>
        <v>16</v>
      </c>
      <c r="Z26" s="1641"/>
      <c r="AA26" s="1644" t="s">
        <v>906</v>
      </c>
      <c r="AB26" s="1641" t="s">
        <v>859</v>
      </c>
      <c r="AC26" s="1641"/>
    </row>
    <row r="27" spans="1:29" ht="12.75" customHeight="1">
      <c r="A27" s="485">
        <v>14</v>
      </c>
      <c r="B27" s="1641">
        <v>914</v>
      </c>
      <c r="C27" s="1642" t="s">
        <v>914</v>
      </c>
      <c r="D27" s="1641" t="s">
        <v>915</v>
      </c>
      <c r="E27" s="1641">
        <v>9</v>
      </c>
      <c r="F27" s="1644" t="s">
        <v>916</v>
      </c>
      <c r="G27" s="1641">
        <v>26</v>
      </c>
      <c r="H27" s="1641" t="s">
        <v>864</v>
      </c>
      <c r="I27" s="1641">
        <v>1</v>
      </c>
      <c r="J27" s="1641">
        <v>0</v>
      </c>
      <c r="K27" s="1641">
        <v>0</v>
      </c>
      <c r="L27" s="1641">
        <v>4</v>
      </c>
      <c r="M27" s="1641">
        <v>0</v>
      </c>
      <c r="N27" s="1641">
        <v>0</v>
      </c>
      <c r="O27" s="1641">
        <v>4</v>
      </c>
      <c r="P27" s="1641">
        <v>0</v>
      </c>
      <c r="Q27" s="1641">
        <v>5</v>
      </c>
      <c r="R27" s="1641">
        <v>0</v>
      </c>
      <c r="S27" s="1641">
        <v>0</v>
      </c>
      <c r="T27" s="1641">
        <v>1</v>
      </c>
      <c r="U27" s="1641">
        <v>0</v>
      </c>
      <c r="V27" s="1641">
        <v>0</v>
      </c>
      <c r="W27" s="1641">
        <v>1</v>
      </c>
      <c r="X27" s="1641">
        <v>0</v>
      </c>
      <c r="Y27" s="1643">
        <f t="shared" si="0"/>
        <v>16</v>
      </c>
      <c r="Z27" s="1641"/>
      <c r="AA27" s="1644" t="s">
        <v>910</v>
      </c>
      <c r="AB27" s="1645"/>
      <c r="AC27" s="1641"/>
    </row>
    <row r="28" spans="1:29" ht="12.75" customHeight="1">
      <c r="A28" s="485">
        <v>16</v>
      </c>
      <c r="B28" s="1641">
        <v>912</v>
      </c>
      <c r="C28" s="1650" t="s">
        <v>886</v>
      </c>
      <c r="D28" s="1651" t="s">
        <v>887</v>
      </c>
      <c r="E28" s="1651">
        <v>9</v>
      </c>
      <c r="F28" s="1646" t="s">
        <v>868</v>
      </c>
      <c r="G28" s="1651">
        <v>30</v>
      </c>
      <c r="H28" s="1651" t="s">
        <v>864</v>
      </c>
      <c r="I28" s="1641">
        <v>1</v>
      </c>
      <c r="J28" s="1641">
        <v>0</v>
      </c>
      <c r="K28" s="1641">
        <v>1</v>
      </c>
      <c r="L28" s="1641">
        <v>0</v>
      </c>
      <c r="M28" s="1641">
        <v>2</v>
      </c>
      <c r="N28" s="1641">
        <v>0</v>
      </c>
      <c r="O28" s="1641">
        <v>0</v>
      </c>
      <c r="P28" s="1642">
        <v>1</v>
      </c>
      <c r="Q28" s="1641">
        <v>5</v>
      </c>
      <c r="R28" s="1641">
        <v>0</v>
      </c>
      <c r="S28" s="1641">
        <v>1</v>
      </c>
      <c r="T28" s="1641">
        <v>1</v>
      </c>
      <c r="U28" s="1641">
        <v>2</v>
      </c>
      <c r="V28" s="1641">
        <v>0</v>
      </c>
      <c r="W28" s="1641">
        <v>1</v>
      </c>
      <c r="X28" s="1641">
        <v>0</v>
      </c>
      <c r="Y28" s="1643">
        <f t="shared" si="0"/>
        <v>15</v>
      </c>
      <c r="Z28" s="1641"/>
      <c r="AA28" s="1641" t="s">
        <v>913</v>
      </c>
      <c r="AB28" s="1641"/>
      <c r="AC28" s="1641"/>
    </row>
    <row r="29" spans="1:29" ht="12.75" customHeight="1">
      <c r="A29" s="485">
        <v>17</v>
      </c>
      <c r="B29" s="1641">
        <v>910</v>
      </c>
      <c r="C29" s="1647" t="s">
        <v>901</v>
      </c>
      <c r="D29" s="1648" t="s">
        <v>902</v>
      </c>
      <c r="E29" s="1641">
        <v>9</v>
      </c>
      <c r="F29" s="1641" t="s">
        <v>899</v>
      </c>
      <c r="G29" s="1641">
        <v>32</v>
      </c>
      <c r="H29" s="1641" t="s">
        <v>864</v>
      </c>
      <c r="I29" s="1641">
        <v>1</v>
      </c>
      <c r="J29" s="1641">
        <v>0</v>
      </c>
      <c r="K29" s="1641">
        <v>0</v>
      </c>
      <c r="L29" s="1641">
        <v>0</v>
      </c>
      <c r="M29" s="1641">
        <v>0</v>
      </c>
      <c r="N29" s="1641">
        <v>1</v>
      </c>
      <c r="O29" s="1641">
        <v>0</v>
      </c>
      <c r="P29" s="1641">
        <v>1</v>
      </c>
      <c r="Q29" s="1641">
        <v>5</v>
      </c>
      <c r="R29" s="1641">
        <v>0</v>
      </c>
      <c r="S29" s="1641">
        <v>1</v>
      </c>
      <c r="T29" s="1641">
        <v>1</v>
      </c>
      <c r="U29" s="1641">
        <v>0</v>
      </c>
      <c r="V29" s="1641">
        <v>0</v>
      </c>
      <c r="W29" s="1641">
        <v>1</v>
      </c>
      <c r="X29" s="1641">
        <v>0</v>
      </c>
      <c r="Y29" s="1643">
        <f t="shared" si="0"/>
        <v>11</v>
      </c>
      <c r="Z29" s="1641"/>
      <c r="AA29" s="1644" t="s">
        <v>917</v>
      </c>
      <c r="AB29" s="1641"/>
      <c r="AC29" s="1641"/>
    </row>
    <row r="30" spans="1:29" ht="12.75" customHeight="1">
      <c r="A30" s="485">
        <v>17</v>
      </c>
      <c r="B30" s="1641">
        <v>906</v>
      </c>
      <c r="C30" s="488" t="s">
        <v>923</v>
      </c>
      <c r="D30" s="1644" t="s">
        <v>924</v>
      </c>
      <c r="E30" s="1644">
        <v>9</v>
      </c>
      <c r="F30" s="1644" t="s">
        <v>905</v>
      </c>
      <c r="G30" s="1644">
        <v>35</v>
      </c>
      <c r="H30" s="1644" t="s">
        <v>859</v>
      </c>
      <c r="I30" s="1645">
        <v>1</v>
      </c>
      <c r="J30" s="1645">
        <v>0</v>
      </c>
      <c r="K30" s="1645">
        <v>0</v>
      </c>
      <c r="L30" s="1645">
        <v>0</v>
      </c>
      <c r="M30" s="1645">
        <v>2</v>
      </c>
      <c r="N30" s="1645">
        <v>0</v>
      </c>
      <c r="O30" s="1645">
        <v>0</v>
      </c>
      <c r="P30" s="1645">
        <v>0</v>
      </c>
      <c r="Q30" s="1645">
        <v>5</v>
      </c>
      <c r="R30" s="1645">
        <v>0</v>
      </c>
      <c r="S30" s="1645">
        <v>1</v>
      </c>
      <c r="T30" s="1645">
        <v>0</v>
      </c>
      <c r="U30" s="1645">
        <v>2</v>
      </c>
      <c r="V30" s="1645">
        <v>0</v>
      </c>
      <c r="W30" s="1645">
        <v>0</v>
      </c>
      <c r="X30" s="1645">
        <v>0</v>
      </c>
      <c r="Y30" s="1643">
        <f t="shared" si="0"/>
        <v>11</v>
      </c>
      <c r="Z30" s="1645"/>
      <c r="AA30" s="1641" t="s">
        <v>913</v>
      </c>
      <c r="AB30" s="1645"/>
      <c r="AC30" s="1641"/>
    </row>
    <row r="31" spans="1:29" ht="12.75" customHeight="1">
      <c r="A31" s="485">
        <v>17</v>
      </c>
      <c r="B31" s="1641">
        <v>806</v>
      </c>
      <c r="C31" s="488" t="s">
        <v>930</v>
      </c>
      <c r="D31" s="1644" t="s">
        <v>867</v>
      </c>
      <c r="E31" s="1644">
        <v>8</v>
      </c>
      <c r="F31" s="1644" t="s">
        <v>927</v>
      </c>
      <c r="G31" s="1644">
        <v>25</v>
      </c>
      <c r="H31" s="1644" t="s">
        <v>864</v>
      </c>
      <c r="I31" s="1641">
        <v>0</v>
      </c>
      <c r="J31" s="1641">
        <v>0</v>
      </c>
      <c r="K31" s="1641">
        <v>0</v>
      </c>
      <c r="L31" s="1641">
        <v>4</v>
      </c>
      <c r="M31" s="1641">
        <v>0</v>
      </c>
      <c r="N31" s="1641">
        <v>0</v>
      </c>
      <c r="O31" s="1641">
        <v>0</v>
      </c>
      <c r="P31" s="1641">
        <v>0</v>
      </c>
      <c r="Q31" s="1641">
        <v>0</v>
      </c>
      <c r="R31" s="1641">
        <v>4</v>
      </c>
      <c r="S31" s="1641">
        <v>1</v>
      </c>
      <c r="T31" s="1641">
        <v>0</v>
      </c>
      <c r="U31" s="1641">
        <v>0</v>
      </c>
      <c r="V31" s="1641">
        <v>0</v>
      </c>
      <c r="W31" s="1641">
        <v>1</v>
      </c>
      <c r="X31" s="1641">
        <v>1</v>
      </c>
      <c r="Y31" s="1643">
        <f t="shared" si="0"/>
        <v>11</v>
      </c>
      <c r="Z31" s="1641"/>
      <c r="AA31" s="1641"/>
      <c r="AB31" s="1645"/>
      <c r="AC31" s="1641"/>
    </row>
    <row r="32" spans="1:29" ht="12.75" customHeight="1">
      <c r="A32" s="485">
        <v>20</v>
      </c>
      <c r="B32" s="1641">
        <v>802</v>
      </c>
      <c r="C32" s="1642" t="s">
        <v>921</v>
      </c>
      <c r="D32" s="1641" t="s">
        <v>922</v>
      </c>
      <c r="E32" s="1641">
        <v>8</v>
      </c>
      <c r="F32" s="1641" t="s">
        <v>912</v>
      </c>
      <c r="G32" s="1641">
        <v>36</v>
      </c>
      <c r="H32" s="1641" t="s">
        <v>859</v>
      </c>
      <c r="I32" s="1645">
        <v>0</v>
      </c>
      <c r="J32" s="1645">
        <v>0</v>
      </c>
      <c r="K32" s="1645">
        <v>0</v>
      </c>
      <c r="L32" s="1645">
        <v>0</v>
      </c>
      <c r="M32" s="1645">
        <v>0</v>
      </c>
      <c r="N32" s="1645">
        <v>0</v>
      </c>
      <c r="O32" s="1645">
        <v>0</v>
      </c>
      <c r="P32" s="1645">
        <v>0</v>
      </c>
      <c r="Q32" s="1645">
        <v>5</v>
      </c>
      <c r="R32" s="1645">
        <v>0</v>
      </c>
      <c r="S32" s="1645">
        <v>1</v>
      </c>
      <c r="T32" s="1645">
        <v>1</v>
      </c>
      <c r="U32" s="1645">
        <v>2</v>
      </c>
      <c r="V32" s="1645">
        <v>0</v>
      </c>
      <c r="W32" s="1645">
        <v>0</v>
      </c>
      <c r="X32" s="1645">
        <v>1</v>
      </c>
      <c r="Y32" s="1643">
        <f t="shared" si="0"/>
        <v>10</v>
      </c>
      <c r="Z32" s="1645"/>
      <c r="AA32" s="1644" t="s">
        <v>906</v>
      </c>
      <c r="AB32" s="1652"/>
      <c r="AC32" s="1641"/>
    </row>
    <row r="33" spans="1:29" ht="12.75" customHeight="1">
      <c r="A33" s="485">
        <v>21</v>
      </c>
      <c r="B33" s="1641">
        <v>803</v>
      </c>
      <c r="C33" s="488" t="s">
        <v>925</v>
      </c>
      <c r="D33" s="1644" t="s">
        <v>926</v>
      </c>
      <c r="E33" s="1644">
        <v>8</v>
      </c>
      <c r="F33" s="1644" t="s">
        <v>927</v>
      </c>
      <c r="G33" s="1644">
        <v>35</v>
      </c>
      <c r="H33" s="1644" t="s">
        <v>928</v>
      </c>
      <c r="I33" s="1645">
        <v>0</v>
      </c>
      <c r="J33" s="1645">
        <v>0</v>
      </c>
      <c r="K33" s="1645">
        <v>0</v>
      </c>
      <c r="L33" s="1645">
        <v>0</v>
      </c>
      <c r="M33" s="1645">
        <v>0</v>
      </c>
      <c r="N33" s="1645">
        <v>1</v>
      </c>
      <c r="O33" s="1645">
        <v>0</v>
      </c>
      <c r="P33" s="1645">
        <v>0</v>
      </c>
      <c r="Q33" s="1645">
        <v>5</v>
      </c>
      <c r="R33" s="1645">
        <v>0</v>
      </c>
      <c r="S33" s="1645">
        <v>1</v>
      </c>
      <c r="T33" s="1645">
        <v>0</v>
      </c>
      <c r="U33" s="1645">
        <v>0</v>
      </c>
      <c r="V33" s="1645">
        <v>0</v>
      </c>
      <c r="W33" s="1645">
        <v>1</v>
      </c>
      <c r="X33" s="1645">
        <v>1</v>
      </c>
      <c r="Y33" s="1643">
        <f t="shared" si="0"/>
        <v>9</v>
      </c>
      <c r="Z33" s="1645"/>
      <c r="AA33" s="1644" t="s">
        <v>929</v>
      </c>
      <c r="AB33" s="1645"/>
      <c r="AC33" s="1641"/>
    </row>
    <row r="34" spans="1:29" ht="12.75" customHeight="1">
      <c r="A34" s="485">
        <v>22</v>
      </c>
      <c r="B34" s="1641">
        <v>904</v>
      </c>
      <c r="C34" s="488" t="s">
        <v>918</v>
      </c>
      <c r="D34" s="1644" t="s">
        <v>857</v>
      </c>
      <c r="E34" s="1644">
        <v>9</v>
      </c>
      <c r="F34" s="1641" t="s">
        <v>919</v>
      </c>
      <c r="G34" s="1641">
        <v>36</v>
      </c>
      <c r="H34" s="1641" t="s">
        <v>859</v>
      </c>
      <c r="I34" s="1645">
        <v>1</v>
      </c>
      <c r="J34" s="1645">
        <v>1</v>
      </c>
      <c r="K34" s="1645">
        <v>0</v>
      </c>
      <c r="L34" s="1645">
        <v>0</v>
      </c>
      <c r="M34" s="1645">
        <v>1</v>
      </c>
      <c r="N34" s="1645">
        <v>0</v>
      </c>
      <c r="O34" s="1645">
        <v>0</v>
      </c>
      <c r="P34" s="1645">
        <v>0</v>
      </c>
      <c r="Q34" s="1645">
        <v>0</v>
      </c>
      <c r="R34" s="1645">
        <v>4</v>
      </c>
      <c r="S34" s="1645">
        <v>0</v>
      </c>
      <c r="T34" s="1645">
        <v>1</v>
      </c>
      <c r="U34" s="1645">
        <v>0</v>
      </c>
      <c r="V34" s="1645">
        <v>0</v>
      </c>
      <c r="W34" s="1645">
        <v>0</v>
      </c>
      <c r="X34" s="1645">
        <v>0</v>
      </c>
      <c r="Y34" s="1643">
        <f t="shared" si="0"/>
        <v>8</v>
      </c>
      <c r="Z34" s="1645"/>
      <c r="AA34" s="1644" t="s">
        <v>929</v>
      </c>
      <c r="AB34" s="1641"/>
      <c r="AC34" s="1641"/>
    </row>
    <row r="35" spans="1:29" ht="12.75" customHeight="1">
      <c r="A35" s="485">
        <v>22</v>
      </c>
      <c r="B35" s="1641">
        <v>903</v>
      </c>
      <c r="C35" s="1642" t="s">
        <v>931</v>
      </c>
      <c r="D35" s="1641" t="s">
        <v>885</v>
      </c>
      <c r="E35" s="1641">
        <v>9</v>
      </c>
      <c r="F35" s="1644" t="s">
        <v>916</v>
      </c>
      <c r="G35" s="1641">
        <v>38</v>
      </c>
      <c r="H35" s="1641" t="s">
        <v>859</v>
      </c>
      <c r="I35" s="1645">
        <v>1</v>
      </c>
      <c r="J35" s="1645">
        <v>0</v>
      </c>
      <c r="K35" s="1645">
        <v>0</v>
      </c>
      <c r="L35" s="1645">
        <v>0</v>
      </c>
      <c r="M35" s="485">
        <v>1</v>
      </c>
      <c r="N35" s="1645">
        <v>0</v>
      </c>
      <c r="O35" s="1645">
        <v>0</v>
      </c>
      <c r="P35" s="1645">
        <v>0</v>
      </c>
      <c r="Q35" s="1645">
        <v>5</v>
      </c>
      <c r="R35" s="1645">
        <v>0</v>
      </c>
      <c r="S35" s="1645">
        <v>0</v>
      </c>
      <c r="T35" s="1645">
        <v>0</v>
      </c>
      <c r="U35" s="1645">
        <v>0</v>
      </c>
      <c r="V35" s="1645">
        <v>1</v>
      </c>
      <c r="W35" s="1645">
        <v>0</v>
      </c>
      <c r="X35" s="1645">
        <v>0</v>
      </c>
      <c r="Y35" s="1643">
        <f t="shared" si="0"/>
        <v>8</v>
      </c>
      <c r="Z35" s="1645"/>
      <c r="AA35" s="1644" t="s">
        <v>917</v>
      </c>
      <c r="AB35" s="1645"/>
      <c r="AC35" s="1641"/>
    </row>
    <row r="36" spans="1:29" ht="12.75" customHeight="1">
      <c r="A36" s="485">
        <v>24</v>
      </c>
      <c r="B36" s="1641">
        <v>915</v>
      </c>
      <c r="C36" s="1642" t="s">
        <v>932</v>
      </c>
      <c r="D36" s="1641" t="s">
        <v>933</v>
      </c>
      <c r="E36" s="1641">
        <v>9</v>
      </c>
      <c r="F36" s="1641" t="s">
        <v>934</v>
      </c>
      <c r="G36" s="1641">
        <v>17</v>
      </c>
      <c r="H36" s="1641" t="s">
        <v>935</v>
      </c>
      <c r="I36" s="1641">
        <v>0</v>
      </c>
      <c r="J36" s="1641">
        <v>1</v>
      </c>
      <c r="K36" s="1641">
        <v>0</v>
      </c>
      <c r="L36" s="1641">
        <v>4</v>
      </c>
      <c r="M36" s="1641">
        <v>0</v>
      </c>
      <c r="N36" s="1641">
        <v>0</v>
      </c>
      <c r="O36" s="1641">
        <v>0</v>
      </c>
      <c r="P36" s="1641">
        <v>0</v>
      </c>
      <c r="Q36" s="1641">
        <v>0</v>
      </c>
      <c r="R36" s="1641">
        <v>0</v>
      </c>
      <c r="S36" s="1641">
        <v>1</v>
      </c>
      <c r="T36" s="1641">
        <v>0</v>
      </c>
      <c r="U36" s="1641">
        <v>0</v>
      </c>
      <c r="V36" s="1641">
        <v>0</v>
      </c>
      <c r="W36" s="1641">
        <v>0</v>
      </c>
      <c r="X36" s="1641">
        <v>0</v>
      </c>
      <c r="Y36" s="1643">
        <f t="shared" si="0"/>
        <v>6</v>
      </c>
      <c r="Z36" s="1641"/>
      <c r="AA36" s="1644" t="s">
        <v>936</v>
      </c>
      <c r="AB36" s="1641"/>
      <c r="AC36" s="1641"/>
    </row>
    <row r="37" spans="1:29" ht="12.75" customHeight="1">
      <c r="A37" s="485"/>
      <c r="B37" s="1641">
        <v>111</v>
      </c>
      <c r="C37" s="488" t="s">
        <v>937</v>
      </c>
      <c r="D37" s="1644" t="s">
        <v>938</v>
      </c>
      <c r="E37" s="1641">
        <v>11</v>
      </c>
      <c r="F37" s="1641" t="s">
        <v>863</v>
      </c>
      <c r="G37" s="1641">
        <v>41</v>
      </c>
      <c r="H37" s="1641" t="s">
        <v>859</v>
      </c>
      <c r="I37" s="1653" t="s">
        <v>939</v>
      </c>
      <c r="J37" s="1654"/>
      <c r="K37" s="1654"/>
      <c r="L37" s="1654"/>
      <c r="M37" s="1654"/>
      <c r="N37" s="1654"/>
      <c r="O37" s="1654"/>
      <c r="P37" s="1654"/>
      <c r="Q37" s="1654"/>
      <c r="R37" s="1654"/>
      <c r="S37" s="1654"/>
      <c r="T37" s="1654"/>
      <c r="U37" s="1654"/>
      <c r="V37" s="1654"/>
      <c r="W37" s="1654"/>
      <c r="X37" s="1654"/>
      <c r="Y37" s="1656"/>
      <c r="Z37" s="485"/>
      <c r="AA37" s="1641" t="s">
        <v>865</v>
      </c>
      <c r="AB37" s="485"/>
      <c r="AC37" s="1641" t="s">
        <v>870</v>
      </c>
    </row>
    <row r="38" spans="1:29" ht="12.75" customHeight="1">
      <c r="A38" s="485"/>
      <c r="B38" s="1641">
        <v>908</v>
      </c>
      <c r="C38" s="1642" t="s">
        <v>940</v>
      </c>
      <c r="D38" s="1641" t="s">
        <v>876</v>
      </c>
      <c r="E38" s="1641">
        <v>9</v>
      </c>
      <c r="F38" s="1641" t="s">
        <v>941</v>
      </c>
      <c r="G38" s="1641">
        <v>35</v>
      </c>
      <c r="H38" s="1641" t="s">
        <v>859</v>
      </c>
      <c r="I38" s="1653" t="s">
        <v>939</v>
      </c>
      <c r="J38" s="1654"/>
      <c r="K38" s="1654"/>
      <c r="L38" s="1654"/>
      <c r="M38" s="1654"/>
      <c r="N38" s="1654"/>
      <c r="O38" s="1654"/>
      <c r="P38" s="1654"/>
      <c r="Q38" s="1654"/>
      <c r="R38" s="1654"/>
      <c r="S38" s="1654"/>
      <c r="T38" s="1654"/>
      <c r="U38" s="1654"/>
      <c r="V38" s="1654"/>
      <c r="W38" s="1654"/>
      <c r="X38" s="1654"/>
      <c r="Y38" s="1656"/>
      <c r="Z38" s="485"/>
      <c r="AA38" s="1641" t="s">
        <v>942</v>
      </c>
      <c r="AB38" s="1645"/>
      <c r="AC38" s="1641"/>
    </row>
    <row r="39" spans="1:29" ht="12.75" customHeight="1">
      <c r="A39" s="485"/>
      <c r="B39" s="1641">
        <v>911</v>
      </c>
      <c r="C39" s="488" t="s">
        <v>943</v>
      </c>
      <c r="D39" s="1644" t="s">
        <v>944</v>
      </c>
      <c r="E39" s="1644">
        <v>9</v>
      </c>
      <c r="F39" s="1644" t="s">
        <v>909</v>
      </c>
      <c r="G39" s="1644">
        <v>30</v>
      </c>
      <c r="H39" s="1644" t="s">
        <v>864</v>
      </c>
      <c r="I39" s="1653" t="s">
        <v>939</v>
      </c>
      <c r="J39" s="1654"/>
      <c r="K39" s="1654"/>
      <c r="L39" s="1654"/>
      <c r="M39" s="1654"/>
      <c r="N39" s="1654"/>
      <c r="O39" s="1654"/>
      <c r="P39" s="1654"/>
      <c r="Q39" s="1654"/>
      <c r="R39" s="1654"/>
      <c r="S39" s="1654"/>
      <c r="T39" s="1654"/>
      <c r="U39" s="1654"/>
      <c r="V39" s="1654"/>
      <c r="W39" s="1654"/>
      <c r="X39" s="1654"/>
      <c r="Y39" s="1656"/>
      <c r="Z39" s="1641"/>
      <c r="AA39" s="1644" t="s">
        <v>910</v>
      </c>
      <c r="AB39" s="1641"/>
      <c r="AC39" s="1641"/>
    </row>
  </sheetData>
  <sheetProtection/>
  <mergeCells count="1">
    <mergeCell ref="A8:C8"/>
  </mergeCells>
  <dataValidations count="8">
    <dataValidation type="list" allowBlank="1" showInputMessage="1" showErrorMessage="1" sqref="F27:F28">
      <formula1>$Y$8:$Y$40</formula1>
    </dataValidation>
    <dataValidation type="list" allowBlank="1" showInputMessage="1" showErrorMessage="1" sqref="F21:F22">
      <formula1>$U$6:$U$40</formula1>
    </dataValidation>
    <dataValidation type="list" allowBlank="1" showInputMessage="1" showErrorMessage="1" sqref="F31">
      <formula1>$Y$8:$Y$41</formula1>
    </dataValidation>
    <dataValidation type="list" allowBlank="1" showInputMessage="1" showErrorMessage="1" sqref="H13:H14">
      <formula1>#REF!</formula1>
    </dataValidation>
    <dataValidation type="list" allowBlank="1" showInputMessage="1" showErrorMessage="1" sqref="H27:H29">
      <formula1>$AB$8:$AB$10</formula1>
    </dataValidation>
    <dataValidation type="list" allowBlank="1" showInputMessage="1" showErrorMessage="1" sqref="F13:F14">
      <formula1>$Y$8:$Y$9</formula1>
    </dataValidation>
    <dataValidation type="list" allowBlank="1" showInputMessage="1" showErrorMessage="1" sqref="E13:E14">
      <formula1>$AA$8:$AA$9</formula1>
    </dataValidation>
    <dataValidation type="list" allowBlank="1" showInputMessage="1" showErrorMessage="1" sqref="E27:E28">
      <formula1>$AA$8:$AA$13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3"/>
  <sheetViews>
    <sheetView tabSelected="1" zoomScalePageLayoutView="0" workbookViewId="0" topLeftCell="A91">
      <selection activeCell="A93" sqref="A93:A106"/>
    </sheetView>
  </sheetViews>
  <sheetFormatPr defaultColWidth="9.140625" defaultRowHeight="15"/>
  <cols>
    <col min="1" max="1" width="4.140625" style="0" customWidth="1"/>
    <col min="2" max="2" width="7.00390625" style="0" customWidth="1"/>
    <col min="3" max="3" width="10.140625" style="0" customWidth="1"/>
    <col min="4" max="4" width="10.28125" style="0" customWidth="1"/>
    <col min="5" max="5" width="29.57421875" style="0" customWidth="1"/>
    <col min="6" max="6" width="9.28125" style="0" customWidth="1"/>
    <col min="7" max="7" width="12.140625" style="0" customWidth="1"/>
    <col min="13" max="13" width="12.421875" style="0" customWidth="1"/>
    <col min="14" max="14" width="10.57421875" style="0" customWidth="1"/>
    <col min="15" max="15" width="32.8515625" style="0" customWidth="1"/>
    <col min="16" max="16" width="14.421875" style="0" customWidth="1"/>
  </cols>
  <sheetData>
    <row r="1" spans="1:17" ht="24.75" customHeight="1">
      <c r="A1" s="1175" t="s">
        <v>700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097"/>
      <c r="Q1" s="1097"/>
    </row>
    <row r="2" spans="1:17" ht="44.25" customHeight="1">
      <c r="A2" s="1143" t="s">
        <v>701</v>
      </c>
      <c r="B2" s="1143"/>
      <c r="C2" s="1143"/>
      <c r="D2" s="1143"/>
      <c r="E2" s="1143"/>
      <c r="F2" s="1143"/>
      <c r="G2" s="1143"/>
      <c r="H2" s="1143"/>
      <c r="I2" s="1143"/>
      <c r="J2" s="1143"/>
      <c r="K2" s="1143"/>
      <c r="L2" s="1143"/>
      <c r="M2" s="1143"/>
      <c r="N2" s="1143"/>
      <c r="O2" s="1143"/>
      <c r="P2" s="1061"/>
      <c r="Q2" s="1061"/>
    </row>
    <row r="3" spans="1:17" ht="14.25">
      <c r="A3" s="1098"/>
      <c r="B3" s="1099" t="s">
        <v>620</v>
      </c>
      <c r="C3" s="1098"/>
      <c r="D3" s="1098"/>
      <c r="E3" s="1098"/>
      <c r="F3" s="1098"/>
      <c r="G3" s="1098"/>
      <c r="H3" s="1098"/>
      <c r="I3" s="138"/>
      <c r="J3" s="138"/>
      <c r="K3" s="138"/>
      <c r="L3" s="138"/>
      <c r="M3" s="138"/>
      <c r="N3" s="138"/>
      <c r="O3" s="138"/>
      <c r="P3" s="138"/>
      <c r="Q3" s="138"/>
    </row>
    <row r="4" spans="1:17" ht="15">
      <c r="A4" s="1098"/>
      <c r="B4" s="1099"/>
      <c r="C4" s="1319" t="s">
        <v>621</v>
      </c>
      <c r="D4" s="1098"/>
      <c r="E4" s="1098"/>
      <c r="F4" s="1098"/>
      <c r="G4" s="1098"/>
      <c r="H4" s="1098"/>
      <c r="I4" s="138"/>
      <c r="J4" s="138"/>
      <c r="K4" s="138"/>
      <c r="L4" s="138"/>
      <c r="M4" s="138"/>
      <c r="N4" s="138"/>
      <c r="O4" s="138"/>
      <c r="P4" s="138"/>
      <c r="Q4" s="138"/>
    </row>
    <row r="5" spans="1:17" ht="15">
      <c r="A5" s="1098"/>
      <c r="B5" s="1099"/>
      <c r="C5" s="1319" t="s">
        <v>622</v>
      </c>
      <c r="D5" s="1098"/>
      <c r="E5" s="1098"/>
      <c r="F5" s="1098"/>
      <c r="G5" s="1098"/>
      <c r="H5" s="1098"/>
      <c r="I5" s="138"/>
      <c r="J5" s="138"/>
      <c r="K5" s="138"/>
      <c r="L5" s="138"/>
      <c r="M5" s="138"/>
      <c r="N5" s="138"/>
      <c r="O5" s="138"/>
      <c r="P5" s="138"/>
      <c r="Q5" s="138"/>
    </row>
    <row r="6" spans="1:17" ht="15">
      <c r="A6" s="1098"/>
      <c r="B6" s="1099"/>
      <c r="C6" s="1319" t="s">
        <v>623</v>
      </c>
      <c r="D6" s="1098"/>
      <c r="E6" s="1098"/>
      <c r="F6" s="1098"/>
      <c r="G6" s="1098"/>
      <c r="H6" s="1098"/>
      <c r="I6" s="138"/>
      <c r="J6" s="138"/>
      <c r="K6" s="138"/>
      <c r="L6" s="138"/>
      <c r="M6" s="138"/>
      <c r="N6" s="138"/>
      <c r="O6" s="138"/>
      <c r="P6" s="138"/>
      <c r="Q6" s="138"/>
    </row>
    <row r="7" spans="1:17" ht="15">
      <c r="A7" s="1098"/>
      <c r="B7" s="1099"/>
      <c r="C7" s="1319" t="s">
        <v>624</v>
      </c>
      <c r="D7" s="1098"/>
      <c r="E7" s="1098"/>
      <c r="F7" s="1098"/>
      <c r="G7" s="1098"/>
      <c r="H7" s="1098"/>
      <c r="I7" s="138"/>
      <c r="J7" s="138"/>
      <c r="K7" s="138"/>
      <c r="L7" s="138"/>
      <c r="M7" s="138"/>
      <c r="N7" s="138"/>
      <c r="O7" s="138"/>
      <c r="P7" s="138"/>
      <c r="Q7" s="138"/>
    </row>
    <row r="8" spans="1:17" ht="15">
      <c r="A8" s="1098"/>
      <c r="B8" s="1099"/>
      <c r="C8" s="1319" t="s">
        <v>625</v>
      </c>
      <c r="D8" s="1098"/>
      <c r="E8" s="1098"/>
      <c r="F8" s="1098"/>
      <c r="G8" s="1098"/>
      <c r="H8" s="1098"/>
      <c r="I8" s="138"/>
      <c r="J8" s="138"/>
      <c r="K8" s="138"/>
      <c r="L8" s="138"/>
      <c r="M8" s="138"/>
      <c r="N8" s="138"/>
      <c r="O8" s="138"/>
      <c r="P8" s="138"/>
      <c r="Q8" s="138"/>
    </row>
    <row r="9" spans="1:17" ht="15">
      <c r="A9" s="1098"/>
      <c r="B9" s="1099"/>
      <c r="C9" s="1319" t="s">
        <v>626</v>
      </c>
      <c r="D9" s="1098"/>
      <c r="E9" s="1098"/>
      <c r="F9" s="1098"/>
      <c r="G9" s="1098"/>
      <c r="H9" s="1098"/>
      <c r="I9" s="138"/>
      <c r="J9" s="138"/>
      <c r="K9" s="138"/>
      <c r="L9" s="138"/>
      <c r="M9" s="138"/>
      <c r="N9" s="138"/>
      <c r="O9" s="138"/>
      <c r="P9" s="138"/>
      <c r="Q9" s="138"/>
    </row>
    <row r="10" spans="1:20" ht="15">
      <c r="A10" s="1098"/>
      <c r="B10" s="1099"/>
      <c r="C10" s="1319" t="s">
        <v>627</v>
      </c>
      <c r="D10" s="1098"/>
      <c r="E10" s="1098"/>
      <c r="F10" s="1098"/>
      <c r="G10" s="1098"/>
      <c r="H10" s="1061"/>
      <c r="I10" s="1061"/>
      <c r="J10" s="1061"/>
      <c r="K10" s="1061"/>
      <c r="L10" s="1061"/>
      <c r="M10" s="1061"/>
      <c r="N10" s="1061"/>
      <c r="O10" s="1061"/>
      <c r="P10" s="1061"/>
      <c r="Q10" s="1061"/>
      <c r="R10" s="1061"/>
      <c r="S10" s="1061"/>
      <c r="T10" s="1061"/>
    </row>
    <row r="11" spans="1:17" ht="15">
      <c r="A11" s="1098"/>
      <c r="B11" s="1099"/>
      <c r="C11" s="1319" t="s">
        <v>628</v>
      </c>
      <c r="D11" s="1098"/>
      <c r="E11" s="1098"/>
      <c r="F11" s="1098"/>
      <c r="G11" s="1098"/>
      <c r="H11" s="109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17" ht="15">
      <c r="A12" s="1098"/>
      <c r="B12" s="1099"/>
      <c r="C12" s="1319" t="s">
        <v>629</v>
      </c>
      <c r="D12" s="1098"/>
      <c r="E12" s="1098"/>
      <c r="F12" s="1098"/>
      <c r="G12" s="1098"/>
      <c r="H12" s="1098"/>
      <c r="I12" s="138"/>
      <c r="J12" s="138"/>
      <c r="K12" s="138"/>
      <c r="L12" s="138"/>
      <c r="M12" s="138"/>
      <c r="N12" s="138"/>
      <c r="O12" s="138"/>
      <c r="P12" s="138"/>
      <c r="Q12" s="138"/>
    </row>
    <row r="13" spans="1:17" ht="15">
      <c r="A13" s="1098"/>
      <c r="B13" s="1099"/>
      <c r="C13" s="1319" t="s">
        <v>630</v>
      </c>
      <c r="D13" s="1098"/>
      <c r="E13" s="1098"/>
      <c r="F13" s="1098"/>
      <c r="G13" s="1098"/>
      <c r="H13" s="109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5">
      <c r="A14" s="1098"/>
      <c r="B14" s="1099"/>
      <c r="C14" s="1319" t="s">
        <v>631</v>
      </c>
      <c r="D14" s="1098"/>
      <c r="E14" s="1098"/>
      <c r="F14" s="1098"/>
      <c r="G14" s="1098"/>
      <c r="H14" s="1098"/>
      <c r="I14" s="138"/>
      <c r="J14" s="138"/>
      <c r="K14" s="138"/>
      <c r="L14" s="138"/>
      <c r="M14" s="138"/>
      <c r="N14" s="138"/>
      <c r="O14" s="138"/>
      <c r="P14" s="138"/>
      <c r="Q14" s="138"/>
    </row>
    <row r="15" spans="1:17" ht="14.25">
      <c r="A15" s="838" t="s">
        <v>979</v>
      </c>
      <c r="B15" s="838"/>
      <c r="C15" s="838"/>
      <c r="D15" s="838"/>
      <c r="E15" s="1098"/>
      <c r="F15" s="1098"/>
      <c r="G15" s="1098"/>
      <c r="H15" s="1098"/>
      <c r="I15" s="138"/>
      <c r="J15" s="138"/>
      <c r="K15" s="138"/>
      <c r="L15" s="138"/>
      <c r="M15" s="138"/>
      <c r="N15" s="138"/>
      <c r="O15" s="138"/>
      <c r="P15" s="138"/>
      <c r="Q15" s="138"/>
    </row>
    <row r="16" spans="1:17" ht="14.25">
      <c r="A16" s="1098"/>
      <c r="B16" s="1099"/>
      <c r="C16" s="1098"/>
      <c r="D16" s="1098"/>
      <c r="E16" s="1098"/>
      <c r="F16" s="1098"/>
      <c r="G16" s="1098"/>
      <c r="H16" s="1098"/>
      <c r="I16" s="138"/>
      <c r="J16" s="138"/>
      <c r="K16" s="138"/>
      <c r="L16" s="138"/>
      <c r="M16" s="138"/>
      <c r="N16" s="138"/>
      <c r="O16" s="138"/>
      <c r="P16" s="138"/>
      <c r="Q16" s="138"/>
    </row>
    <row r="17" spans="1:17" ht="14.25">
      <c r="A17" s="1098"/>
      <c r="B17" s="1099"/>
      <c r="C17" s="1320" t="s">
        <v>1879</v>
      </c>
      <c r="D17" s="1321"/>
      <c r="E17" s="1321"/>
      <c r="F17" s="1321"/>
      <c r="G17" s="1098"/>
      <c r="H17" s="1098"/>
      <c r="I17" s="138"/>
      <c r="J17" s="138"/>
      <c r="K17" s="138"/>
      <c r="L17" s="138"/>
      <c r="M17" s="138"/>
      <c r="N17" s="138"/>
      <c r="O17" s="138"/>
      <c r="P17" s="138"/>
      <c r="Q17" s="138"/>
    </row>
    <row r="18" spans="1:17" ht="14.25">
      <c r="A18" s="1098"/>
      <c r="B18" s="1099"/>
      <c r="C18" s="1320" t="s">
        <v>1880</v>
      </c>
      <c r="D18" s="1321"/>
      <c r="E18" s="1321"/>
      <c r="F18" s="1321"/>
      <c r="G18" s="1098"/>
      <c r="H18" s="1098"/>
      <c r="I18" s="138"/>
      <c r="J18" s="138"/>
      <c r="K18" s="138"/>
      <c r="L18" s="138"/>
      <c r="M18" s="138"/>
      <c r="N18" s="138"/>
      <c r="O18" s="138"/>
      <c r="P18" s="138"/>
      <c r="Q18" s="138"/>
    </row>
    <row r="19" spans="1:17" ht="14.25">
      <c r="A19" s="1098"/>
      <c r="B19" s="1099"/>
      <c r="C19" s="1098"/>
      <c r="D19" s="1098"/>
      <c r="E19" s="1098"/>
      <c r="F19" s="1098"/>
      <c r="G19" s="1098"/>
      <c r="H19" s="1098"/>
      <c r="I19" s="138"/>
      <c r="J19" s="138"/>
      <c r="K19" s="138"/>
      <c r="L19" s="138"/>
      <c r="M19" s="138"/>
      <c r="N19" s="138"/>
      <c r="O19" s="138"/>
      <c r="P19" s="138"/>
      <c r="Q19" s="138"/>
    </row>
    <row r="20" spans="1:16" ht="57">
      <c r="A20" s="1322" t="s">
        <v>842</v>
      </c>
      <c r="B20" s="1322" t="s">
        <v>954</v>
      </c>
      <c r="C20" s="1323" t="s">
        <v>844</v>
      </c>
      <c r="D20" s="1323" t="s">
        <v>845</v>
      </c>
      <c r="E20" s="1323" t="s">
        <v>357</v>
      </c>
      <c r="F20" s="674" t="s">
        <v>358</v>
      </c>
      <c r="G20" s="674" t="s">
        <v>359</v>
      </c>
      <c r="H20" s="1323" t="s">
        <v>360</v>
      </c>
      <c r="I20" s="1323" t="s">
        <v>361</v>
      </c>
      <c r="J20" s="1323" t="s">
        <v>362</v>
      </c>
      <c r="K20" s="1323" t="s">
        <v>363</v>
      </c>
      <c r="L20" s="1323" t="s">
        <v>365</v>
      </c>
      <c r="M20" s="1323" t="s">
        <v>70</v>
      </c>
      <c r="N20" s="1324"/>
      <c r="O20" s="1325" t="s">
        <v>960</v>
      </c>
      <c r="P20" s="1323" t="s">
        <v>632</v>
      </c>
    </row>
    <row r="21" spans="1:15" ht="15.75" customHeight="1">
      <c r="A21" s="1326"/>
      <c r="B21" s="1327" t="s">
        <v>1518</v>
      </c>
      <c r="C21" s="1323"/>
      <c r="D21" s="1323"/>
      <c r="E21" s="1328"/>
      <c r="F21" s="1329"/>
      <c r="G21" s="1329"/>
      <c r="H21" s="1323">
        <v>10</v>
      </c>
      <c r="I21" s="1323">
        <v>10</v>
      </c>
      <c r="J21" s="1323">
        <v>10</v>
      </c>
      <c r="K21" s="1323">
        <v>10</v>
      </c>
      <c r="L21" s="1323">
        <f aca="true" t="shared" si="0" ref="L21:L41">SUM(H21:K21)</f>
        <v>40</v>
      </c>
      <c r="M21" s="1323"/>
      <c r="N21" s="1324"/>
      <c r="O21" s="1325"/>
    </row>
    <row r="22" spans="1:16" ht="14.25">
      <c r="A22" s="1279">
        <v>1</v>
      </c>
      <c r="B22" s="1181">
        <v>706</v>
      </c>
      <c r="C22" s="1403" t="s">
        <v>1007</v>
      </c>
      <c r="D22" s="1404" t="s">
        <v>857</v>
      </c>
      <c r="E22" s="1403" t="s">
        <v>882</v>
      </c>
      <c r="F22" s="1404">
        <v>30</v>
      </c>
      <c r="G22" s="1404" t="s">
        <v>859</v>
      </c>
      <c r="H22" s="858">
        <v>10</v>
      </c>
      <c r="I22" s="858">
        <v>9</v>
      </c>
      <c r="J22" s="858">
        <v>10</v>
      </c>
      <c r="K22" s="858">
        <v>6</v>
      </c>
      <c r="L22" s="858">
        <f t="shared" si="0"/>
        <v>35</v>
      </c>
      <c r="M22" s="858" t="s">
        <v>928</v>
      </c>
      <c r="N22" s="858"/>
      <c r="O22" s="1405" t="s">
        <v>633</v>
      </c>
      <c r="P22" s="1406"/>
    </row>
    <row r="23" spans="1:16" ht="27" thickBot="1">
      <c r="A23" s="1279">
        <v>2</v>
      </c>
      <c r="B23" s="1181">
        <v>712</v>
      </c>
      <c r="C23" s="1407" t="s">
        <v>164</v>
      </c>
      <c r="D23" s="1408" t="s">
        <v>1717</v>
      </c>
      <c r="E23" s="1409" t="s">
        <v>909</v>
      </c>
      <c r="F23" s="1408">
        <v>19</v>
      </c>
      <c r="G23" s="1408" t="s">
        <v>859</v>
      </c>
      <c r="H23" s="858">
        <v>0</v>
      </c>
      <c r="I23" s="858">
        <v>7</v>
      </c>
      <c r="J23" s="858">
        <v>0</v>
      </c>
      <c r="K23" s="858">
        <v>2</v>
      </c>
      <c r="L23" s="858">
        <f t="shared" si="0"/>
        <v>9</v>
      </c>
      <c r="M23" s="858" t="s">
        <v>870</v>
      </c>
      <c r="N23" s="858"/>
      <c r="O23" s="1410" t="s">
        <v>634</v>
      </c>
      <c r="P23" s="1406"/>
    </row>
    <row r="24" spans="1:16" ht="27.75" thickBot="1">
      <c r="A24" s="1279">
        <v>3</v>
      </c>
      <c r="B24" s="1181">
        <v>711</v>
      </c>
      <c r="C24" s="1411" t="s">
        <v>1185</v>
      </c>
      <c r="D24" s="1406" t="s">
        <v>1071</v>
      </c>
      <c r="E24" s="1412" t="s">
        <v>916</v>
      </c>
      <c r="F24" s="1406">
        <v>20</v>
      </c>
      <c r="G24" s="1406" t="s">
        <v>859</v>
      </c>
      <c r="H24" s="858">
        <v>0</v>
      </c>
      <c r="I24" s="858">
        <v>0</v>
      </c>
      <c r="J24" s="858">
        <v>7</v>
      </c>
      <c r="K24" s="858">
        <v>1</v>
      </c>
      <c r="L24" s="858">
        <f t="shared" si="0"/>
        <v>8</v>
      </c>
      <c r="M24" s="858" t="s">
        <v>870</v>
      </c>
      <c r="N24" s="858"/>
      <c r="O24" s="1413" t="s">
        <v>635</v>
      </c>
      <c r="P24" s="1406"/>
    </row>
    <row r="25" spans="1:16" ht="14.25">
      <c r="A25" s="1279">
        <v>4</v>
      </c>
      <c r="B25" s="1181">
        <v>704</v>
      </c>
      <c r="C25" s="1411" t="s">
        <v>1780</v>
      </c>
      <c r="D25" s="1406" t="s">
        <v>1432</v>
      </c>
      <c r="E25" s="1411" t="s">
        <v>1023</v>
      </c>
      <c r="F25" s="1406">
        <v>32</v>
      </c>
      <c r="G25" s="1406" t="s">
        <v>859</v>
      </c>
      <c r="H25" s="858">
        <v>0</v>
      </c>
      <c r="I25" s="858">
        <v>6</v>
      </c>
      <c r="J25" s="858">
        <v>0</v>
      </c>
      <c r="K25" s="858">
        <v>0</v>
      </c>
      <c r="L25" s="858">
        <f t="shared" si="0"/>
        <v>6</v>
      </c>
      <c r="M25" s="858" t="s">
        <v>870</v>
      </c>
      <c r="N25" s="858"/>
      <c r="O25" s="1414" t="s">
        <v>636</v>
      </c>
      <c r="P25" s="1406"/>
    </row>
    <row r="26" spans="1:16" ht="27">
      <c r="A26" s="1287">
        <v>5</v>
      </c>
      <c r="B26" s="1110">
        <v>716</v>
      </c>
      <c r="C26" s="1337" t="s">
        <v>452</v>
      </c>
      <c r="D26" s="29" t="s">
        <v>1011</v>
      </c>
      <c r="E26" s="1340" t="s">
        <v>916</v>
      </c>
      <c r="F26" s="29">
        <v>17</v>
      </c>
      <c r="G26" s="29" t="s">
        <v>864</v>
      </c>
      <c r="H26" s="1341">
        <v>0</v>
      </c>
      <c r="I26" s="1341">
        <v>0</v>
      </c>
      <c r="J26" s="1341">
        <v>0</v>
      </c>
      <c r="K26" s="1341">
        <v>4</v>
      </c>
      <c r="L26" s="1323">
        <f t="shared" si="0"/>
        <v>4</v>
      </c>
      <c r="M26" s="1341"/>
      <c r="N26" s="1342"/>
      <c r="O26" s="1338" t="s">
        <v>635</v>
      </c>
      <c r="P26" s="29"/>
    </row>
    <row r="27" spans="1:16" ht="14.25">
      <c r="A27" s="1287">
        <v>6</v>
      </c>
      <c r="B27" s="1110">
        <v>719</v>
      </c>
      <c r="C27" s="1343" t="s">
        <v>1199</v>
      </c>
      <c r="D27" s="21" t="s">
        <v>1200</v>
      </c>
      <c r="E27" s="1337" t="s">
        <v>919</v>
      </c>
      <c r="F27" s="29">
        <v>8</v>
      </c>
      <c r="G27" s="29" t="s">
        <v>859</v>
      </c>
      <c r="H27" s="1341">
        <v>0</v>
      </c>
      <c r="I27" s="1341">
        <v>4</v>
      </c>
      <c r="J27" s="1341">
        <v>0</v>
      </c>
      <c r="K27" s="1341">
        <v>0</v>
      </c>
      <c r="L27" s="1323">
        <f t="shared" si="0"/>
        <v>4</v>
      </c>
      <c r="M27" s="1341"/>
      <c r="N27" s="1342"/>
      <c r="O27" s="1339" t="s">
        <v>545</v>
      </c>
      <c r="P27" s="29"/>
    </row>
    <row r="28" spans="1:16" ht="14.25">
      <c r="A28" s="1287">
        <v>7</v>
      </c>
      <c r="B28" s="1110">
        <v>703</v>
      </c>
      <c r="C28" s="1344" t="s">
        <v>637</v>
      </c>
      <c r="D28" s="1345" t="s">
        <v>969</v>
      </c>
      <c r="E28" s="1337" t="s">
        <v>858</v>
      </c>
      <c r="F28" s="29">
        <v>34</v>
      </c>
      <c r="G28" s="1346" t="s">
        <v>864</v>
      </c>
      <c r="H28" s="1323">
        <v>0</v>
      </c>
      <c r="I28" s="1323">
        <v>1</v>
      </c>
      <c r="J28" s="1323">
        <v>0</v>
      </c>
      <c r="K28" s="1323">
        <v>2</v>
      </c>
      <c r="L28" s="1323">
        <f t="shared" si="0"/>
        <v>3</v>
      </c>
      <c r="M28" s="1323"/>
      <c r="N28" s="1333"/>
      <c r="O28" s="1339" t="s">
        <v>638</v>
      </c>
      <c r="P28" s="29"/>
    </row>
    <row r="29" spans="1:16" ht="14.25">
      <c r="A29" s="1287">
        <v>8</v>
      </c>
      <c r="B29" s="1110">
        <v>708</v>
      </c>
      <c r="C29" s="1337" t="s">
        <v>1328</v>
      </c>
      <c r="D29" s="29" t="s">
        <v>989</v>
      </c>
      <c r="E29" s="1337" t="s">
        <v>899</v>
      </c>
      <c r="F29" s="29">
        <v>30</v>
      </c>
      <c r="G29" s="29" t="s">
        <v>859</v>
      </c>
      <c r="H29" s="1323">
        <v>0</v>
      </c>
      <c r="I29" s="1323">
        <v>2</v>
      </c>
      <c r="J29" s="1323">
        <v>0</v>
      </c>
      <c r="K29" s="1323">
        <v>0</v>
      </c>
      <c r="L29" s="1323">
        <f t="shared" si="0"/>
        <v>2</v>
      </c>
      <c r="M29" s="1323"/>
      <c r="N29" s="1333"/>
      <c r="O29" s="1339" t="s">
        <v>639</v>
      </c>
      <c r="P29" s="29"/>
    </row>
    <row r="30" spans="1:16" ht="14.25">
      <c r="A30" s="1287">
        <v>9</v>
      </c>
      <c r="B30" s="1110">
        <v>720</v>
      </c>
      <c r="C30" s="1347" t="s">
        <v>640</v>
      </c>
      <c r="D30" s="1348" t="s">
        <v>1028</v>
      </c>
      <c r="E30" s="1337" t="s">
        <v>1038</v>
      </c>
      <c r="F30" s="29">
        <v>5</v>
      </c>
      <c r="G30" s="29" t="s">
        <v>859</v>
      </c>
      <c r="H30" s="1341">
        <v>0</v>
      </c>
      <c r="I30" s="1341">
        <v>2</v>
      </c>
      <c r="J30" s="1341">
        <v>0</v>
      </c>
      <c r="K30" s="1341">
        <v>0</v>
      </c>
      <c r="L30" s="1323">
        <f t="shared" si="0"/>
        <v>2</v>
      </c>
      <c r="M30" s="1341"/>
      <c r="N30" s="1342"/>
      <c r="O30" s="1339" t="s">
        <v>511</v>
      </c>
      <c r="P30" s="29"/>
    </row>
    <row r="31" spans="1:16" ht="14.25">
      <c r="A31" s="1287">
        <v>10</v>
      </c>
      <c r="B31" s="1110">
        <v>721</v>
      </c>
      <c r="C31" s="1337" t="s">
        <v>1359</v>
      </c>
      <c r="D31" s="29" t="s">
        <v>881</v>
      </c>
      <c r="E31" s="1349" t="s">
        <v>641</v>
      </c>
      <c r="F31" s="1350">
        <v>34</v>
      </c>
      <c r="G31" s="29" t="s">
        <v>859</v>
      </c>
      <c r="H31" s="1341">
        <v>0</v>
      </c>
      <c r="I31" s="1341">
        <v>2</v>
      </c>
      <c r="J31" s="1341">
        <v>0</v>
      </c>
      <c r="K31" s="1341">
        <v>0</v>
      </c>
      <c r="L31" s="1323">
        <f t="shared" si="0"/>
        <v>2</v>
      </c>
      <c r="M31" s="1341"/>
      <c r="N31" s="1342"/>
      <c r="O31" s="1351" t="s">
        <v>642</v>
      </c>
      <c r="P31" s="29"/>
    </row>
    <row r="32" spans="1:16" ht="14.25">
      <c r="A32" s="1287">
        <v>11</v>
      </c>
      <c r="B32" s="1110">
        <v>717</v>
      </c>
      <c r="C32" s="1330" t="s">
        <v>643</v>
      </c>
      <c r="D32" s="1331" t="s">
        <v>1071</v>
      </c>
      <c r="E32" s="1332" t="s">
        <v>882</v>
      </c>
      <c r="F32" s="1331">
        <v>17</v>
      </c>
      <c r="G32" s="1331" t="s">
        <v>864</v>
      </c>
      <c r="H32" s="1341">
        <v>0</v>
      </c>
      <c r="I32" s="1341">
        <v>1</v>
      </c>
      <c r="J32" s="1341">
        <v>0</v>
      </c>
      <c r="K32" s="1341">
        <v>0</v>
      </c>
      <c r="L32" s="1323">
        <f t="shared" si="0"/>
        <v>1</v>
      </c>
      <c r="M32" s="1341"/>
      <c r="N32" s="1342"/>
      <c r="O32" s="1336" t="s">
        <v>633</v>
      </c>
      <c r="P32" s="29"/>
    </row>
    <row r="33" spans="1:16" ht="14.25">
      <c r="A33" s="1287">
        <v>12</v>
      </c>
      <c r="B33" s="1110">
        <v>701</v>
      </c>
      <c r="C33" s="1352" t="s">
        <v>1527</v>
      </c>
      <c r="D33" s="1353" t="s">
        <v>1201</v>
      </c>
      <c r="E33" s="1354" t="s">
        <v>905</v>
      </c>
      <c r="F33" s="1353">
        <v>36</v>
      </c>
      <c r="G33" s="1353" t="s">
        <v>859</v>
      </c>
      <c r="H33" s="1323">
        <v>0</v>
      </c>
      <c r="I33" s="1323">
        <v>0</v>
      </c>
      <c r="J33" s="1323">
        <v>0</v>
      </c>
      <c r="K33" s="1323">
        <v>0</v>
      </c>
      <c r="L33" s="1323">
        <f t="shared" si="0"/>
        <v>0</v>
      </c>
      <c r="M33" s="1323"/>
      <c r="N33" s="1355"/>
      <c r="O33" s="1356" t="s">
        <v>644</v>
      </c>
      <c r="P33" s="29"/>
    </row>
    <row r="34" spans="1:16" ht="21.75" customHeight="1">
      <c r="A34" s="1287">
        <v>13</v>
      </c>
      <c r="B34" s="1110">
        <v>702</v>
      </c>
      <c r="C34" s="1357" t="s">
        <v>2046</v>
      </c>
      <c r="D34" s="1358" t="s">
        <v>2047</v>
      </c>
      <c r="E34" s="1359" t="s">
        <v>858</v>
      </c>
      <c r="F34" s="1358">
        <v>36</v>
      </c>
      <c r="G34" s="1358" t="s">
        <v>859</v>
      </c>
      <c r="H34" s="1323">
        <v>0</v>
      </c>
      <c r="I34" s="1323">
        <v>0</v>
      </c>
      <c r="J34" s="1323">
        <v>0</v>
      </c>
      <c r="K34" s="1323">
        <v>0</v>
      </c>
      <c r="L34" s="1323">
        <f t="shared" si="0"/>
        <v>0</v>
      </c>
      <c r="M34" s="1323"/>
      <c r="N34" s="1355"/>
      <c r="O34" s="1360" t="s">
        <v>638</v>
      </c>
      <c r="P34" s="29"/>
    </row>
    <row r="35" spans="1:16" ht="14.25">
      <c r="A35" s="1287">
        <v>14</v>
      </c>
      <c r="B35" s="1110">
        <v>705</v>
      </c>
      <c r="C35" s="1361" t="s">
        <v>1546</v>
      </c>
      <c r="D35" s="1362" t="s">
        <v>862</v>
      </c>
      <c r="E35" s="1337" t="s">
        <v>873</v>
      </c>
      <c r="F35" s="29">
        <v>30</v>
      </c>
      <c r="G35" s="29" t="s">
        <v>859</v>
      </c>
      <c r="H35" s="1323">
        <v>0</v>
      </c>
      <c r="I35" s="1323">
        <v>0</v>
      </c>
      <c r="J35" s="1323">
        <v>0</v>
      </c>
      <c r="K35" s="1323">
        <v>0</v>
      </c>
      <c r="L35" s="1323">
        <f t="shared" si="0"/>
        <v>0</v>
      </c>
      <c r="M35" s="1323"/>
      <c r="N35" s="1333"/>
      <c r="O35" s="1339" t="s">
        <v>645</v>
      </c>
      <c r="P35" s="29"/>
    </row>
    <row r="36" spans="1:16" ht="14.25">
      <c r="A36" s="1287">
        <v>15</v>
      </c>
      <c r="B36" s="1110">
        <v>707</v>
      </c>
      <c r="C36" s="1349" t="s">
        <v>1174</v>
      </c>
      <c r="D36" s="1350" t="s">
        <v>1016</v>
      </c>
      <c r="E36" s="1363" t="s">
        <v>905</v>
      </c>
      <c r="F36" s="1350">
        <v>30</v>
      </c>
      <c r="G36" s="1350" t="s">
        <v>864</v>
      </c>
      <c r="H36" s="1323">
        <v>0</v>
      </c>
      <c r="I36" s="1323">
        <v>0</v>
      </c>
      <c r="J36" s="1323">
        <v>0</v>
      </c>
      <c r="K36" s="1323">
        <v>0</v>
      </c>
      <c r="L36" s="1323">
        <f t="shared" si="0"/>
        <v>0</v>
      </c>
      <c r="M36" s="1323"/>
      <c r="N36" s="1333"/>
      <c r="O36" s="1351" t="s">
        <v>644</v>
      </c>
      <c r="P36" s="29"/>
    </row>
    <row r="37" spans="1:16" ht="27.75" customHeight="1">
      <c r="A37" s="1287">
        <v>16</v>
      </c>
      <c r="B37" s="1110">
        <v>710</v>
      </c>
      <c r="C37" s="1337" t="s">
        <v>646</v>
      </c>
      <c r="D37" s="29" t="s">
        <v>1073</v>
      </c>
      <c r="E37" s="1364" t="s">
        <v>1013</v>
      </c>
      <c r="F37" s="1346">
        <v>21</v>
      </c>
      <c r="G37" s="1365" t="s">
        <v>859</v>
      </c>
      <c r="H37" s="1323">
        <v>0</v>
      </c>
      <c r="I37" s="1323">
        <v>0</v>
      </c>
      <c r="J37" s="1323">
        <v>0</v>
      </c>
      <c r="K37" s="1323">
        <v>0</v>
      </c>
      <c r="L37" s="1323">
        <f t="shared" si="0"/>
        <v>0</v>
      </c>
      <c r="M37" s="1323"/>
      <c r="N37" s="1333"/>
      <c r="O37" s="1339" t="s">
        <v>647</v>
      </c>
      <c r="P37" s="29"/>
    </row>
    <row r="38" spans="1:16" ht="21" customHeight="1">
      <c r="A38" s="1287">
        <v>17</v>
      </c>
      <c r="B38" s="1110">
        <v>713</v>
      </c>
      <c r="C38" s="1366" t="s">
        <v>340</v>
      </c>
      <c r="D38" s="1366" t="s">
        <v>1157</v>
      </c>
      <c r="E38" s="1337" t="s">
        <v>1042</v>
      </c>
      <c r="F38" s="29">
        <v>19</v>
      </c>
      <c r="G38" s="29" t="s">
        <v>859</v>
      </c>
      <c r="H38" s="1341">
        <v>0</v>
      </c>
      <c r="I38" s="1341">
        <v>0</v>
      </c>
      <c r="J38" s="1341">
        <v>0</v>
      </c>
      <c r="K38" s="1341">
        <v>0</v>
      </c>
      <c r="L38" s="1323">
        <f t="shared" si="0"/>
        <v>0</v>
      </c>
      <c r="M38" s="1341"/>
      <c r="N38" s="1342"/>
      <c r="O38" s="1339" t="s">
        <v>648</v>
      </c>
      <c r="P38" s="29"/>
    </row>
    <row r="39" spans="1:16" ht="14.25">
      <c r="A39" s="1287">
        <v>18</v>
      </c>
      <c r="B39" s="1110">
        <v>714</v>
      </c>
      <c r="C39" s="1367" t="s">
        <v>649</v>
      </c>
      <c r="D39" s="1368" t="s">
        <v>857</v>
      </c>
      <c r="E39" s="1337" t="s">
        <v>899</v>
      </c>
      <c r="F39" s="29">
        <v>18</v>
      </c>
      <c r="G39" s="29" t="s">
        <v>864</v>
      </c>
      <c r="H39" s="1341">
        <v>0</v>
      </c>
      <c r="I39" s="1341">
        <v>0</v>
      </c>
      <c r="J39" s="1341">
        <v>0</v>
      </c>
      <c r="K39" s="1341">
        <v>0</v>
      </c>
      <c r="L39" s="1323">
        <f t="shared" si="0"/>
        <v>0</v>
      </c>
      <c r="M39" s="1341"/>
      <c r="N39" s="1342"/>
      <c r="O39" s="1369" t="s">
        <v>639</v>
      </c>
      <c r="P39" s="29"/>
    </row>
    <row r="40" spans="1:16" ht="27" customHeight="1">
      <c r="A40" s="1287">
        <v>19</v>
      </c>
      <c r="B40" s="1110">
        <v>715</v>
      </c>
      <c r="C40" s="1349" t="s">
        <v>1963</v>
      </c>
      <c r="D40" s="1350" t="s">
        <v>1248</v>
      </c>
      <c r="E40" s="1337" t="s">
        <v>863</v>
      </c>
      <c r="F40" s="1350">
        <v>17</v>
      </c>
      <c r="G40" s="1350" t="s">
        <v>859</v>
      </c>
      <c r="H40" s="1341">
        <v>0</v>
      </c>
      <c r="I40" s="1341">
        <v>0</v>
      </c>
      <c r="J40" s="1341">
        <v>0</v>
      </c>
      <c r="K40" s="1341">
        <v>0</v>
      </c>
      <c r="L40" s="1323">
        <f t="shared" si="0"/>
        <v>0</v>
      </c>
      <c r="M40" s="1341"/>
      <c r="N40" s="1342"/>
      <c r="O40" s="1351" t="s">
        <v>650</v>
      </c>
      <c r="P40" s="29"/>
    </row>
    <row r="41" spans="1:16" ht="14.25">
      <c r="A41" s="1287">
        <v>20</v>
      </c>
      <c r="B41" s="1110">
        <v>718</v>
      </c>
      <c r="C41" s="1337" t="s">
        <v>651</v>
      </c>
      <c r="D41" s="29" t="s">
        <v>933</v>
      </c>
      <c r="E41" s="1337" t="s">
        <v>927</v>
      </c>
      <c r="F41" s="29">
        <v>15</v>
      </c>
      <c r="G41" s="29" t="s">
        <v>859</v>
      </c>
      <c r="H41" s="1341">
        <v>0</v>
      </c>
      <c r="I41" s="1341">
        <v>0</v>
      </c>
      <c r="J41" s="1341">
        <v>0</v>
      </c>
      <c r="K41" s="1341">
        <v>0</v>
      </c>
      <c r="L41" s="1323">
        <f t="shared" si="0"/>
        <v>0</v>
      </c>
      <c r="M41" s="1341"/>
      <c r="N41" s="1342"/>
      <c r="O41" s="1339" t="s">
        <v>652</v>
      </c>
      <c r="P41" s="29"/>
    </row>
    <row r="42" spans="1:16" ht="14.25">
      <c r="A42" s="1428"/>
      <c r="B42" s="1421">
        <v>709</v>
      </c>
      <c r="C42" s="1429" t="s">
        <v>476</v>
      </c>
      <c r="D42" s="1423" t="s">
        <v>878</v>
      </c>
      <c r="E42" s="1423" t="s">
        <v>992</v>
      </c>
      <c r="F42" s="1423">
        <v>28</v>
      </c>
      <c r="G42" s="1423" t="s">
        <v>859</v>
      </c>
      <c r="H42" s="1527" t="s">
        <v>939</v>
      </c>
      <c r="I42" s="1334"/>
      <c r="J42" s="1334"/>
      <c r="K42" s="1334"/>
      <c r="L42" s="1335"/>
      <c r="M42" s="1425"/>
      <c r="N42" s="1425"/>
      <c r="O42" s="1426" t="s">
        <v>653</v>
      </c>
      <c r="P42" s="1423"/>
    </row>
    <row r="43" spans="1:16" ht="21" customHeight="1">
      <c r="A43" s="1421"/>
      <c r="B43" s="1421">
        <v>722</v>
      </c>
      <c r="C43" s="1429" t="s">
        <v>654</v>
      </c>
      <c r="D43" s="1423" t="s">
        <v>878</v>
      </c>
      <c r="E43" s="1423" t="s">
        <v>641</v>
      </c>
      <c r="F43" s="1423">
        <v>32</v>
      </c>
      <c r="G43" s="1423" t="s">
        <v>864</v>
      </c>
      <c r="H43" s="1527" t="s">
        <v>939</v>
      </c>
      <c r="I43" s="1334"/>
      <c r="J43" s="1334"/>
      <c r="K43" s="1334"/>
      <c r="L43" s="1335"/>
      <c r="M43" s="1430"/>
      <c r="N43" s="1430"/>
      <c r="O43" s="1423" t="s">
        <v>642</v>
      </c>
      <c r="P43" s="1423"/>
    </row>
    <row r="44" spans="1:16" ht="15">
      <c r="A44" s="1371" t="s">
        <v>1581</v>
      </c>
      <c r="B44" s="1371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72"/>
      <c r="P44" s="782"/>
    </row>
    <row r="45" spans="1:16" ht="57">
      <c r="A45" s="1322" t="s">
        <v>842</v>
      </c>
      <c r="B45" s="1322" t="s">
        <v>954</v>
      </c>
      <c r="C45" s="1323" t="s">
        <v>844</v>
      </c>
      <c r="D45" s="1323" t="s">
        <v>845</v>
      </c>
      <c r="E45" s="1323" t="s">
        <v>357</v>
      </c>
      <c r="F45" s="674" t="s">
        <v>358</v>
      </c>
      <c r="G45" s="674" t="s">
        <v>359</v>
      </c>
      <c r="H45" s="1323" t="s">
        <v>360</v>
      </c>
      <c r="I45" s="1323" t="s">
        <v>361</v>
      </c>
      <c r="J45" s="1323" t="s">
        <v>362</v>
      </c>
      <c r="K45" s="1323" t="s">
        <v>363</v>
      </c>
      <c r="L45" s="1323" t="s">
        <v>365</v>
      </c>
      <c r="M45" s="1323" t="s">
        <v>70</v>
      </c>
      <c r="N45" s="1324"/>
      <c r="O45" s="1325" t="s">
        <v>960</v>
      </c>
      <c r="P45" s="1323" t="s">
        <v>632</v>
      </c>
    </row>
    <row r="46" spans="1:16" ht="14.25">
      <c r="A46" s="1322"/>
      <c r="B46" s="1322"/>
      <c r="C46" s="1329"/>
      <c r="D46" s="1329"/>
      <c r="E46" s="1323"/>
      <c r="F46" s="674"/>
      <c r="G46" s="674"/>
      <c r="H46" s="1325">
        <v>10</v>
      </c>
      <c r="I46" s="1325">
        <v>10</v>
      </c>
      <c r="J46" s="1325">
        <v>10</v>
      </c>
      <c r="K46" s="1325">
        <v>10</v>
      </c>
      <c r="L46" s="1323">
        <f aca="true" t="shared" si="1" ref="L46:L62">SUM(H46:K46)</f>
        <v>40</v>
      </c>
      <c r="M46" s="1323"/>
      <c r="N46" s="1324"/>
      <c r="O46" s="1325"/>
      <c r="P46" s="14"/>
    </row>
    <row r="47" spans="1:16" ht="14.25">
      <c r="A47" s="1181">
        <v>1</v>
      </c>
      <c r="B47" s="1415">
        <v>809</v>
      </c>
      <c r="C47" s="1416" t="s">
        <v>561</v>
      </c>
      <c r="D47" s="1417" t="s">
        <v>562</v>
      </c>
      <c r="E47" s="1418" t="s">
        <v>1013</v>
      </c>
      <c r="F47" s="1419">
        <v>26</v>
      </c>
      <c r="G47" s="1418" t="s">
        <v>859</v>
      </c>
      <c r="H47" s="1420">
        <v>10</v>
      </c>
      <c r="I47" s="1420">
        <v>5</v>
      </c>
      <c r="J47" s="1420">
        <v>0</v>
      </c>
      <c r="K47" s="1420">
        <v>2</v>
      </c>
      <c r="L47" s="858">
        <f t="shared" si="1"/>
        <v>17</v>
      </c>
      <c r="M47" s="1181" t="s">
        <v>928</v>
      </c>
      <c r="N47" s="858"/>
      <c r="O47" s="1414" t="s">
        <v>647</v>
      </c>
      <c r="P47" s="1406" t="s">
        <v>859</v>
      </c>
    </row>
    <row r="48" spans="1:16" ht="14.25">
      <c r="A48" s="1181">
        <v>2</v>
      </c>
      <c r="B48" s="858">
        <v>818</v>
      </c>
      <c r="C48" s="1406" t="s">
        <v>1804</v>
      </c>
      <c r="D48" s="1406" t="s">
        <v>1308</v>
      </c>
      <c r="E48" s="1406" t="s">
        <v>1292</v>
      </c>
      <c r="F48" s="1406"/>
      <c r="G48" s="1406" t="s">
        <v>859</v>
      </c>
      <c r="H48" s="1420">
        <v>0</v>
      </c>
      <c r="I48" s="1420">
        <v>5</v>
      </c>
      <c r="J48" s="1420">
        <v>7</v>
      </c>
      <c r="K48" s="1420">
        <v>0</v>
      </c>
      <c r="L48" s="858">
        <f t="shared" si="1"/>
        <v>12</v>
      </c>
      <c r="M48" s="1181" t="s">
        <v>870</v>
      </c>
      <c r="N48" s="1181"/>
      <c r="O48" s="1414" t="s">
        <v>664</v>
      </c>
      <c r="P48" s="1406" t="s">
        <v>999</v>
      </c>
    </row>
    <row r="49" spans="1:16" ht="14.25">
      <c r="A49" s="1110">
        <v>3</v>
      </c>
      <c r="B49" s="1373">
        <v>801</v>
      </c>
      <c r="C49" s="29" t="s">
        <v>229</v>
      </c>
      <c r="D49" s="29" t="s">
        <v>971</v>
      </c>
      <c r="E49" s="29" t="s">
        <v>1023</v>
      </c>
      <c r="F49" s="29">
        <v>19</v>
      </c>
      <c r="G49" s="29" t="s">
        <v>864</v>
      </c>
      <c r="H49" s="29">
        <v>0</v>
      </c>
      <c r="I49" s="29">
        <v>4</v>
      </c>
      <c r="J49" s="29">
        <v>0</v>
      </c>
      <c r="K49" s="29">
        <v>0</v>
      </c>
      <c r="L49" s="1323">
        <f t="shared" si="1"/>
        <v>4</v>
      </c>
      <c r="M49" s="1323"/>
      <c r="N49" s="1375"/>
      <c r="O49" s="1339" t="s">
        <v>636</v>
      </c>
      <c r="P49" s="29"/>
    </row>
    <row r="50" spans="1:16" ht="14.25">
      <c r="A50" s="1110">
        <v>4</v>
      </c>
      <c r="B50" s="1376">
        <v>803</v>
      </c>
      <c r="C50" s="1350" t="s">
        <v>655</v>
      </c>
      <c r="D50" s="1350" t="s">
        <v>922</v>
      </c>
      <c r="E50" s="29" t="s">
        <v>891</v>
      </c>
      <c r="F50" s="29">
        <v>10</v>
      </c>
      <c r="G50" s="29" t="s">
        <v>859</v>
      </c>
      <c r="H50" s="1374">
        <v>0</v>
      </c>
      <c r="I50" s="1374">
        <v>0</v>
      </c>
      <c r="J50" s="1374">
        <v>3</v>
      </c>
      <c r="K50" s="1374">
        <v>0</v>
      </c>
      <c r="L50" s="1323">
        <f t="shared" si="1"/>
        <v>3</v>
      </c>
      <c r="M50" s="1110"/>
      <c r="N50" s="1375"/>
      <c r="O50" s="1339" t="s">
        <v>656</v>
      </c>
      <c r="P50" s="29" t="s">
        <v>864</v>
      </c>
    </row>
    <row r="51" spans="1:16" ht="14.25">
      <c r="A51" s="1110">
        <v>5</v>
      </c>
      <c r="B51" s="1328">
        <v>802</v>
      </c>
      <c r="C51" s="29" t="s">
        <v>657</v>
      </c>
      <c r="D51" s="29" t="s">
        <v>890</v>
      </c>
      <c r="E51" s="29" t="s">
        <v>927</v>
      </c>
      <c r="F51" s="29">
        <v>20</v>
      </c>
      <c r="G51" s="29" t="s">
        <v>859</v>
      </c>
      <c r="H51" s="1374">
        <v>2</v>
      </c>
      <c r="I51" s="1374">
        <v>0</v>
      </c>
      <c r="J51" s="1374">
        <v>0</v>
      </c>
      <c r="K51" s="1374">
        <v>0</v>
      </c>
      <c r="L51" s="1323">
        <f t="shared" si="1"/>
        <v>2</v>
      </c>
      <c r="M51" s="1110"/>
      <c r="N51" s="1375"/>
      <c r="O51" s="1351" t="s">
        <v>652</v>
      </c>
      <c r="P51" s="29"/>
    </row>
    <row r="52" spans="1:16" ht="14.25">
      <c r="A52" s="1110">
        <v>6</v>
      </c>
      <c r="B52" s="1376">
        <v>813</v>
      </c>
      <c r="C52" s="1368" t="s">
        <v>1926</v>
      </c>
      <c r="D52" s="1368" t="s">
        <v>969</v>
      </c>
      <c r="E52" s="29" t="s">
        <v>899</v>
      </c>
      <c r="F52" s="29">
        <v>18</v>
      </c>
      <c r="G52" s="29" t="s">
        <v>859</v>
      </c>
      <c r="H52" s="1374">
        <v>0</v>
      </c>
      <c r="I52" s="1374">
        <v>0</v>
      </c>
      <c r="J52" s="1374">
        <v>0</v>
      </c>
      <c r="K52" s="1374">
        <v>2</v>
      </c>
      <c r="L52" s="1323">
        <f t="shared" si="1"/>
        <v>2</v>
      </c>
      <c r="M52" s="1110"/>
      <c r="N52" s="1375"/>
      <c r="O52" s="1360" t="s">
        <v>639</v>
      </c>
      <c r="P52" s="29"/>
    </row>
    <row r="53" spans="1:16" ht="14.25">
      <c r="A53" s="1110">
        <v>7</v>
      </c>
      <c r="B53" s="1328">
        <v>804</v>
      </c>
      <c r="C53" s="1350" t="s">
        <v>1582</v>
      </c>
      <c r="D53" s="1350" t="s">
        <v>1248</v>
      </c>
      <c r="E53" s="1139" t="s">
        <v>905</v>
      </c>
      <c r="F53" s="1350">
        <v>37</v>
      </c>
      <c r="G53" s="1350" t="s">
        <v>859</v>
      </c>
      <c r="H53" s="1374">
        <v>0</v>
      </c>
      <c r="I53" s="1374">
        <v>0</v>
      </c>
      <c r="J53" s="1374">
        <v>0</v>
      </c>
      <c r="K53" s="1374">
        <v>0</v>
      </c>
      <c r="L53" s="1323">
        <f t="shared" si="1"/>
        <v>0</v>
      </c>
      <c r="M53" s="1110"/>
      <c r="N53" s="1375"/>
      <c r="O53" s="1351" t="s">
        <v>644</v>
      </c>
      <c r="P53" s="29"/>
    </row>
    <row r="54" spans="1:16" ht="19.5" customHeight="1">
      <c r="A54" s="1110">
        <v>8</v>
      </c>
      <c r="B54" s="1376">
        <v>805</v>
      </c>
      <c r="C54" s="1350" t="s">
        <v>658</v>
      </c>
      <c r="D54" s="1350" t="s">
        <v>1028</v>
      </c>
      <c r="E54" s="29" t="s">
        <v>858</v>
      </c>
      <c r="F54" s="29">
        <v>33</v>
      </c>
      <c r="G54" s="29" t="s">
        <v>859</v>
      </c>
      <c r="H54" s="1374">
        <v>0</v>
      </c>
      <c r="I54" s="1374">
        <v>0</v>
      </c>
      <c r="J54" s="1374">
        <v>0</v>
      </c>
      <c r="K54" s="1374">
        <v>0</v>
      </c>
      <c r="L54" s="1323">
        <f t="shared" si="1"/>
        <v>0</v>
      </c>
      <c r="M54" s="1110"/>
      <c r="N54" s="1375"/>
      <c r="O54" s="1360" t="s">
        <v>638</v>
      </c>
      <c r="P54" s="29"/>
    </row>
    <row r="55" spans="1:16" ht="19.5" customHeight="1">
      <c r="A55" s="1110">
        <v>9</v>
      </c>
      <c r="B55" s="1328">
        <v>806</v>
      </c>
      <c r="C55" s="1350" t="s">
        <v>1560</v>
      </c>
      <c r="D55" s="1350" t="s">
        <v>862</v>
      </c>
      <c r="E55" s="29" t="s">
        <v>858</v>
      </c>
      <c r="F55" s="29">
        <v>30</v>
      </c>
      <c r="G55" s="29" t="s">
        <v>864</v>
      </c>
      <c r="H55" s="1374">
        <v>0</v>
      </c>
      <c r="I55" s="1374">
        <v>0</v>
      </c>
      <c r="J55" s="1374">
        <v>0</v>
      </c>
      <c r="K55" s="1374">
        <v>0</v>
      </c>
      <c r="L55" s="1323">
        <f t="shared" si="1"/>
        <v>0</v>
      </c>
      <c r="M55" s="1110"/>
      <c r="N55" s="1375"/>
      <c r="O55" s="1339" t="s">
        <v>638</v>
      </c>
      <c r="P55" s="29"/>
    </row>
    <row r="56" spans="1:16" ht="19.5" customHeight="1">
      <c r="A56" s="1110">
        <v>10</v>
      </c>
      <c r="B56" s="1323">
        <v>808</v>
      </c>
      <c r="C56" s="29" t="s">
        <v>659</v>
      </c>
      <c r="D56" s="29" t="s">
        <v>1912</v>
      </c>
      <c r="E56" s="29" t="s">
        <v>1023</v>
      </c>
      <c r="F56" s="29">
        <v>26</v>
      </c>
      <c r="G56" s="29" t="s">
        <v>859</v>
      </c>
      <c r="H56" s="1374">
        <v>0</v>
      </c>
      <c r="I56" s="1374">
        <v>0</v>
      </c>
      <c r="J56" s="1374">
        <v>0</v>
      </c>
      <c r="K56" s="1374">
        <v>0</v>
      </c>
      <c r="L56" s="1287">
        <f t="shared" si="1"/>
        <v>0</v>
      </c>
      <c r="M56" s="1110"/>
      <c r="N56" s="1375"/>
      <c r="O56" s="1339" t="s">
        <v>636</v>
      </c>
      <c r="P56" s="29"/>
    </row>
    <row r="57" spans="1:16" ht="30" customHeight="1">
      <c r="A57" s="1110">
        <v>11</v>
      </c>
      <c r="B57" s="1328">
        <v>810</v>
      </c>
      <c r="C57" s="1377" t="s">
        <v>1234</v>
      </c>
      <c r="D57" s="1362" t="s">
        <v>995</v>
      </c>
      <c r="E57" s="29" t="s">
        <v>873</v>
      </c>
      <c r="F57" s="29">
        <v>24</v>
      </c>
      <c r="G57" s="29" t="s">
        <v>859</v>
      </c>
      <c r="H57" s="1374">
        <v>0</v>
      </c>
      <c r="I57" s="1374">
        <v>0</v>
      </c>
      <c r="J57" s="1374">
        <v>0</v>
      </c>
      <c r="K57" s="1374">
        <v>0</v>
      </c>
      <c r="L57" s="1323">
        <f t="shared" si="1"/>
        <v>0</v>
      </c>
      <c r="M57" s="1110"/>
      <c r="N57" s="1375"/>
      <c r="O57" s="1339" t="s">
        <v>645</v>
      </c>
      <c r="P57" s="29"/>
    </row>
    <row r="58" spans="1:16" ht="28.5" customHeight="1" thickBot="1">
      <c r="A58" s="1110">
        <v>12</v>
      </c>
      <c r="B58" s="1376">
        <v>811</v>
      </c>
      <c r="C58" s="26" t="s">
        <v>1429</v>
      </c>
      <c r="D58" s="26" t="s">
        <v>1005</v>
      </c>
      <c r="E58" s="1379" t="s">
        <v>868</v>
      </c>
      <c r="F58" s="26">
        <v>24</v>
      </c>
      <c r="G58" s="26" t="s">
        <v>859</v>
      </c>
      <c r="H58" s="1374">
        <v>0</v>
      </c>
      <c r="I58" s="1374">
        <v>0</v>
      </c>
      <c r="J58" s="1374">
        <v>0</v>
      </c>
      <c r="K58" s="1374">
        <v>0</v>
      </c>
      <c r="L58" s="1323">
        <f t="shared" si="1"/>
        <v>0</v>
      </c>
      <c r="M58" s="1110"/>
      <c r="N58" s="1375"/>
      <c r="O58" s="1339" t="s">
        <v>660</v>
      </c>
      <c r="P58" s="29"/>
    </row>
    <row r="59" spans="1:16" ht="19.5" customHeight="1" thickBot="1">
      <c r="A59" s="1110">
        <v>13</v>
      </c>
      <c r="B59" s="1328">
        <v>812</v>
      </c>
      <c r="C59" s="29" t="s">
        <v>661</v>
      </c>
      <c r="D59" s="29" t="s">
        <v>1157</v>
      </c>
      <c r="E59" s="1365" t="s">
        <v>1013</v>
      </c>
      <c r="F59" s="19">
        <v>20</v>
      </c>
      <c r="G59" s="1365" t="s">
        <v>864</v>
      </c>
      <c r="H59" s="1374">
        <v>0</v>
      </c>
      <c r="I59" s="1374">
        <v>0</v>
      </c>
      <c r="J59" s="1374">
        <v>0</v>
      </c>
      <c r="K59" s="1374">
        <v>0</v>
      </c>
      <c r="L59" s="1323">
        <f t="shared" si="1"/>
        <v>0</v>
      </c>
      <c r="M59" s="1110"/>
      <c r="N59" s="1380"/>
      <c r="O59" s="1381" t="s">
        <v>647</v>
      </c>
      <c r="P59" s="29"/>
    </row>
    <row r="60" spans="1:16" ht="19.5" customHeight="1">
      <c r="A60" s="1110">
        <v>14</v>
      </c>
      <c r="B60" s="1323">
        <v>814</v>
      </c>
      <c r="C60" s="29" t="s">
        <v>1389</v>
      </c>
      <c r="D60" s="29" t="s">
        <v>878</v>
      </c>
      <c r="E60" s="29" t="s">
        <v>1104</v>
      </c>
      <c r="F60" s="29">
        <v>10</v>
      </c>
      <c r="G60" s="29" t="s">
        <v>859</v>
      </c>
      <c r="H60" s="1374">
        <v>0</v>
      </c>
      <c r="I60" s="1374">
        <v>0</v>
      </c>
      <c r="J60" s="1374">
        <v>0</v>
      </c>
      <c r="K60" s="1374">
        <v>0</v>
      </c>
      <c r="L60" s="1323">
        <f t="shared" si="1"/>
        <v>0</v>
      </c>
      <c r="M60" s="1110"/>
      <c r="N60" s="1375"/>
      <c r="O60" s="1339" t="s">
        <v>662</v>
      </c>
      <c r="P60" s="29"/>
    </row>
    <row r="61" spans="1:16" ht="19.5" customHeight="1">
      <c r="A61" s="1110">
        <v>15</v>
      </c>
      <c r="B61" s="1373">
        <v>815</v>
      </c>
      <c r="C61" s="1368" t="s">
        <v>1448</v>
      </c>
      <c r="D61" s="1368" t="s">
        <v>933</v>
      </c>
      <c r="E61" s="29" t="s">
        <v>899</v>
      </c>
      <c r="F61" s="29">
        <v>10</v>
      </c>
      <c r="G61" s="29" t="s">
        <v>864</v>
      </c>
      <c r="H61" s="1374">
        <v>0</v>
      </c>
      <c r="I61" s="1374">
        <v>0</v>
      </c>
      <c r="J61" s="1374">
        <v>0</v>
      </c>
      <c r="K61" s="1374">
        <v>0</v>
      </c>
      <c r="L61" s="1323">
        <f t="shared" si="1"/>
        <v>0</v>
      </c>
      <c r="M61" s="1110"/>
      <c r="N61" s="1375"/>
      <c r="O61" s="1382" t="s">
        <v>663</v>
      </c>
      <c r="P61" s="29"/>
    </row>
    <row r="62" spans="1:16" ht="19.5" customHeight="1">
      <c r="A62" s="1110">
        <v>16</v>
      </c>
      <c r="B62" s="1323">
        <v>816</v>
      </c>
      <c r="C62" s="1368" t="s">
        <v>1077</v>
      </c>
      <c r="D62" s="1368" t="s">
        <v>924</v>
      </c>
      <c r="E62" s="29" t="s">
        <v>899</v>
      </c>
      <c r="F62" s="29">
        <v>10</v>
      </c>
      <c r="G62" s="29" t="s">
        <v>864</v>
      </c>
      <c r="H62" s="1374">
        <v>0</v>
      </c>
      <c r="I62" s="1374">
        <v>0</v>
      </c>
      <c r="J62" s="1374">
        <v>0</v>
      </c>
      <c r="K62" s="1374">
        <v>0</v>
      </c>
      <c r="L62" s="1323">
        <f t="shared" si="1"/>
        <v>0</v>
      </c>
      <c r="M62" s="1110"/>
      <c r="N62" s="1375"/>
      <c r="O62" s="1382" t="s">
        <v>639</v>
      </c>
      <c r="P62" s="29"/>
    </row>
    <row r="63" spans="1:16" ht="19.5" customHeight="1">
      <c r="A63" s="1421"/>
      <c r="B63" s="1422">
        <v>817</v>
      </c>
      <c r="C63" s="1423" t="s">
        <v>991</v>
      </c>
      <c r="D63" s="1423" t="s">
        <v>862</v>
      </c>
      <c r="E63" s="1423" t="s">
        <v>927</v>
      </c>
      <c r="F63" s="1423">
        <v>9</v>
      </c>
      <c r="G63" s="1423" t="s">
        <v>999</v>
      </c>
      <c r="H63" s="1079" t="s">
        <v>939</v>
      </c>
      <c r="I63" s="439"/>
      <c r="J63" s="439"/>
      <c r="K63" s="439"/>
      <c r="L63" s="395"/>
      <c r="M63" s="1421"/>
      <c r="N63" s="1421"/>
      <c r="O63" s="1426" t="s">
        <v>652</v>
      </c>
      <c r="P63" s="1423"/>
    </row>
    <row r="64" spans="1:16" ht="14.25">
      <c r="A64" s="1421"/>
      <c r="B64" s="1427">
        <v>819</v>
      </c>
      <c r="C64" s="1423" t="s">
        <v>2067</v>
      </c>
      <c r="D64" s="1423" t="s">
        <v>1011</v>
      </c>
      <c r="E64" s="1423" t="s">
        <v>641</v>
      </c>
      <c r="F64" s="1423">
        <v>20</v>
      </c>
      <c r="G64" s="1423" t="s">
        <v>859</v>
      </c>
      <c r="H64" s="1079" t="s">
        <v>939</v>
      </c>
      <c r="I64" s="439"/>
      <c r="J64" s="439"/>
      <c r="K64" s="439"/>
      <c r="L64" s="395"/>
      <c r="M64" s="1421"/>
      <c r="N64" s="1421"/>
      <c r="O64" s="1426" t="s">
        <v>642</v>
      </c>
      <c r="P64" s="1423"/>
    </row>
    <row r="65" spans="1:16" ht="14.25">
      <c r="A65" s="1421"/>
      <c r="B65" s="1422">
        <v>807</v>
      </c>
      <c r="C65" s="1423" t="s">
        <v>665</v>
      </c>
      <c r="D65" s="1423" t="s">
        <v>1016</v>
      </c>
      <c r="E65" s="1421" t="s">
        <v>905</v>
      </c>
      <c r="F65" s="1423">
        <v>28</v>
      </c>
      <c r="G65" s="1423" t="s">
        <v>864</v>
      </c>
      <c r="H65" s="1079" t="s">
        <v>939</v>
      </c>
      <c r="I65" s="439"/>
      <c r="J65" s="439"/>
      <c r="K65" s="439"/>
      <c r="L65" s="395"/>
      <c r="M65" s="1421"/>
      <c r="N65" s="1421"/>
      <c r="O65" s="1423" t="s">
        <v>644</v>
      </c>
      <c r="P65" s="1423"/>
    </row>
    <row r="66" spans="1:16" ht="14.25">
      <c r="A66" s="1383" t="s">
        <v>1633</v>
      </c>
      <c r="B66" s="1383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72"/>
      <c r="P66" s="782"/>
    </row>
    <row r="67" spans="1:16" ht="57">
      <c r="A67" s="1322" t="s">
        <v>842</v>
      </c>
      <c r="B67" s="1322" t="s">
        <v>954</v>
      </c>
      <c r="C67" s="1323" t="s">
        <v>844</v>
      </c>
      <c r="D67" s="1323" t="s">
        <v>845</v>
      </c>
      <c r="E67" s="1328" t="s">
        <v>666</v>
      </c>
      <c r="F67" s="674" t="s">
        <v>358</v>
      </c>
      <c r="G67" s="674" t="s">
        <v>359</v>
      </c>
      <c r="H67" s="1323" t="s">
        <v>360</v>
      </c>
      <c r="I67" s="1323" t="s">
        <v>361</v>
      </c>
      <c r="J67" s="1323" t="s">
        <v>362</v>
      </c>
      <c r="K67" s="1323" t="s">
        <v>363</v>
      </c>
      <c r="L67" s="1323" t="s">
        <v>364</v>
      </c>
      <c r="M67" s="1323" t="s">
        <v>365</v>
      </c>
      <c r="N67" s="1323" t="s">
        <v>70</v>
      </c>
      <c r="O67" s="1325" t="s">
        <v>960</v>
      </c>
      <c r="P67" s="1323" t="s">
        <v>632</v>
      </c>
    </row>
    <row r="68" spans="1:16" ht="14.25">
      <c r="A68" s="1322"/>
      <c r="B68" s="1322"/>
      <c r="C68" s="1323"/>
      <c r="D68" s="1323"/>
      <c r="E68" s="1328"/>
      <c r="F68" s="674"/>
      <c r="G68" s="674"/>
      <c r="H68" s="1323">
        <v>10</v>
      </c>
      <c r="I68" s="1323">
        <v>10</v>
      </c>
      <c r="J68" s="1323">
        <v>10</v>
      </c>
      <c r="K68" s="1323">
        <v>10</v>
      </c>
      <c r="L68" s="1323">
        <v>10</v>
      </c>
      <c r="M68" s="1323">
        <f aca="true" t="shared" si="2" ref="M68:M82">SUM(H68:L68)</f>
        <v>50</v>
      </c>
      <c r="N68" s="1323"/>
      <c r="O68" s="1325"/>
      <c r="P68" s="14"/>
    </row>
    <row r="69" spans="1:16" ht="14.25">
      <c r="A69" s="1442">
        <v>1</v>
      </c>
      <c r="B69" s="1443">
        <v>903</v>
      </c>
      <c r="C69" s="1406" t="s">
        <v>1948</v>
      </c>
      <c r="D69" s="1406" t="s">
        <v>1097</v>
      </c>
      <c r="E69" s="1418" t="s">
        <v>1013</v>
      </c>
      <c r="F69" s="1419">
        <v>30</v>
      </c>
      <c r="G69" s="1418" t="s">
        <v>859</v>
      </c>
      <c r="H69" s="1181">
        <v>1</v>
      </c>
      <c r="I69" s="1181">
        <v>1</v>
      </c>
      <c r="J69" s="1181">
        <v>4</v>
      </c>
      <c r="K69" s="1181">
        <v>0</v>
      </c>
      <c r="L69" s="1181">
        <v>1</v>
      </c>
      <c r="M69" s="858">
        <f t="shared" si="2"/>
        <v>7</v>
      </c>
      <c r="N69" s="858" t="s">
        <v>864</v>
      </c>
      <c r="O69" s="1414" t="s">
        <v>647</v>
      </c>
      <c r="P69" s="1406"/>
    </row>
    <row r="70" spans="1:16" ht="14.25">
      <c r="A70" s="1384">
        <v>2</v>
      </c>
      <c r="B70" s="1385" t="s">
        <v>667</v>
      </c>
      <c r="C70" s="1350" t="s">
        <v>428</v>
      </c>
      <c r="D70" s="1386" t="s">
        <v>1283</v>
      </c>
      <c r="E70" s="1139" t="s">
        <v>905</v>
      </c>
      <c r="F70" s="1350">
        <v>34</v>
      </c>
      <c r="G70" s="1350" t="s">
        <v>859</v>
      </c>
      <c r="H70" s="1323">
        <v>0</v>
      </c>
      <c r="I70" s="1323">
        <v>0</v>
      </c>
      <c r="J70" s="1323">
        <v>0</v>
      </c>
      <c r="K70" s="1323">
        <v>0</v>
      </c>
      <c r="L70" s="1323">
        <v>3</v>
      </c>
      <c r="M70" s="1323">
        <f t="shared" si="2"/>
        <v>3</v>
      </c>
      <c r="N70" s="1323"/>
      <c r="O70" s="1351" t="s">
        <v>644</v>
      </c>
      <c r="P70" s="1350" t="s">
        <v>864</v>
      </c>
    </row>
    <row r="71" spans="1:16" ht="14.25">
      <c r="A71" s="1384">
        <v>3</v>
      </c>
      <c r="B71" s="1385" t="s">
        <v>668</v>
      </c>
      <c r="C71" s="29" t="s">
        <v>991</v>
      </c>
      <c r="D71" s="29" t="s">
        <v>867</v>
      </c>
      <c r="E71" s="29" t="s">
        <v>992</v>
      </c>
      <c r="F71" s="29">
        <v>32</v>
      </c>
      <c r="G71" s="29" t="s">
        <v>859</v>
      </c>
      <c r="H71" s="1110">
        <v>1</v>
      </c>
      <c r="I71" s="1110">
        <v>1</v>
      </c>
      <c r="J71" s="1110">
        <v>0</v>
      </c>
      <c r="K71" s="1110">
        <v>0</v>
      </c>
      <c r="L71" s="1110">
        <v>0</v>
      </c>
      <c r="M71" s="1323">
        <f t="shared" si="2"/>
        <v>2</v>
      </c>
      <c r="N71" s="1323"/>
      <c r="O71" s="1339" t="s">
        <v>653</v>
      </c>
      <c r="P71" s="29"/>
    </row>
    <row r="72" spans="1:16" ht="14.25">
      <c r="A72" s="1384">
        <v>4</v>
      </c>
      <c r="B72" s="1385" t="s">
        <v>669</v>
      </c>
      <c r="C72" s="29" t="s">
        <v>670</v>
      </c>
      <c r="D72" s="29" t="s">
        <v>926</v>
      </c>
      <c r="E72" s="29" t="s">
        <v>1023</v>
      </c>
      <c r="F72" s="29">
        <v>25</v>
      </c>
      <c r="G72" s="29" t="s">
        <v>859</v>
      </c>
      <c r="H72" s="1110">
        <v>0</v>
      </c>
      <c r="I72" s="1110">
        <v>1</v>
      </c>
      <c r="J72" s="1110">
        <v>0</v>
      </c>
      <c r="K72" s="1110">
        <v>0</v>
      </c>
      <c r="L72" s="1110">
        <v>0</v>
      </c>
      <c r="M72" s="1323">
        <f t="shared" si="2"/>
        <v>1</v>
      </c>
      <c r="N72" s="1323"/>
      <c r="O72" s="1339" t="s">
        <v>636</v>
      </c>
      <c r="P72" s="29"/>
    </row>
    <row r="73" spans="1:16" ht="14.25">
      <c r="A73" s="1384">
        <v>5</v>
      </c>
      <c r="B73" s="1385" t="s">
        <v>671</v>
      </c>
      <c r="C73" s="1387" t="s">
        <v>994</v>
      </c>
      <c r="D73" s="1387" t="s">
        <v>995</v>
      </c>
      <c r="E73" s="29" t="s">
        <v>899</v>
      </c>
      <c r="F73" s="29">
        <v>21</v>
      </c>
      <c r="G73" s="29" t="s">
        <v>859</v>
      </c>
      <c r="H73" s="1110">
        <v>0</v>
      </c>
      <c r="I73" s="1110">
        <v>1</v>
      </c>
      <c r="J73" s="1110">
        <v>0</v>
      </c>
      <c r="K73" s="1110">
        <v>0</v>
      </c>
      <c r="L73" s="1110">
        <v>0</v>
      </c>
      <c r="M73" s="1323">
        <f t="shared" si="2"/>
        <v>1</v>
      </c>
      <c r="N73" s="1323"/>
      <c r="O73" s="1382" t="s">
        <v>639</v>
      </c>
      <c r="P73" s="29"/>
    </row>
    <row r="74" spans="1:16" ht="14.25">
      <c r="A74" s="1384">
        <v>6</v>
      </c>
      <c r="B74" s="1385" t="s">
        <v>672</v>
      </c>
      <c r="C74" s="1387" t="s">
        <v>1835</v>
      </c>
      <c r="D74" s="1387" t="s">
        <v>1031</v>
      </c>
      <c r="E74" s="29" t="s">
        <v>899</v>
      </c>
      <c r="F74" s="29">
        <v>18</v>
      </c>
      <c r="G74" s="29" t="s">
        <v>864</v>
      </c>
      <c r="H74" s="1110">
        <v>1</v>
      </c>
      <c r="I74" s="1110">
        <v>0</v>
      </c>
      <c r="J74" s="1110">
        <v>0</v>
      </c>
      <c r="K74" s="1110">
        <v>0</v>
      </c>
      <c r="L74" s="1110">
        <v>0</v>
      </c>
      <c r="M74" s="1323">
        <f t="shared" si="2"/>
        <v>1</v>
      </c>
      <c r="N74" s="1323"/>
      <c r="O74" s="1382" t="s">
        <v>639</v>
      </c>
      <c r="P74" s="29"/>
    </row>
    <row r="75" spans="1:16" ht="14.25">
      <c r="A75" s="1384">
        <v>7</v>
      </c>
      <c r="B75" s="1385" t="s">
        <v>673</v>
      </c>
      <c r="C75" s="29" t="s">
        <v>430</v>
      </c>
      <c r="D75" s="29" t="s">
        <v>867</v>
      </c>
      <c r="E75" s="29" t="s">
        <v>1292</v>
      </c>
      <c r="F75" s="29"/>
      <c r="G75" s="29" t="s">
        <v>859</v>
      </c>
      <c r="H75" s="1110">
        <v>0</v>
      </c>
      <c r="I75" s="1110">
        <v>1</v>
      </c>
      <c r="J75" s="1110">
        <v>0</v>
      </c>
      <c r="K75" s="1110">
        <v>0</v>
      </c>
      <c r="L75" s="1110">
        <v>0</v>
      </c>
      <c r="M75" s="1323">
        <f t="shared" si="2"/>
        <v>1</v>
      </c>
      <c r="N75" s="1323"/>
      <c r="O75" s="1339" t="s">
        <v>664</v>
      </c>
      <c r="P75" s="29"/>
    </row>
    <row r="76" spans="1:16" ht="27">
      <c r="A76" s="1384">
        <v>8</v>
      </c>
      <c r="B76" s="1385">
        <v>906</v>
      </c>
      <c r="C76" s="26" t="s">
        <v>8</v>
      </c>
      <c r="D76" s="26" t="s">
        <v>1308</v>
      </c>
      <c r="E76" s="1379" t="s">
        <v>868</v>
      </c>
      <c r="F76" s="26">
        <v>26</v>
      </c>
      <c r="G76" s="26" t="s">
        <v>859</v>
      </c>
      <c r="H76" s="1110">
        <v>0</v>
      </c>
      <c r="I76" s="1110">
        <v>0</v>
      </c>
      <c r="J76" s="1110">
        <v>0</v>
      </c>
      <c r="K76" s="1110">
        <v>0</v>
      </c>
      <c r="L76" s="1110">
        <v>0</v>
      </c>
      <c r="M76" s="1323">
        <f t="shared" si="2"/>
        <v>0</v>
      </c>
      <c r="N76" s="1323"/>
      <c r="O76" s="1378" t="s">
        <v>660</v>
      </c>
      <c r="P76" s="29"/>
    </row>
    <row r="77" spans="1:16" ht="14.25">
      <c r="A77" s="1384">
        <v>9</v>
      </c>
      <c r="B77" s="1385">
        <v>908</v>
      </c>
      <c r="C77" s="1350" t="s">
        <v>674</v>
      </c>
      <c r="D77" s="1350" t="s">
        <v>922</v>
      </c>
      <c r="E77" s="29" t="s">
        <v>858</v>
      </c>
      <c r="F77" s="29">
        <v>25</v>
      </c>
      <c r="G77" s="29" t="s">
        <v>859</v>
      </c>
      <c r="H77" s="1110">
        <v>0</v>
      </c>
      <c r="I77" s="1110">
        <v>0</v>
      </c>
      <c r="J77" s="1110">
        <v>0</v>
      </c>
      <c r="K77" s="1110">
        <v>0</v>
      </c>
      <c r="L77" s="1110">
        <v>0</v>
      </c>
      <c r="M77" s="1323">
        <f t="shared" si="2"/>
        <v>0</v>
      </c>
      <c r="N77" s="1323"/>
      <c r="O77" s="1339" t="s">
        <v>638</v>
      </c>
      <c r="P77" s="29"/>
    </row>
    <row r="78" spans="1:16" ht="14.25">
      <c r="A78" s="1384">
        <v>10</v>
      </c>
      <c r="B78" s="1385">
        <v>910</v>
      </c>
      <c r="C78" s="1377" t="s">
        <v>875</v>
      </c>
      <c r="D78" s="1362" t="s">
        <v>876</v>
      </c>
      <c r="E78" s="29" t="s">
        <v>873</v>
      </c>
      <c r="F78" s="29">
        <v>21</v>
      </c>
      <c r="G78" s="29" t="s">
        <v>859</v>
      </c>
      <c r="H78" s="1110">
        <v>0</v>
      </c>
      <c r="I78" s="1110">
        <v>0</v>
      </c>
      <c r="J78" s="1110">
        <v>0</v>
      </c>
      <c r="K78" s="1110">
        <v>0</v>
      </c>
      <c r="L78" s="1110">
        <v>0</v>
      </c>
      <c r="M78" s="1323">
        <f t="shared" si="2"/>
        <v>0</v>
      </c>
      <c r="N78" s="1323"/>
      <c r="O78" s="1339" t="s">
        <v>645</v>
      </c>
      <c r="P78" s="29"/>
    </row>
    <row r="79" spans="1:16" ht="14.25">
      <c r="A79" s="1384">
        <v>11</v>
      </c>
      <c r="B79" s="1385">
        <v>914</v>
      </c>
      <c r="C79" s="1350" t="s">
        <v>1942</v>
      </c>
      <c r="D79" s="1350" t="s">
        <v>1008</v>
      </c>
      <c r="E79" s="29" t="s">
        <v>927</v>
      </c>
      <c r="F79" s="1350">
        <v>15</v>
      </c>
      <c r="G79" s="29" t="s">
        <v>859</v>
      </c>
      <c r="H79" s="1110">
        <v>0</v>
      </c>
      <c r="I79" s="1110">
        <v>0</v>
      </c>
      <c r="J79" s="1110">
        <v>0</v>
      </c>
      <c r="K79" s="1110">
        <v>0</v>
      </c>
      <c r="L79" s="1110">
        <v>0</v>
      </c>
      <c r="M79" s="1323">
        <f t="shared" si="2"/>
        <v>0</v>
      </c>
      <c r="N79" s="1323"/>
      <c r="O79" s="1339" t="s">
        <v>652</v>
      </c>
      <c r="P79" s="29"/>
    </row>
    <row r="80" spans="1:16" ht="14.25">
      <c r="A80" s="1384">
        <v>12</v>
      </c>
      <c r="B80" s="1385" t="s">
        <v>675</v>
      </c>
      <c r="C80" s="29" t="s">
        <v>338</v>
      </c>
      <c r="D80" s="29" t="s">
        <v>1248</v>
      </c>
      <c r="E80" s="1365" t="s">
        <v>1013</v>
      </c>
      <c r="F80" s="19">
        <v>10</v>
      </c>
      <c r="G80" s="1365" t="s">
        <v>864</v>
      </c>
      <c r="H80" s="1110">
        <v>0</v>
      </c>
      <c r="I80" s="1110">
        <v>0</v>
      </c>
      <c r="J80" s="1110">
        <v>0</v>
      </c>
      <c r="K80" s="1110">
        <v>0</v>
      </c>
      <c r="L80" s="1110">
        <v>0</v>
      </c>
      <c r="M80" s="1323">
        <f t="shared" si="2"/>
        <v>0</v>
      </c>
      <c r="N80" s="1323"/>
      <c r="O80" s="1339" t="s">
        <v>647</v>
      </c>
      <c r="P80" s="29"/>
    </row>
    <row r="81" spans="1:16" ht="14.25">
      <c r="A81" s="1384">
        <v>13</v>
      </c>
      <c r="B81" s="1385">
        <v>918</v>
      </c>
      <c r="C81" s="29" t="s">
        <v>676</v>
      </c>
      <c r="D81" s="29" t="s">
        <v>933</v>
      </c>
      <c r="E81" s="29" t="s">
        <v>891</v>
      </c>
      <c r="F81" s="29">
        <v>6</v>
      </c>
      <c r="G81" s="29" t="s">
        <v>859</v>
      </c>
      <c r="H81" s="1110">
        <v>0</v>
      </c>
      <c r="I81" s="1110">
        <v>0</v>
      </c>
      <c r="J81" s="1110">
        <v>0</v>
      </c>
      <c r="K81" s="1110">
        <v>0</v>
      </c>
      <c r="L81" s="1110">
        <v>0</v>
      </c>
      <c r="M81" s="1323">
        <f t="shared" si="2"/>
        <v>0</v>
      </c>
      <c r="N81" s="1323"/>
      <c r="O81" s="1339" t="s">
        <v>656</v>
      </c>
      <c r="P81" s="29"/>
    </row>
    <row r="82" spans="1:16" ht="15" thickBot="1">
      <c r="A82" s="1384">
        <v>14</v>
      </c>
      <c r="B82" s="1385">
        <v>920</v>
      </c>
      <c r="C82" s="1350" t="s">
        <v>140</v>
      </c>
      <c r="D82" s="1350" t="s">
        <v>1912</v>
      </c>
      <c r="E82" s="1350" t="s">
        <v>389</v>
      </c>
      <c r="F82" s="29"/>
      <c r="G82" s="29"/>
      <c r="H82" s="1110">
        <v>0</v>
      </c>
      <c r="I82" s="1110">
        <v>0</v>
      </c>
      <c r="J82" s="1110">
        <v>0</v>
      </c>
      <c r="K82" s="1110">
        <v>0</v>
      </c>
      <c r="L82" s="1110">
        <v>0</v>
      </c>
      <c r="M82" s="1323">
        <f t="shared" si="2"/>
        <v>0</v>
      </c>
      <c r="N82" s="1323"/>
      <c r="O82" s="1351" t="s">
        <v>677</v>
      </c>
      <c r="P82" s="29"/>
    </row>
    <row r="83" spans="1:16" ht="27.75" thickBot="1">
      <c r="A83" s="1431"/>
      <c r="B83" s="1432">
        <v>912</v>
      </c>
      <c r="C83" s="1433" t="s">
        <v>2091</v>
      </c>
      <c r="D83" s="1423" t="s">
        <v>1811</v>
      </c>
      <c r="E83" s="1423" t="s">
        <v>858</v>
      </c>
      <c r="F83" s="1423">
        <v>20</v>
      </c>
      <c r="G83" s="1434" t="s">
        <v>864</v>
      </c>
      <c r="H83" s="1660" t="s">
        <v>939</v>
      </c>
      <c r="I83" s="1661"/>
      <c r="J83" s="1661"/>
      <c r="K83" s="1661"/>
      <c r="L83" s="1661"/>
      <c r="M83" s="1662"/>
      <c r="N83" s="1435"/>
      <c r="O83" s="1436" t="s">
        <v>638</v>
      </c>
      <c r="P83" s="1423"/>
    </row>
    <row r="84" spans="1:16" ht="15" thickBot="1">
      <c r="A84" s="1431"/>
      <c r="B84" s="1432" t="s">
        <v>678</v>
      </c>
      <c r="C84" s="1423" t="s">
        <v>1329</v>
      </c>
      <c r="D84" s="1423" t="s">
        <v>881</v>
      </c>
      <c r="E84" s="1423" t="s">
        <v>641</v>
      </c>
      <c r="F84" s="1423">
        <v>28</v>
      </c>
      <c r="G84" s="1423" t="s">
        <v>859</v>
      </c>
      <c r="H84" s="1660" t="s">
        <v>939</v>
      </c>
      <c r="I84" s="1661"/>
      <c r="J84" s="1661"/>
      <c r="K84" s="1661"/>
      <c r="L84" s="1661"/>
      <c r="M84" s="1662"/>
      <c r="N84" s="1435"/>
      <c r="O84" s="1436" t="s">
        <v>642</v>
      </c>
      <c r="P84" s="1423"/>
    </row>
    <row r="85" spans="1:16" ht="14.25">
      <c r="A85" s="1431"/>
      <c r="B85" s="1432">
        <v>904</v>
      </c>
      <c r="C85" s="1423" t="s">
        <v>1828</v>
      </c>
      <c r="D85" s="1423" t="s">
        <v>894</v>
      </c>
      <c r="E85" s="1437" t="s">
        <v>1013</v>
      </c>
      <c r="F85" s="1438">
        <v>30</v>
      </c>
      <c r="G85" s="1437" t="s">
        <v>859</v>
      </c>
      <c r="H85" s="1660" t="s">
        <v>939</v>
      </c>
      <c r="I85" s="1661"/>
      <c r="J85" s="1661"/>
      <c r="K85" s="1661"/>
      <c r="L85" s="1661"/>
      <c r="M85" s="1662"/>
      <c r="N85" s="1425"/>
      <c r="O85" s="1426" t="s">
        <v>647</v>
      </c>
      <c r="P85" s="1423"/>
    </row>
    <row r="86" spans="1:16" ht="14.25">
      <c r="A86" s="1431"/>
      <c r="B86" s="1432" t="s">
        <v>679</v>
      </c>
      <c r="C86" s="1423" t="s">
        <v>1007</v>
      </c>
      <c r="D86" s="1423" t="s">
        <v>1008</v>
      </c>
      <c r="E86" s="1421" t="s">
        <v>905</v>
      </c>
      <c r="F86" s="1423">
        <v>28</v>
      </c>
      <c r="G86" s="1423" t="s">
        <v>864</v>
      </c>
      <c r="H86" s="1660" t="s">
        <v>939</v>
      </c>
      <c r="I86" s="1661"/>
      <c r="J86" s="1661"/>
      <c r="K86" s="1661"/>
      <c r="L86" s="1661"/>
      <c r="M86" s="1662"/>
      <c r="N86" s="1425"/>
      <c r="O86" s="1426" t="s">
        <v>644</v>
      </c>
      <c r="P86" s="1423"/>
    </row>
    <row r="87" spans="1:16" ht="14.25">
      <c r="A87" s="1431"/>
      <c r="B87" s="1432" t="s">
        <v>680</v>
      </c>
      <c r="C87" s="1423" t="s">
        <v>681</v>
      </c>
      <c r="D87" s="1423" t="s">
        <v>1048</v>
      </c>
      <c r="E87" s="1423" t="s">
        <v>992</v>
      </c>
      <c r="F87" s="1423">
        <v>24</v>
      </c>
      <c r="G87" s="1423" t="s">
        <v>864</v>
      </c>
      <c r="H87" s="1660" t="s">
        <v>939</v>
      </c>
      <c r="I87" s="1661"/>
      <c r="J87" s="1661"/>
      <c r="K87" s="1661"/>
      <c r="L87" s="1661"/>
      <c r="M87" s="1662"/>
      <c r="N87" s="1425"/>
      <c r="O87" s="1426" t="s">
        <v>653</v>
      </c>
      <c r="P87" s="1423"/>
    </row>
    <row r="88" spans="1:16" ht="14.25">
      <c r="A88" s="1431"/>
      <c r="B88" s="1432">
        <v>916</v>
      </c>
      <c r="C88" s="1439" t="s">
        <v>1037</v>
      </c>
      <c r="D88" s="1439" t="s">
        <v>915</v>
      </c>
      <c r="E88" s="1423" t="s">
        <v>1038</v>
      </c>
      <c r="F88" s="1423">
        <v>8</v>
      </c>
      <c r="G88" s="1423" t="s">
        <v>864</v>
      </c>
      <c r="H88" s="1660" t="s">
        <v>939</v>
      </c>
      <c r="I88" s="1661"/>
      <c r="J88" s="1661"/>
      <c r="K88" s="1661"/>
      <c r="L88" s="1661"/>
      <c r="M88" s="1662"/>
      <c r="N88" s="1425"/>
      <c r="O88" s="1426" t="s">
        <v>511</v>
      </c>
      <c r="P88" s="1423"/>
    </row>
    <row r="89" spans="1:16" ht="14.25">
      <c r="A89" s="1431"/>
      <c r="B89" s="1432" t="s">
        <v>682</v>
      </c>
      <c r="C89" s="1440" t="s">
        <v>1025</v>
      </c>
      <c r="D89" s="1440" t="s">
        <v>933</v>
      </c>
      <c r="E89" s="1441" t="s">
        <v>919</v>
      </c>
      <c r="F89" s="1423">
        <v>6</v>
      </c>
      <c r="G89" s="1423" t="s">
        <v>859</v>
      </c>
      <c r="H89" s="1660" t="s">
        <v>939</v>
      </c>
      <c r="I89" s="1661"/>
      <c r="J89" s="1661"/>
      <c r="K89" s="1661"/>
      <c r="L89" s="1661"/>
      <c r="M89" s="1662"/>
      <c r="N89" s="1425"/>
      <c r="O89" s="1423" t="s">
        <v>545</v>
      </c>
      <c r="P89" s="1423"/>
    </row>
    <row r="90" spans="1:16" ht="14.25">
      <c r="A90" s="1383" t="s">
        <v>1672</v>
      </c>
      <c r="B90" s="1383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72"/>
      <c r="P90" s="782"/>
    </row>
    <row r="91" spans="1:16" ht="57">
      <c r="A91" s="1322" t="s">
        <v>842</v>
      </c>
      <c r="B91" s="1322" t="s">
        <v>954</v>
      </c>
      <c r="C91" s="1328" t="s">
        <v>844</v>
      </c>
      <c r="D91" s="1323" t="s">
        <v>845</v>
      </c>
      <c r="E91" s="1323" t="s">
        <v>666</v>
      </c>
      <c r="F91" s="674" t="s">
        <v>358</v>
      </c>
      <c r="G91" s="674" t="s">
        <v>359</v>
      </c>
      <c r="H91" s="1323" t="s">
        <v>360</v>
      </c>
      <c r="I91" s="1323" t="s">
        <v>361</v>
      </c>
      <c r="J91" s="1323" t="s">
        <v>362</v>
      </c>
      <c r="K91" s="1323" t="s">
        <v>363</v>
      </c>
      <c r="L91" s="1323" t="s">
        <v>364</v>
      </c>
      <c r="M91" s="1323" t="s">
        <v>365</v>
      </c>
      <c r="N91" s="1323" t="s">
        <v>70</v>
      </c>
      <c r="O91" s="1325" t="s">
        <v>960</v>
      </c>
      <c r="P91" s="1323" t="s">
        <v>632</v>
      </c>
    </row>
    <row r="92" spans="1:16" ht="14.25">
      <c r="A92" s="1322"/>
      <c r="B92" s="1322"/>
      <c r="C92" s="1328"/>
      <c r="D92" s="1323"/>
      <c r="E92" s="1323"/>
      <c r="F92" s="674"/>
      <c r="G92" s="674"/>
      <c r="H92" s="1323">
        <v>10</v>
      </c>
      <c r="I92" s="1323">
        <v>10</v>
      </c>
      <c r="J92" s="1323">
        <v>10</v>
      </c>
      <c r="K92" s="1323">
        <v>10</v>
      </c>
      <c r="L92" s="1323">
        <v>10</v>
      </c>
      <c r="M92" s="1323">
        <f aca="true" t="shared" si="3" ref="M92:M106">SUM(H92:L92)</f>
        <v>50</v>
      </c>
      <c r="N92" s="1323"/>
      <c r="O92" s="1325"/>
      <c r="P92" s="14"/>
    </row>
    <row r="93" spans="1:16" ht="14.25">
      <c r="A93" s="1658">
        <v>1</v>
      </c>
      <c r="B93" s="1451">
        <v>1002</v>
      </c>
      <c r="C93" s="1452" t="s">
        <v>1305</v>
      </c>
      <c r="D93" s="1452" t="s">
        <v>1052</v>
      </c>
      <c r="E93" s="1406" t="s">
        <v>858</v>
      </c>
      <c r="F93" s="1452">
        <v>33</v>
      </c>
      <c r="G93" s="1452" t="s">
        <v>864</v>
      </c>
      <c r="H93" s="1181">
        <v>1</v>
      </c>
      <c r="I93" s="1181">
        <v>5</v>
      </c>
      <c r="J93" s="1181">
        <v>0</v>
      </c>
      <c r="K93" s="1181">
        <v>10</v>
      </c>
      <c r="L93" s="1453">
        <v>0</v>
      </c>
      <c r="M93" s="858">
        <f t="shared" si="3"/>
        <v>16</v>
      </c>
      <c r="N93" s="1182" t="s">
        <v>928</v>
      </c>
      <c r="O93" s="1414" t="s">
        <v>638</v>
      </c>
      <c r="P93" s="1452" t="s">
        <v>859</v>
      </c>
    </row>
    <row r="94" spans="1:16" ht="15" thickBot="1">
      <c r="A94" s="1442">
        <v>2</v>
      </c>
      <c r="B94" s="1454">
        <v>1001</v>
      </c>
      <c r="C94" s="1452" t="s">
        <v>1510</v>
      </c>
      <c r="D94" s="1452" t="s">
        <v>867</v>
      </c>
      <c r="E94" s="1406" t="s">
        <v>858</v>
      </c>
      <c r="F94" s="1452">
        <v>35</v>
      </c>
      <c r="G94" s="1452" t="s">
        <v>859</v>
      </c>
      <c r="H94" s="858">
        <v>1</v>
      </c>
      <c r="I94" s="858">
        <v>0</v>
      </c>
      <c r="J94" s="858">
        <v>0</v>
      </c>
      <c r="K94" s="858">
        <v>7</v>
      </c>
      <c r="L94" s="858">
        <v>2</v>
      </c>
      <c r="M94" s="858">
        <f t="shared" si="3"/>
        <v>10</v>
      </c>
      <c r="N94" s="858" t="s">
        <v>864</v>
      </c>
      <c r="O94" s="1414" t="s">
        <v>638</v>
      </c>
      <c r="P94" s="1452" t="s">
        <v>999</v>
      </c>
    </row>
    <row r="95" spans="1:16" ht="15" thickBot="1">
      <c r="A95" s="1458">
        <v>2</v>
      </c>
      <c r="B95" s="1454">
        <v>1021</v>
      </c>
      <c r="C95" s="1406" t="s">
        <v>506</v>
      </c>
      <c r="D95" s="1406" t="s">
        <v>1099</v>
      </c>
      <c r="E95" s="1411" t="s">
        <v>641</v>
      </c>
      <c r="F95" s="1406">
        <v>22</v>
      </c>
      <c r="G95" s="1406" t="s">
        <v>935</v>
      </c>
      <c r="H95" s="1181">
        <v>0</v>
      </c>
      <c r="I95" s="1181">
        <v>0</v>
      </c>
      <c r="J95" s="1181">
        <v>0</v>
      </c>
      <c r="K95" s="1181">
        <v>10</v>
      </c>
      <c r="L95" s="1453">
        <v>0</v>
      </c>
      <c r="M95" s="858">
        <v>10</v>
      </c>
      <c r="N95" s="858" t="s">
        <v>864</v>
      </c>
      <c r="O95" s="1657" t="s">
        <v>642</v>
      </c>
      <c r="P95" s="1406"/>
    </row>
    <row r="96" spans="1:16" ht="27.75" thickBot="1">
      <c r="A96" s="1341">
        <v>4</v>
      </c>
      <c r="B96" s="1385">
        <v>1003</v>
      </c>
      <c r="C96" s="26" t="s">
        <v>501</v>
      </c>
      <c r="D96" s="26" t="s">
        <v>924</v>
      </c>
      <c r="E96" s="1395" t="s">
        <v>868</v>
      </c>
      <c r="F96" s="26">
        <v>31</v>
      </c>
      <c r="G96" s="26" t="s">
        <v>859</v>
      </c>
      <c r="H96" s="1110">
        <v>0</v>
      </c>
      <c r="I96" s="1110">
        <v>1</v>
      </c>
      <c r="J96" s="1110">
        <v>0</v>
      </c>
      <c r="K96" s="1110">
        <v>0</v>
      </c>
      <c r="L96" s="1392">
        <v>0</v>
      </c>
      <c r="M96" s="1323">
        <f t="shared" si="3"/>
        <v>1</v>
      </c>
      <c r="N96" s="1323"/>
      <c r="O96" s="1378" t="s">
        <v>660</v>
      </c>
      <c r="P96" s="26" t="s">
        <v>864</v>
      </c>
    </row>
    <row r="97" spans="1:16" ht="14.25">
      <c r="A97" s="1341">
        <v>4</v>
      </c>
      <c r="B97" s="1107">
        <v>1006</v>
      </c>
      <c r="C97" s="29" t="s">
        <v>1967</v>
      </c>
      <c r="D97" s="29" t="s">
        <v>1442</v>
      </c>
      <c r="E97" s="1364" t="s">
        <v>1013</v>
      </c>
      <c r="F97" s="19">
        <v>25</v>
      </c>
      <c r="G97" s="1365" t="s">
        <v>864</v>
      </c>
      <c r="H97" s="1110">
        <v>0</v>
      </c>
      <c r="I97" s="1110">
        <v>1</v>
      </c>
      <c r="J97" s="1110">
        <v>0</v>
      </c>
      <c r="K97" s="1110">
        <v>0</v>
      </c>
      <c r="L97" s="1392">
        <v>0</v>
      </c>
      <c r="M97" s="1323">
        <f t="shared" si="3"/>
        <v>1</v>
      </c>
      <c r="N97" s="1323"/>
      <c r="O97" s="1339" t="s">
        <v>647</v>
      </c>
      <c r="P97" s="29"/>
    </row>
    <row r="98" spans="1:16" ht="14.25">
      <c r="A98" s="1341">
        <v>13</v>
      </c>
      <c r="B98" s="1385">
        <v>1005</v>
      </c>
      <c r="C98" s="29" t="s">
        <v>502</v>
      </c>
      <c r="D98" s="29" t="s">
        <v>1246</v>
      </c>
      <c r="E98" s="1364" t="s">
        <v>1013</v>
      </c>
      <c r="F98" s="19">
        <v>28</v>
      </c>
      <c r="G98" s="1365" t="s">
        <v>859</v>
      </c>
      <c r="H98" s="1110">
        <v>0</v>
      </c>
      <c r="I98" s="1110">
        <v>0</v>
      </c>
      <c r="J98" s="1110">
        <v>0</v>
      </c>
      <c r="K98" s="1110">
        <v>0</v>
      </c>
      <c r="L98" s="1392">
        <v>0</v>
      </c>
      <c r="M98" s="1323">
        <f t="shared" si="3"/>
        <v>0</v>
      </c>
      <c r="N98" s="1323"/>
      <c r="O98" s="1339" t="s">
        <v>647</v>
      </c>
      <c r="P98" s="29"/>
    </row>
    <row r="99" spans="1:16" ht="14.25">
      <c r="A99" s="1341">
        <v>13</v>
      </c>
      <c r="B99" s="1393">
        <v>1007</v>
      </c>
      <c r="C99" s="67" t="s">
        <v>1314</v>
      </c>
      <c r="D99" s="67" t="s">
        <v>857</v>
      </c>
      <c r="E99" s="1337" t="s">
        <v>873</v>
      </c>
      <c r="F99" s="29">
        <v>24</v>
      </c>
      <c r="G99" s="29" t="s">
        <v>859</v>
      </c>
      <c r="H99" s="1110">
        <v>0</v>
      </c>
      <c r="I99" s="1110">
        <v>0</v>
      </c>
      <c r="J99" s="1110">
        <v>0</v>
      </c>
      <c r="K99" s="1110">
        <v>0</v>
      </c>
      <c r="L99" s="1392">
        <v>0</v>
      </c>
      <c r="M99" s="1323">
        <f t="shared" si="3"/>
        <v>0</v>
      </c>
      <c r="N99" s="1323"/>
      <c r="O99" s="1339" t="s">
        <v>645</v>
      </c>
      <c r="P99" s="29"/>
    </row>
    <row r="100" spans="1:16" ht="14.25">
      <c r="A100" s="1341">
        <v>13</v>
      </c>
      <c r="B100" s="1385">
        <v>1009</v>
      </c>
      <c r="C100" s="29" t="s">
        <v>683</v>
      </c>
      <c r="D100" s="29" t="s">
        <v>989</v>
      </c>
      <c r="E100" s="1364" t="s">
        <v>1013</v>
      </c>
      <c r="F100" s="19">
        <v>18</v>
      </c>
      <c r="G100" s="1365" t="s">
        <v>864</v>
      </c>
      <c r="H100" s="1110">
        <v>0</v>
      </c>
      <c r="I100" s="1110">
        <v>0</v>
      </c>
      <c r="J100" s="1110">
        <v>0</v>
      </c>
      <c r="K100" s="1110">
        <v>0</v>
      </c>
      <c r="L100" s="1392">
        <v>0</v>
      </c>
      <c r="M100" s="1323">
        <f t="shared" si="3"/>
        <v>0</v>
      </c>
      <c r="N100" s="1323"/>
      <c r="O100" s="1339" t="s">
        <v>647</v>
      </c>
      <c r="P100" s="29"/>
    </row>
    <row r="101" spans="1:16" ht="20.25" customHeight="1">
      <c r="A101" s="1341">
        <v>13</v>
      </c>
      <c r="B101" s="1393">
        <v>1011</v>
      </c>
      <c r="C101" s="29" t="s">
        <v>991</v>
      </c>
      <c r="D101" s="29" t="s">
        <v>898</v>
      </c>
      <c r="E101" s="1337" t="s">
        <v>1038</v>
      </c>
      <c r="F101" s="29">
        <v>16</v>
      </c>
      <c r="G101" s="29" t="s">
        <v>859</v>
      </c>
      <c r="H101" s="1110">
        <v>0</v>
      </c>
      <c r="I101" s="1110">
        <v>0</v>
      </c>
      <c r="J101" s="1110">
        <v>0</v>
      </c>
      <c r="K101" s="1110">
        <v>0</v>
      </c>
      <c r="L101" s="1392">
        <v>0</v>
      </c>
      <c r="M101" s="1323">
        <f t="shared" si="3"/>
        <v>0</v>
      </c>
      <c r="N101" s="1323"/>
      <c r="O101" s="1339" t="s">
        <v>511</v>
      </c>
      <c r="P101" s="29"/>
    </row>
    <row r="102" spans="1:16" ht="14.25">
      <c r="A102" s="1341">
        <v>13</v>
      </c>
      <c r="B102" s="1391">
        <v>1012</v>
      </c>
      <c r="C102" s="1396" t="s">
        <v>375</v>
      </c>
      <c r="D102" s="1396" t="s">
        <v>915</v>
      </c>
      <c r="E102" s="1337" t="s">
        <v>899</v>
      </c>
      <c r="F102" s="29">
        <v>16</v>
      </c>
      <c r="G102" s="29" t="s">
        <v>935</v>
      </c>
      <c r="H102" s="1110">
        <v>0</v>
      </c>
      <c r="I102" s="1110">
        <v>0</v>
      </c>
      <c r="J102" s="1110">
        <v>0</v>
      </c>
      <c r="K102" s="1110">
        <v>0</v>
      </c>
      <c r="L102" s="1392">
        <v>0</v>
      </c>
      <c r="M102" s="1323">
        <f t="shared" si="3"/>
        <v>0</v>
      </c>
      <c r="N102" s="1323"/>
      <c r="O102" s="1382" t="s">
        <v>639</v>
      </c>
      <c r="P102" s="29"/>
    </row>
    <row r="103" spans="1:16" ht="14.25">
      <c r="A103" s="1341">
        <v>13</v>
      </c>
      <c r="B103" s="1393">
        <v>1015</v>
      </c>
      <c r="C103" s="16" t="s">
        <v>507</v>
      </c>
      <c r="D103" s="16" t="s">
        <v>508</v>
      </c>
      <c r="E103" s="1397" t="s">
        <v>919</v>
      </c>
      <c r="F103" s="29">
        <v>8</v>
      </c>
      <c r="G103" s="29" t="s">
        <v>859</v>
      </c>
      <c r="H103" s="1110">
        <v>0</v>
      </c>
      <c r="I103" s="1110">
        <v>0</v>
      </c>
      <c r="J103" s="1110">
        <v>0</v>
      </c>
      <c r="K103" s="1110">
        <v>0</v>
      </c>
      <c r="L103" s="1392">
        <v>0</v>
      </c>
      <c r="M103" s="1323">
        <f t="shared" si="3"/>
        <v>0</v>
      </c>
      <c r="N103" s="1323"/>
      <c r="O103" s="1339" t="s">
        <v>545</v>
      </c>
      <c r="P103" s="29"/>
    </row>
    <row r="104" spans="1:16" ht="15" thickBot="1">
      <c r="A104" s="1341">
        <v>13</v>
      </c>
      <c r="B104" s="1391">
        <v>1018</v>
      </c>
      <c r="C104" s="29" t="s">
        <v>147</v>
      </c>
      <c r="D104" s="29" t="s">
        <v>1912</v>
      </c>
      <c r="E104" s="1337" t="s">
        <v>1292</v>
      </c>
      <c r="F104" s="29"/>
      <c r="G104" s="29" t="s">
        <v>859</v>
      </c>
      <c r="H104" s="1110">
        <v>0</v>
      </c>
      <c r="I104" s="1110">
        <v>0</v>
      </c>
      <c r="J104" s="1110">
        <v>0</v>
      </c>
      <c r="K104" s="1110">
        <v>0</v>
      </c>
      <c r="L104" s="1392">
        <v>0</v>
      </c>
      <c r="M104" s="1323">
        <f t="shared" si="3"/>
        <v>0</v>
      </c>
      <c r="N104" s="1323"/>
      <c r="O104" s="1339" t="s">
        <v>664</v>
      </c>
      <c r="P104" s="29"/>
    </row>
    <row r="105" spans="1:16" ht="15" thickBot="1">
      <c r="A105" s="1341">
        <v>13</v>
      </c>
      <c r="B105" s="1393">
        <v>1019</v>
      </c>
      <c r="C105" s="29" t="s">
        <v>684</v>
      </c>
      <c r="D105" s="29" t="s">
        <v>685</v>
      </c>
      <c r="E105" s="1337" t="s">
        <v>641</v>
      </c>
      <c r="F105" s="29">
        <v>32</v>
      </c>
      <c r="G105" s="29" t="s">
        <v>859</v>
      </c>
      <c r="H105" s="1110">
        <v>0</v>
      </c>
      <c r="I105" s="1110">
        <v>0</v>
      </c>
      <c r="J105" s="1110">
        <v>0</v>
      </c>
      <c r="K105" s="1110">
        <v>0</v>
      </c>
      <c r="L105" s="1392">
        <v>0</v>
      </c>
      <c r="M105" s="1323">
        <f t="shared" si="3"/>
        <v>0</v>
      </c>
      <c r="N105" s="1129"/>
      <c r="O105" s="1388" t="s">
        <v>642</v>
      </c>
      <c r="P105" s="29"/>
    </row>
    <row r="106" spans="1:16" ht="15" thickBot="1">
      <c r="A106" s="1341">
        <v>13</v>
      </c>
      <c r="B106" s="1391">
        <v>1020</v>
      </c>
      <c r="C106" s="29" t="s">
        <v>2150</v>
      </c>
      <c r="D106" s="29" t="s">
        <v>686</v>
      </c>
      <c r="E106" s="1337" t="s">
        <v>641</v>
      </c>
      <c r="F106" s="29">
        <v>30</v>
      </c>
      <c r="G106" s="29" t="s">
        <v>864</v>
      </c>
      <c r="H106" s="1110">
        <v>0</v>
      </c>
      <c r="I106" s="1110">
        <v>0</v>
      </c>
      <c r="J106" s="1110">
        <v>0</v>
      </c>
      <c r="K106" s="1110">
        <v>0</v>
      </c>
      <c r="L106" s="1392">
        <v>0</v>
      </c>
      <c r="M106" s="1323">
        <f t="shared" si="3"/>
        <v>0</v>
      </c>
      <c r="N106" s="1129"/>
      <c r="O106" s="1388" t="s">
        <v>642</v>
      </c>
      <c r="P106" s="29"/>
    </row>
    <row r="107" spans="1:16" ht="14.25">
      <c r="A107" s="1444"/>
      <c r="B107" s="1445">
        <v>1022</v>
      </c>
      <c r="C107" s="1423" t="s">
        <v>687</v>
      </c>
      <c r="D107" s="1423" t="s">
        <v>2202</v>
      </c>
      <c r="E107" s="1429" t="s">
        <v>641</v>
      </c>
      <c r="F107" s="1423">
        <v>20</v>
      </c>
      <c r="G107" s="1423" t="s">
        <v>935</v>
      </c>
      <c r="H107" s="1660" t="s">
        <v>939</v>
      </c>
      <c r="I107" s="1661"/>
      <c r="J107" s="1661"/>
      <c r="K107" s="1661"/>
      <c r="L107" s="1661"/>
      <c r="M107" s="1662"/>
      <c r="N107" s="1425"/>
      <c r="O107" s="1426" t="s">
        <v>642</v>
      </c>
      <c r="P107" s="1423"/>
    </row>
    <row r="108" spans="1:16" ht="14.25">
      <c r="A108" s="1444"/>
      <c r="B108" s="1189">
        <v>1004</v>
      </c>
      <c r="C108" s="1423" t="s">
        <v>688</v>
      </c>
      <c r="D108" s="1423" t="s">
        <v>989</v>
      </c>
      <c r="E108" s="1316" t="s">
        <v>905</v>
      </c>
      <c r="F108" s="1423">
        <v>35</v>
      </c>
      <c r="G108" s="1423" t="s">
        <v>859</v>
      </c>
      <c r="H108" s="1660" t="s">
        <v>939</v>
      </c>
      <c r="I108" s="1661"/>
      <c r="J108" s="1661"/>
      <c r="K108" s="1661"/>
      <c r="L108" s="1661"/>
      <c r="M108" s="1662"/>
      <c r="N108" s="1425"/>
      <c r="O108" s="1426" t="s">
        <v>644</v>
      </c>
      <c r="P108" s="1423"/>
    </row>
    <row r="109" spans="1:16" ht="16.5" customHeight="1">
      <c r="A109" s="1444"/>
      <c r="B109" s="1445">
        <v>1008</v>
      </c>
      <c r="C109" s="1446" t="s">
        <v>689</v>
      </c>
      <c r="D109" s="1446" t="s">
        <v>878</v>
      </c>
      <c r="E109" s="1429" t="s">
        <v>899</v>
      </c>
      <c r="F109" s="1423">
        <v>20</v>
      </c>
      <c r="G109" s="1423" t="s">
        <v>864</v>
      </c>
      <c r="H109" s="1660" t="s">
        <v>939</v>
      </c>
      <c r="I109" s="1661"/>
      <c r="J109" s="1661"/>
      <c r="K109" s="1661"/>
      <c r="L109" s="1661"/>
      <c r="M109" s="1662"/>
      <c r="N109" s="1425"/>
      <c r="O109" s="1315" t="s">
        <v>639</v>
      </c>
      <c r="P109" s="1423"/>
    </row>
    <row r="110" spans="1:16" ht="14.25">
      <c r="A110" s="1444"/>
      <c r="B110" s="1189">
        <v>1010</v>
      </c>
      <c r="C110" s="1423" t="s">
        <v>504</v>
      </c>
      <c r="D110" s="1423" t="s">
        <v>1008</v>
      </c>
      <c r="E110" s="1429" t="s">
        <v>927</v>
      </c>
      <c r="F110" s="1423">
        <v>17</v>
      </c>
      <c r="G110" s="1423" t="s">
        <v>859</v>
      </c>
      <c r="H110" s="1660" t="s">
        <v>939</v>
      </c>
      <c r="I110" s="1661"/>
      <c r="J110" s="1661"/>
      <c r="K110" s="1661"/>
      <c r="L110" s="1661"/>
      <c r="M110" s="1662"/>
      <c r="N110" s="1425"/>
      <c r="O110" s="1426" t="s">
        <v>690</v>
      </c>
      <c r="P110" s="1423"/>
    </row>
    <row r="111" spans="1:16" ht="14.25">
      <c r="A111" s="1444"/>
      <c r="B111" s="1432">
        <v>1013</v>
      </c>
      <c r="C111" s="1447" t="s">
        <v>691</v>
      </c>
      <c r="D111" s="1447" t="s">
        <v>1321</v>
      </c>
      <c r="E111" s="1423" t="s">
        <v>899</v>
      </c>
      <c r="F111" s="1423">
        <v>16</v>
      </c>
      <c r="G111" s="1423" t="s">
        <v>935</v>
      </c>
      <c r="H111" s="1660" t="s">
        <v>939</v>
      </c>
      <c r="I111" s="1661"/>
      <c r="J111" s="1661"/>
      <c r="K111" s="1661"/>
      <c r="L111" s="1661"/>
      <c r="M111" s="1662"/>
      <c r="N111" s="1425"/>
      <c r="O111" s="1315" t="s">
        <v>639</v>
      </c>
      <c r="P111" s="1423"/>
    </row>
    <row r="112" spans="1:16" ht="14.25">
      <c r="A112" s="1444"/>
      <c r="B112" s="1189">
        <v>1014</v>
      </c>
      <c r="C112" s="1423" t="s">
        <v>512</v>
      </c>
      <c r="D112" s="1423" t="s">
        <v>1308</v>
      </c>
      <c r="E112" s="1423" t="s">
        <v>927</v>
      </c>
      <c r="F112" s="1423">
        <v>11</v>
      </c>
      <c r="G112" s="1423" t="s">
        <v>864</v>
      </c>
      <c r="H112" s="1660" t="s">
        <v>939</v>
      </c>
      <c r="I112" s="1661"/>
      <c r="J112" s="1661"/>
      <c r="K112" s="1661"/>
      <c r="L112" s="1661"/>
      <c r="M112" s="1662"/>
      <c r="N112" s="1425"/>
      <c r="O112" s="1426" t="s">
        <v>690</v>
      </c>
      <c r="P112" s="1423"/>
    </row>
    <row r="113" spans="1:16" ht="14.25">
      <c r="A113" s="1444"/>
      <c r="B113" s="1445">
        <v>1016</v>
      </c>
      <c r="C113" s="1423" t="s">
        <v>692</v>
      </c>
      <c r="D113" s="1423" t="s">
        <v>924</v>
      </c>
      <c r="E113" s="1423" t="s">
        <v>927</v>
      </c>
      <c r="F113" s="1423">
        <v>8</v>
      </c>
      <c r="G113" s="1423" t="s">
        <v>864</v>
      </c>
      <c r="H113" s="1660" t="s">
        <v>939</v>
      </c>
      <c r="I113" s="1661"/>
      <c r="J113" s="1661"/>
      <c r="K113" s="1661"/>
      <c r="L113" s="1661"/>
      <c r="M113" s="1662"/>
      <c r="N113" s="1425"/>
      <c r="O113" s="1426" t="s">
        <v>690</v>
      </c>
      <c r="P113" s="1423"/>
    </row>
    <row r="114" spans="1:16" ht="27">
      <c r="A114" s="1444"/>
      <c r="B114" s="1448">
        <v>1017</v>
      </c>
      <c r="C114" s="1449" t="s">
        <v>1072</v>
      </c>
      <c r="D114" s="1449" t="s">
        <v>1073</v>
      </c>
      <c r="E114" s="1450" t="s">
        <v>41</v>
      </c>
      <c r="F114" s="1449">
        <v>6</v>
      </c>
      <c r="G114" s="1449" t="s">
        <v>864</v>
      </c>
      <c r="H114" s="1660" t="s">
        <v>939</v>
      </c>
      <c r="I114" s="1661"/>
      <c r="J114" s="1661"/>
      <c r="K114" s="1661"/>
      <c r="L114" s="1661"/>
      <c r="M114" s="1662"/>
      <c r="N114" s="1425"/>
      <c r="O114" s="1449" t="s">
        <v>634</v>
      </c>
      <c r="P114" s="1423"/>
    </row>
    <row r="115" spans="1:16" ht="14.25">
      <c r="A115" s="1398"/>
      <c r="B115" s="1399"/>
      <c r="C115" s="1390"/>
      <c r="D115" s="1390"/>
      <c r="E115" s="1390"/>
      <c r="F115" s="1390"/>
      <c r="G115" s="1390"/>
      <c r="H115" s="1390"/>
      <c r="I115" s="1390"/>
      <c r="J115" s="1390"/>
      <c r="K115" s="1390"/>
      <c r="L115" s="1400"/>
      <c r="M115" s="1129"/>
      <c r="N115" s="1129"/>
      <c r="O115" s="1370"/>
      <c r="P115" s="38"/>
    </row>
    <row r="116" spans="1:16" ht="14.25">
      <c r="A116" s="1398"/>
      <c r="B116" s="1399"/>
      <c r="C116" s="1390"/>
      <c r="D116" s="1390"/>
      <c r="E116" s="1390"/>
      <c r="F116" s="1390"/>
      <c r="G116" s="1390"/>
      <c r="H116" s="1390"/>
      <c r="I116" s="1390"/>
      <c r="J116" s="1390"/>
      <c r="K116" s="1390"/>
      <c r="L116" s="1400"/>
      <c r="M116" s="1129"/>
      <c r="N116" s="1129"/>
      <c r="O116" s="1370"/>
      <c r="P116" s="38"/>
    </row>
    <row r="117" spans="1:16" ht="14.25">
      <c r="A117" s="1398"/>
      <c r="B117" s="1399"/>
      <c r="C117" s="1390"/>
      <c r="D117" s="1390"/>
      <c r="E117" s="1390"/>
      <c r="F117" s="1390"/>
      <c r="G117" s="1390"/>
      <c r="H117" s="1390"/>
      <c r="I117" s="1390"/>
      <c r="J117" s="1390"/>
      <c r="K117" s="1390"/>
      <c r="L117" s="1400"/>
      <c r="M117" s="1129"/>
      <c r="N117" s="1129"/>
      <c r="O117" s="1370"/>
      <c r="P117" s="38"/>
    </row>
    <row r="118" spans="1:16" ht="14.25">
      <c r="A118" s="1398"/>
      <c r="B118" s="1399"/>
      <c r="C118" s="1390"/>
      <c r="D118" s="1390"/>
      <c r="E118" s="1390"/>
      <c r="F118" s="1390"/>
      <c r="G118" s="1390"/>
      <c r="H118" s="1390"/>
      <c r="I118" s="1390"/>
      <c r="J118" s="1390"/>
      <c r="K118" s="1390"/>
      <c r="L118" s="1400"/>
      <c r="M118" s="1129"/>
      <c r="N118" s="1129"/>
      <c r="O118" s="1370"/>
      <c r="P118" s="38"/>
    </row>
    <row r="119" spans="1:16" ht="14.25">
      <c r="A119" s="1398"/>
      <c r="B119" s="1399"/>
      <c r="C119" s="1390"/>
      <c r="D119" s="1390"/>
      <c r="E119" s="1390"/>
      <c r="F119" s="1390"/>
      <c r="G119" s="1390"/>
      <c r="H119" s="1390"/>
      <c r="I119" s="1390"/>
      <c r="J119" s="1390"/>
      <c r="K119" s="1390"/>
      <c r="L119" s="1400"/>
      <c r="M119" s="1129"/>
      <c r="N119" s="1129"/>
      <c r="O119" s="1370"/>
      <c r="P119" s="38"/>
    </row>
    <row r="120" spans="1:16" ht="14.25">
      <c r="A120" s="1398"/>
      <c r="B120" s="1399"/>
      <c r="C120" s="1390"/>
      <c r="D120" s="1390"/>
      <c r="E120" s="1390"/>
      <c r="F120" s="1390"/>
      <c r="G120" s="1390"/>
      <c r="H120" s="1390"/>
      <c r="I120" s="1390"/>
      <c r="J120" s="1390"/>
      <c r="K120" s="1390"/>
      <c r="L120" s="1400"/>
      <c r="M120" s="1129"/>
      <c r="N120" s="1129"/>
      <c r="O120" s="1370"/>
      <c r="P120" s="38"/>
    </row>
    <row r="121" spans="1:16" ht="14.25">
      <c r="A121" s="1398"/>
      <c r="B121" s="1399"/>
      <c r="C121" s="1390"/>
      <c r="D121" s="1390"/>
      <c r="E121" s="1390"/>
      <c r="F121" s="1390"/>
      <c r="G121" s="1390"/>
      <c r="H121" s="1390"/>
      <c r="I121" s="1390"/>
      <c r="J121" s="1390"/>
      <c r="K121" s="1390"/>
      <c r="L121" s="1400"/>
      <c r="M121" s="1129"/>
      <c r="N121" s="1129"/>
      <c r="O121" s="1370"/>
      <c r="P121" s="38"/>
    </row>
    <row r="122" spans="1:16" ht="14.25">
      <c r="A122" s="1398"/>
      <c r="B122" s="1399"/>
      <c r="C122" s="1390"/>
      <c r="D122" s="1390"/>
      <c r="E122" s="1390"/>
      <c r="F122" s="1390"/>
      <c r="G122" s="1390"/>
      <c r="H122" s="1390"/>
      <c r="I122" s="1390"/>
      <c r="J122" s="1390"/>
      <c r="K122" s="1390"/>
      <c r="L122" s="1400"/>
      <c r="M122" s="1129"/>
      <c r="N122" s="1129"/>
      <c r="O122" s="1370"/>
      <c r="P122" s="38"/>
    </row>
    <row r="123" spans="1:15" ht="15">
      <c r="A123" s="1371" t="s">
        <v>1706</v>
      </c>
      <c r="B123" s="1371"/>
      <c r="C123" s="1371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72"/>
    </row>
    <row r="124" spans="1:16" ht="57">
      <c r="A124" s="1322" t="s">
        <v>842</v>
      </c>
      <c r="B124" s="1322" t="s">
        <v>954</v>
      </c>
      <c r="C124" s="1323" t="s">
        <v>844</v>
      </c>
      <c r="D124" s="1323" t="s">
        <v>845</v>
      </c>
      <c r="E124" s="1323" t="s">
        <v>666</v>
      </c>
      <c r="F124" s="674" t="s">
        <v>358</v>
      </c>
      <c r="G124" s="674" t="s">
        <v>359</v>
      </c>
      <c r="H124" s="1323" t="s">
        <v>360</v>
      </c>
      <c r="I124" s="1323" t="s">
        <v>361</v>
      </c>
      <c r="J124" s="1323" t="s">
        <v>362</v>
      </c>
      <c r="K124" s="1323" t="s">
        <v>363</v>
      </c>
      <c r="L124" s="1323" t="s">
        <v>364</v>
      </c>
      <c r="M124" s="1323" t="s">
        <v>365</v>
      </c>
      <c r="N124" s="1323" t="s">
        <v>70</v>
      </c>
      <c r="O124" s="1323" t="s">
        <v>960</v>
      </c>
      <c r="P124" s="1323" t="s">
        <v>632</v>
      </c>
    </row>
    <row r="125" spans="1:16" ht="14.25">
      <c r="A125" s="1322"/>
      <c r="B125" s="1322"/>
      <c r="C125" s="1323"/>
      <c r="D125" s="1323"/>
      <c r="E125" s="1328"/>
      <c r="F125" s="674"/>
      <c r="G125" s="674"/>
      <c r="H125" s="1323">
        <v>10</v>
      </c>
      <c r="I125" s="1323">
        <v>10</v>
      </c>
      <c r="J125" s="1323">
        <v>10</v>
      </c>
      <c r="K125" s="1323">
        <v>10</v>
      </c>
      <c r="L125" s="1323">
        <v>10</v>
      </c>
      <c r="M125" s="1323">
        <f aca="true" t="shared" si="4" ref="M125:M140">SUM(H125:L125)</f>
        <v>50</v>
      </c>
      <c r="N125" s="1323"/>
      <c r="O125" s="1323"/>
      <c r="P125" s="14"/>
    </row>
    <row r="126" spans="1:16" ht="18.75" customHeight="1">
      <c r="A126" s="1457">
        <v>1</v>
      </c>
      <c r="B126" s="1451">
        <v>1102</v>
      </c>
      <c r="C126" s="1452" t="s">
        <v>1299</v>
      </c>
      <c r="D126" s="1452" t="s">
        <v>1008</v>
      </c>
      <c r="E126" s="1406" t="s">
        <v>858</v>
      </c>
      <c r="F126" s="1452">
        <v>39</v>
      </c>
      <c r="G126" s="1452" t="s">
        <v>859</v>
      </c>
      <c r="H126" s="1458">
        <v>4</v>
      </c>
      <c r="I126" s="1458">
        <v>1</v>
      </c>
      <c r="J126" s="1458">
        <v>8</v>
      </c>
      <c r="K126" s="1458">
        <v>0</v>
      </c>
      <c r="L126" s="1458">
        <v>0</v>
      </c>
      <c r="M126" s="858">
        <f t="shared" si="4"/>
        <v>13</v>
      </c>
      <c r="N126" s="858" t="s">
        <v>870</v>
      </c>
      <c r="O126" s="1406" t="s">
        <v>638</v>
      </c>
      <c r="P126" s="1452" t="s">
        <v>999</v>
      </c>
    </row>
    <row r="127" spans="1:16" ht="22.5" customHeight="1">
      <c r="A127" s="1457">
        <v>2</v>
      </c>
      <c r="B127" s="1178">
        <v>1108</v>
      </c>
      <c r="C127" s="1459" t="s">
        <v>482</v>
      </c>
      <c r="D127" s="1459" t="s">
        <v>881</v>
      </c>
      <c r="E127" s="1406" t="s">
        <v>899</v>
      </c>
      <c r="F127" s="1406">
        <v>25</v>
      </c>
      <c r="G127" s="1406" t="s">
        <v>859</v>
      </c>
      <c r="H127" s="1458">
        <v>0</v>
      </c>
      <c r="I127" s="1458">
        <v>0</v>
      </c>
      <c r="J127" s="1458">
        <v>8</v>
      </c>
      <c r="K127" s="1458">
        <v>3</v>
      </c>
      <c r="L127" s="1458">
        <v>2</v>
      </c>
      <c r="M127" s="858">
        <f t="shared" si="4"/>
        <v>13</v>
      </c>
      <c r="N127" s="858" t="s">
        <v>870</v>
      </c>
      <c r="O127" s="1460" t="s">
        <v>639</v>
      </c>
      <c r="P127" s="1406"/>
    </row>
    <row r="128" spans="1:16" ht="24.75" customHeight="1">
      <c r="A128" s="1457">
        <v>3</v>
      </c>
      <c r="B128" s="1451">
        <v>1110</v>
      </c>
      <c r="C128" s="1461" t="s">
        <v>2020</v>
      </c>
      <c r="D128" s="1461" t="s">
        <v>1246</v>
      </c>
      <c r="E128" s="1462" t="s">
        <v>868</v>
      </c>
      <c r="F128" s="1461">
        <v>20</v>
      </c>
      <c r="G128" s="1461" t="s">
        <v>859</v>
      </c>
      <c r="H128" s="1458">
        <v>0</v>
      </c>
      <c r="I128" s="1458">
        <v>1</v>
      </c>
      <c r="J128" s="1458">
        <v>8</v>
      </c>
      <c r="K128" s="1458">
        <v>0</v>
      </c>
      <c r="L128" s="1458">
        <v>0</v>
      </c>
      <c r="M128" s="858">
        <f t="shared" si="4"/>
        <v>9</v>
      </c>
      <c r="N128" s="858" t="s">
        <v>870</v>
      </c>
      <c r="O128" s="1462" t="s">
        <v>660</v>
      </c>
      <c r="P128" s="1406"/>
    </row>
    <row r="129" spans="1:16" ht="24.75" customHeight="1">
      <c r="A129" s="1457">
        <v>6</v>
      </c>
      <c r="B129" s="1178">
        <v>1106</v>
      </c>
      <c r="C129" s="1406" t="s">
        <v>487</v>
      </c>
      <c r="D129" s="1406" t="s">
        <v>878</v>
      </c>
      <c r="E129" s="1418" t="s">
        <v>1013</v>
      </c>
      <c r="F129" s="1419">
        <v>26</v>
      </c>
      <c r="G129" s="1418" t="s">
        <v>859</v>
      </c>
      <c r="H129" s="1458">
        <v>0</v>
      </c>
      <c r="I129" s="1458">
        <v>1</v>
      </c>
      <c r="J129" s="1458">
        <v>5</v>
      </c>
      <c r="K129" s="1458">
        <v>0</v>
      </c>
      <c r="L129" s="1458">
        <v>0</v>
      </c>
      <c r="M129" s="858">
        <v>9</v>
      </c>
      <c r="N129" s="858" t="s">
        <v>870</v>
      </c>
      <c r="O129" s="1406" t="s">
        <v>647</v>
      </c>
      <c r="P129" s="1406"/>
    </row>
    <row r="130" spans="1:16" ht="23.25" customHeight="1">
      <c r="A130" s="1394">
        <v>4</v>
      </c>
      <c r="B130" s="1393">
        <v>1101</v>
      </c>
      <c r="C130" s="1401" t="s">
        <v>1722</v>
      </c>
      <c r="D130" s="1401" t="s">
        <v>1222</v>
      </c>
      <c r="E130" s="1331" t="s">
        <v>882</v>
      </c>
      <c r="F130" s="1401">
        <v>18</v>
      </c>
      <c r="G130" s="1331" t="s">
        <v>859</v>
      </c>
      <c r="H130" s="1323">
        <v>3</v>
      </c>
      <c r="I130" s="1323">
        <v>0</v>
      </c>
      <c r="J130" s="1323">
        <v>4</v>
      </c>
      <c r="K130" s="1323">
        <v>0</v>
      </c>
      <c r="L130" s="1323">
        <v>0</v>
      </c>
      <c r="M130" s="1323">
        <f t="shared" si="4"/>
        <v>7</v>
      </c>
      <c r="N130" s="1323"/>
      <c r="O130" s="1401" t="s">
        <v>633</v>
      </c>
      <c r="P130" s="1331" t="s">
        <v>859</v>
      </c>
    </row>
    <row r="131" spans="1:16" ht="14.25">
      <c r="A131" s="1394">
        <v>5</v>
      </c>
      <c r="B131" s="1391">
        <v>1114</v>
      </c>
      <c r="C131" s="1350" t="s">
        <v>13</v>
      </c>
      <c r="D131" s="1350" t="s">
        <v>933</v>
      </c>
      <c r="E131" s="29" t="s">
        <v>927</v>
      </c>
      <c r="F131" s="1350">
        <v>6</v>
      </c>
      <c r="G131" s="29" t="s">
        <v>864</v>
      </c>
      <c r="H131" s="29">
        <v>1</v>
      </c>
      <c r="I131" s="29">
        <v>1</v>
      </c>
      <c r="J131" s="29">
        <v>5</v>
      </c>
      <c r="K131" s="29">
        <v>0</v>
      </c>
      <c r="L131" s="29">
        <v>0</v>
      </c>
      <c r="M131" s="1323">
        <f t="shared" si="4"/>
        <v>7</v>
      </c>
      <c r="N131" s="29"/>
      <c r="O131" s="29" t="s">
        <v>690</v>
      </c>
      <c r="P131" s="29"/>
    </row>
    <row r="132" spans="1:16" ht="14.25">
      <c r="A132" s="1394">
        <v>7</v>
      </c>
      <c r="B132" s="1385">
        <v>1117</v>
      </c>
      <c r="C132" s="29" t="s">
        <v>1728</v>
      </c>
      <c r="D132" s="29" t="s">
        <v>1729</v>
      </c>
      <c r="E132" s="1350" t="s">
        <v>389</v>
      </c>
      <c r="F132" s="29"/>
      <c r="G132" s="29"/>
      <c r="H132" s="29">
        <v>0</v>
      </c>
      <c r="I132" s="29">
        <v>1</v>
      </c>
      <c r="J132" s="29">
        <v>5</v>
      </c>
      <c r="K132" s="29">
        <v>0</v>
      </c>
      <c r="L132" s="29">
        <v>0</v>
      </c>
      <c r="M132" s="1323">
        <f t="shared" si="4"/>
        <v>6</v>
      </c>
      <c r="N132" s="29"/>
      <c r="O132" s="1350" t="s">
        <v>677</v>
      </c>
      <c r="P132" s="29"/>
    </row>
    <row r="133" spans="1:16" ht="14.25">
      <c r="A133" s="1394">
        <v>8</v>
      </c>
      <c r="B133" s="1393">
        <v>1111</v>
      </c>
      <c r="C133" s="1350" t="s">
        <v>489</v>
      </c>
      <c r="D133" s="1350" t="s">
        <v>1016</v>
      </c>
      <c r="E133" s="29" t="s">
        <v>927</v>
      </c>
      <c r="F133" s="1350">
        <v>20</v>
      </c>
      <c r="G133" s="29" t="s">
        <v>859</v>
      </c>
      <c r="H133" s="1341">
        <v>0</v>
      </c>
      <c r="I133" s="1341">
        <v>0</v>
      </c>
      <c r="J133" s="1341">
        <v>3</v>
      </c>
      <c r="K133" s="1341">
        <v>0</v>
      </c>
      <c r="L133" s="1341">
        <v>0</v>
      </c>
      <c r="M133" s="1323">
        <f t="shared" si="4"/>
        <v>3</v>
      </c>
      <c r="N133" s="1374"/>
      <c r="O133" s="29" t="s">
        <v>690</v>
      </c>
      <c r="P133" s="29"/>
    </row>
    <row r="134" spans="1:16" ht="14.25">
      <c r="A134" s="1394">
        <v>9</v>
      </c>
      <c r="B134" s="1391">
        <v>1116</v>
      </c>
      <c r="C134" s="1402" t="s">
        <v>693</v>
      </c>
      <c r="D134" s="1402" t="s">
        <v>924</v>
      </c>
      <c r="E134" s="29" t="s">
        <v>899</v>
      </c>
      <c r="F134" s="29"/>
      <c r="G134" s="29" t="s">
        <v>935</v>
      </c>
      <c r="H134" s="29">
        <v>0</v>
      </c>
      <c r="I134" s="29">
        <v>0</v>
      </c>
      <c r="J134" s="29">
        <v>3</v>
      </c>
      <c r="K134" s="29">
        <v>0</v>
      </c>
      <c r="L134" s="29">
        <v>0</v>
      </c>
      <c r="M134" s="1323">
        <f t="shared" si="4"/>
        <v>3</v>
      </c>
      <c r="N134" s="29"/>
      <c r="O134" s="32" t="s">
        <v>639</v>
      </c>
      <c r="P134" s="29"/>
    </row>
    <row r="135" spans="1:16" ht="14.25">
      <c r="A135" s="1394">
        <v>10</v>
      </c>
      <c r="B135" s="1107">
        <v>1104</v>
      </c>
      <c r="C135" s="29" t="s">
        <v>694</v>
      </c>
      <c r="D135" s="29" t="s">
        <v>1337</v>
      </c>
      <c r="E135" s="29" t="s">
        <v>1038</v>
      </c>
      <c r="F135" s="29">
        <v>31</v>
      </c>
      <c r="G135" s="29" t="s">
        <v>859</v>
      </c>
      <c r="H135" s="1341">
        <v>0</v>
      </c>
      <c r="I135" s="1341">
        <v>1</v>
      </c>
      <c r="J135" s="1341">
        <v>0</v>
      </c>
      <c r="K135" s="1341">
        <v>0</v>
      </c>
      <c r="L135" s="1341">
        <v>0</v>
      </c>
      <c r="M135" s="1323">
        <f t="shared" si="4"/>
        <v>1</v>
      </c>
      <c r="N135" s="1374"/>
      <c r="O135" s="29" t="s">
        <v>511</v>
      </c>
      <c r="P135" s="29"/>
    </row>
    <row r="136" spans="1:16" ht="14.25">
      <c r="A136" s="1394">
        <v>11</v>
      </c>
      <c r="B136" s="1385">
        <v>1105</v>
      </c>
      <c r="C136" s="29" t="s">
        <v>695</v>
      </c>
      <c r="D136" s="29" t="s">
        <v>915</v>
      </c>
      <c r="E136" s="29" t="s">
        <v>1023</v>
      </c>
      <c r="F136" s="29">
        <v>28</v>
      </c>
      <c r="G136" s="29" t="s">
        <v>859</v>
      </c>
      <c r="H136" s="1341">
        <v>0</v>
      </c>
      <c r="I136" s="1341">
        <v>0</v>
      </c>
      <c r="J136" s="1341">
        <v>0</v>
      </c>
      <c r="K136" s="1341">
        <v>0</v>
      </c>
      <c r="L136" s="1341">
        <v>0</v>
      </c>
      <c r="M136" s="1323">
        <f t="shared" si="4"/>
        <v>0</v>
      </c>
      <c r="N136" s="1374"/>
      <c r="O136" s="29" t="s">
        <v>636</v>
      </c>
      <c r="P136" s="29"/>
    </row>
    <row r="137" spans="1:16" ht="14.25">
      <c r="A137" s="1394">
        <v>12</v>
      </c>
      <c r="B137" s="1393">
        <v>1107</v>
      </c>
      <c r="C137" s="1350" t="s">
        <v>392</v>
      </c>
      <c r="D137" s="1350" t="s">
        <v>1011</v>
      </c>
      <c r="E137" s="1139" t="s">
        <v>905</v>
      </c>
      <c r="F137" s="1350">
        <v>26</v>
      </c>
      <c r="G137" s="1350" t="s">
        <v>859</v>
      </c>
      <c r="H137" s="1341">
        <v>0</v>
      </c>
      <c r="I137" s="1341">
        <v>0</v>
      </c>
      <c r="J137" s="1341">
        <v>0</v>
      </c>
      <c r="K137" s="1341">
        <v>0</v>
      </c>
      <c r="L137" s="1341">
        <v>0</v>
      </c>
      <c r="M137" s="1323">
        <f t="shared" si="4"/>
        <v>0</v>
      </c>
      <c r="N137" s="1374"/>
      <c r="O137" s="1350" t="s">
        <v>644</v>
      </c>
      <c r="P137" s="29"/>
    </row>
    <row r="138" spans="1:16" ht="14.25">
      <c r="A138" s="1394">
        <v>13</v>
      </c>
      <c r="B138" s="1385">
        <v>1109</v>
      </c>
      <c r="C138" s="29" t="s">
        <v>499</v>
      </c>
      <c r="D138" s="29" t="s">
        <v>1452</v>
      </c>
      <c r="E138" s="1365" t="s">
        <v>1013</v>
      </c>
      <c r="F138" s="19">
        <v>20</v>
      </c>
      <c r="G138" s="1365" t="s">
        <v>864</v>
      </c>
      <c r="H138" s="1341">
        <v>0</v>
      </c>
      <c r="I138" s="1341">
        <v>0</v>
      </c>
      <c r="J138" s="1341">
        <v>0</v>
      </c>
      <c r="K138" s="1341">
        <v>0</v>
      </c>
      <c r="L138" s="1341">
        <v>0</v>
      </c>
      <c r="M138" s="1323">
        <f t="shared" si="4"/>
        <v>0</v>
      </c>
      <c r="N138" s="1374"/>
      <c r="O138" s="29" t="s">
        <v>647</v>
      </c>
      <c r="P138" s="29"/>
    </row>
    <row r="139" spans="1:16" ht="14.25">
      <c r="A139" s="1394">
        <v>14</v>
      </c>
      <c r="B139" s="1107">
        <v>1112</v>
      </c>
      <c r="C139" s="1350" t="s">
        <v>492</v>
      </c>
      <c r="D139" s="1350" t="s">
        <v>1048</v>
      </c>
      <c r="E139" s="29" t="s">
        <v>863</v>
      </c>
      <c r="F139" s="1350">
        <v>17</v>
      </c>
      <c r="G139" s="1350" t="s">
        <v>859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1323">
        <f t="shared" si="4"/>
        <v>0</v>
      </c>
      <c r="N139" s="29"/>
      <c r="O139" s="1350" t="s">
        <v>650</v>
      </c>
      <c r="P139" s="29"/>
    </row>
    <row r="140" spans="1:16" ht="14.25">
      <c r="A140" s="1394">
        <v>15</v>
      </c>
      <c r="B140" s="1385">
        <v>1113</v>
      </c>
      <c r="C140" s="21" t="s">
        <v>2030</v>
      </c>
      <c r="D140" s="21" t="s">
        <v>696</v>
      </c>
      <c r="E140" s="1389" t="s">
        <v>919</v>
      </c>
      <c r="F140" s="29">
        <v>8</v>
      </c>
      <c r="G140" s="29" t="s">
        <v>859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1323">
        <f t="shared" si="4"/>
        <v>0</v>
      </c>
      <c r="N140" s="29"/>
      <c r="O140" s="29" t="s">
        <v>545</v>
      </c>
      <c r="P140" s="29"/>
    </row>
    <row r="141" spans="1:16" ht="14.25">
      <c r="A141" s="1444"/>
      <c r="B141" s="1448">
        <v>1103</v>
      </c>
      <c r="C141" s="1455" t="s">
        <v>697</v>
      </c>
      <c r="D141" s="1455" t="s">
        <v>1028</v>
      </c>
      <c r="E141" s="1423" t="s">
        <v>858</v>
      </c>
      <c r="F141" s="1434">
        <v>35</v>
      </c>
      <c r="G141" s="1434" t="s">
        <v>999</v>
      </c>
      <c r="H141" s="1663" t="s">
        <v>939</v>
      </c>
      <c r="I141" s="1655"/>
      <c r="J141" s="1655"/>
      <c r="K141" s="1655"/>
      <c r="L141" s="1655"/>
      <c r="M141" s="1526"/>
      <c r="N141" s="1424"/>
      <c r="O141" s="1423" t="s">
        <v>638</v>
      </c>
      <c r="P141" s="1434" t="s">
        <v>935</v>
      </c>
    </row>
    <row r="142" spans="1:16" ht="14.25">
      <c r="A142" s="906"/>
      <c r="B142" s="1432">
        <v>1115</v>
      </c>
      <c r="C142" s="1446" t="s">
        <v>698</v>
      </c>
      <c r="D142" s="1446" t="s">
        <v>1016</v>
      </c>
      <c r="E142" s="1423" t="s">
        <v>899</v>
      </c>
      <c r="F142" s="1423"/>
      <c r="G142" s="1423" t="s">
        <v>935</v>
      </c>
      <c r="H142" s="1663" t="s">
        <v>939</v>
      </c>
      <c r="I142" s="1655"/>
      <c r="J142" s="1655"/>
      <c r="K142" s="1655"/>
      <c r="L142" s="1655"/>
      <c r="M142" s="1526"/>
      <c r="N142" s="1423"/>
      <c r="O142" s="1456" t="s">
        <v>639</v>
      </c>
      <c r="P142" s="1423"/>
    </row>
    <row r="143" spans="1:16" ht="14.25">
      <c r="A143" s="906"/>
      <c r="B143" s="1189">
        <v>1118</v>
      </c>
      <c r="C143" s="1423" t="s">
        <v>699</v>
      </c>
      <c r="D143" s="1423" t="s">
        <v>1022</v>
      </c>
      <c r="E143" s="1423" t="s">
        <v>641</v>
      </c>
      <c r="F143" s="1423">
        <v>8</v>
      </c>
      <c r="G143" s="1423" t="s">
        <v>859</v>
      </c>
      <c r="H143" s="1663" t="s">
        <v>939</v>
      </c>
      <c r="I143" s="1655"/>
      <c r="J143" s="1655"/>
      <c r="K143" s="1655"/>
      <c r="L143" s="1655"/>
      <c r="M143" s="1526"/>
      <c r="N143" s="1423"/>
      <c r="O143" s="1423" t="s">
        <v>642</v>
      </c>
      <c r="P143" s="1423"/>
    </row>
  </sheetData>
  <sheetProtection/>
  <mergeCells count="25">
    <mergeCell ref="H108:M108"/>
    <mergeCell ref="H63:L63"/>
    <mergeCell ref="H64:L64"/>
    <mergeCell ref="H65:L65"/>
    <mergeCell ref="H89:M89"/>
    <mergeCell ref="H143:M143"/>
    <mergeCell ref="H42:L42"/>
    <mergeCell ref="H43:L43"/>
    <mergeCell ref="A1:O1"/>
    <mergeCell ref="A2:O2"/>
    <mergeCell ref="H141:M141"/>
    <mergeCell ref="H142:M142"/>
    <mergeCell ref="H112:M112"/>
    <mergeCell ref="H113:M113"/>
    <mergeCell ref="H114:M114"/>
    <mergeCell ref="H109:M109"/>
    <mergeCell ref="H110:M110"/>
    <mergeCell ref="H111:M111"/>
    <mergeCell ref="H83:M83"/>
    <mergeCell ref="H84:M84"/>
    <mergeCell ref="H85:M85"/>
    <mergeCell ref="H86:M86"/>
    <mergeCell ref="H87:M87"/>
    <mergeCell ref="H88:M88"/>
    <mergeCell ref="H107:M10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C49" sqref="C49"/>
    </sheetView>
  </sheetViews>
  <sheetFormatPr defaultColWidth="9.140625" defaultRowHeight="15"/>
  <cols>
    <col min="1" max="1" width="6.28125" style="0" customWidth="1"/>
    <col min="2" max="2" width="6.140625" style="0" customWidth="1"/>
    <col min="3" max="3" width="13.28125" style="0" customWidth="1"/>
    <col min="4" max="4" width="12.28125" style="0" customWidth="1"/>
    <col min="5" max="5" width="26.7109375" style="0" customWidth="1"/>
    <col min="6" max="6" width="7.421875" style="0" customWidth="1"/>
    <col min="7" max="7" width="11.7109375" style="0" customWidth="1"/>
    <col min="8" max="14" width="4.7109375" style="0" customWidth="1"/>
    <col min="15" max="15" width="6.57421875" style="0" customWidth="1"/>
    <col min="16" max="16" width="11.8515625" style="0" customWidth="1"/>
    <col min="17" max="17" width="46.421875" style="0" customWidth="1"/>
    <col min="18" max="18" width="13.8515625" style="0" customWidth="1"/>
  </cols>
  <sheetData>
    <row r="1" spans="1:16" ht="15">
      <c r="A1" s="399" t="s">
        <v>616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</row>
    <row r="2" spans="1:16" ht="30.75" customHeight="1">
      <c r="A2" s="402" t="s">
        <v>617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</row>
    <row r="3" ht="14.25">
      <c r="B3" s="452" t="s">
        <v>589</v>
      </c>
    </row>
    <row r="4" ht="14.25">
      <c r="B4" s="453" t="s">
        <v>590</v>
      </c>
    </row>
    <row r="5" ht="14.25">
      <c r="B5" s="453" t="s">
        <v>591</v>
      </c>
    </row>
    <row r="6" ht="14.25">
      <c r="B6" s="453" t="s">
        <v>592</v>
      </c>
    </row>
    <row r="7" ht="14.25">
      <c r="B7" s="453" t="s">
        <v>593</v>
      </c>
    </row>
    <row r="8" ht="14.25">
      <c r="B8" s="453" t="s">
        <v>594</v>
      </c>
    </row>
    <row r="9" ht="14.25">
      <c r="B9" s="453" t="s">
        <v>595</v>
      </c>
    </row>
    <row r="10" ht="14.25">
      <c r="B10" s="452" t="s">
        <v>1515</v>
      </c>
    </row>
    <row r="11" ht="14.25">
      <c r="B11" s="453" t="s">
        <v>1879</v>
      </c>
    </row>
    <row r="12" ht="14.25">
      <c r="B12" s="453" t="s">
        <v>1880</v>
      </c>
    </row>
    <row r="13" spans="1:4" ht="15" thickBot="1">
      <c r="A13" s="401" t="s">
        <v>1633</v>
      </c>
      <c r="B13" s="401"/>
      <c r="C13" s="401"/>
      <c r="D13" s="401"/>
    </row>
    <row r="14" spans="1:17" ht="48">
      <c r="A14" s="931" t="s">
        <v>842</v>
      </c>
      <c r="B14" s="932" t="s">
        <v>843</v>
      </c>
      <c r="C14" s="933" t="s">
        <v>844</v>
      </c>
      <c r="D14" s="933" t="s">
        <v>845</v>
      </c>
      <c r="E14" s="934" t="s">
        <v>847</v>
      </c>
      <c r="F14" s="1210" t="s">
        <v>358</v>
      </c>
      <c r="G14" s="1211" t="s">
        <v>359</v>
      </c>
      <c r="H14" s="933">
        <v>1</v>
      </c>
      <c r="I14" s="933">
        <v>2</v>
      </c>
      <c r="J14" s="933">
        <v>3</v>
      </c>
      <c r="K14" s="933">
        <v>4</v>
      </c>
      <c r="L14" s="933">
        <v>5</v>
      </c>
      <c r="M14" s="933">
        <v>6</v>
      </c>
      <c r="N14" s="1212"/>
      <c r="O14" s="933" t="s">
        <v>850</v>
      </c>
      <c r="P14" s="933" t="s">
        <v>596</v>
      </c>
      <c r="Q14" s="1213" t="s">
        <v>852</v>
      </c>
    </row>
    <row r="15" spans="1:17" ht="14.25">
      <c r="A15" s="1214"/>
      <c r="B15" s="464"/>
      <c r="C15" s="464"/>
      <c r="D15" s="464"/>
      <c r="E15" s="464"/>
      <c r="F15" s="464"/>
      <c r="G15" s="464"/>
      <c r="H15" s="462">
        <v>50</v>
      </c>
      <c r="I15" s="462">
        <v>50</v>
      </c>
      <c r="J15" s="462">
        <v>50</v>
      </c>
      <c r="K15" s="462">
        <v>70</v>
      </c>
      <c r="L15" s="462">
        <v>52</v>
      </c>
      <c r="M15" s="462">
        <v>42</v>
      </c>
      <c r="N15" s="1215"/>
      <c r="O15" s="468">
        <f aca="true" t="shared" si="0" ref="O15:O22">SUM(H15:M15)</f>
        <v>314</v>
      </c>
      <c r="P15" s="462"/>
      <c r="Q15" s="1216"/>
    </row>
    <row r="16" spans="1:17" ht="15.75" customHeight="1">
      <c r="A16" s="1217">
        <v>1</v>
      </c>
      <c r="B16" s="523">
        <v>909</v>
      </c>
      <c r="C16" s="1218" t="s">
        <v>1831</v>
      </c>
      <c r="D16" s="1218" t="s">
        <v>922</v>
      </c>
      <c r="E16" s="1219" t="s">
        <v>912</v>
      </c>
      <c r="F16" s="1183"/>
      <c r="G16" s="1220" t="s">
        <v>859</v>
      </c>
      <c r="H16" s="1221">
        <v>35</v>
      </c>
      <c r="I16" s="1221">
        <v>14</v>
      </c>
      <c r="J16" s="1221">
        <v>21</v>
      </c>
      <c r="K16" s="1221">
        <v>10</v>
      </c>
      <c r="L16" s="1221">
        <v>4</v>
      </c>
      <c r="M16" s="1221">
        <v>0</v>
      </c>
      <c r="N16" s="1222"/>
      <c r="O16" s="478">
        <f t="shared" si="0"/>
        <v>84</v>
      </c>
      <c r="P16" s="1309" t="s">
        <v>928</v>
      </c>
      <c r="Q16" s="1220" t="s">
        <v>597</v>
      </c>
    </row>
    <row r="17" spans="1:17" ht="15.75" customHeight="1">
      <c r="A17" s="1223">
        <v>2</v>
      </c>
      <c r="B17" s="473">
        <v>912</v>
      </c>
      <c r="C17" s="1220" t="s">
        <v>598</v>
      </c>
      <c r="D17" s="1220" t="s">
        <v>1286</v>
      </c>
      <c r="E17" s="1219" t="s">
        <v>962</v>
      </c>
      <c r="F17" s="1183">
        <v>28</v>
      </c>
      <c r="G17" s="1220" t="s">
        <v>864</v>
      </c>
      <c r="H17" s="477">
        <v>4</v>
      </c>
      <c r="I17" s="477">
        <v>21</v>
      </c>
      <c r="J17" s="477">
        <v>26</v>
      </c>
      <c r="K17" s="477">
        <v>9</v>
      </c>
      <c r="L17" s="477">
        <v>6</v>
      </c>
      <c r="M17" s="477">
        <v>4</v>
      </c>
      <c r="N17" s="1224"/>
      <c r="O17" s="478">
        <f t="shared" si="0"/>
        <v>70</v>
      </c>
      <c r="P17" s="1309" t="s">
        <v>870</v>
      </c>
      <c r="Q17" s="1220" t="s">
        <v>599</v>
      </c>
    </row>
    <row r="18" spans="1:17" ht="15.75" customHeight="1">
      <c r="A18" s="1225">
        <v>3</v>
      </c>
      <c r="B18" s="792">
        <v>907</v>
      </c>
      <c r="C18" s="1226" t="s">
        <v>1946</v>
      </c>
      <c r="D18" s="1226" t="s">
        <v>867</v>
      </c>
      <c r="E18" s="1227" t="s">
        <v>858</v>
      </c>
      <c r="F18" s="1228">
        <v>32</v>
      </c>
      <c r="G18" s="1229" t="s">
        <v>999</v>
      </c>
      <c r="H18" s="1230">
        <v>11</v>
      </c>
      <c r="I18" s="1230">
        <v>18</v>
      </c>
      <c r="J18" s="1230">
        <v>18</v>
      </c>
      <c r="K18" s="1230">
        <v>12</v>
      </c>
      <c r="L18" s="1230">
        <v>4</v>
      </c>
      <c r="M18" s="1230">
        <v>1</v>
      </c>
      <c r="N18" s="1222"/>
      <c r="O18" s="468">
        <f t="shared" si="0"/>
        <v>64</v>
      </c>
      <c r="P18" s="1310"/>
      <c r="Q18" s="1231" t="s">
        <v>600</v>
      </c>
    </row>
    <row r="19" spans="1:17" ht="15.75" customHeight="1">
      <c r="A19" s="1225">
        <v>4</v>
      </c>
      <c r="B19" s="482">
        <v>905</v>
      </c>
      <c r="C19" s="1232" t="s">
        <v>1192</v>
      </c>
      <c r="D19" s="1232" t="s">
        <v>1071</v>
      </c>
      <c r="E19" s="1233" t="s">
        <v>905</v>
      </c>
      <c r="F19" s="1105">
        <v>44</v>
      </c>
      <c r="G19" s="1234" t="s">
        <v>864</v>
      </c>
      <c r="H19" s="486">
        <v>15</v>
      </c>
      <c r="I19" s="486">
        <v>16</v>
      </c>
      <c r="J19" s="486">
        <v>16</v>
      </c>
      <c r="K19" s="486">
        <v>8</v>
      </c>
      <c r="L19" s="486">
        <v>0</v>
      </c>
      <c r="M19" s="486">
        <v>3</v>
      </c>
      <c r="N19" s="1224"/>
      <c r="O19" s="468">
        <f t="shared" si="0"/>
        <v>58</v>
      </c>
      <c r="P19" s="1310"/>
      <c r="Q19" s="1234" t="s">
        <v>601</v>
      </c>
    </row>
    <row r="20" spans="1:17" ht="15.75" customHeight="1">
      <c r="A20" s="1225">
        <v>5</v>
      </c>
      <c r="B20" s="792">
        <v>908</v>
      </c>
      <c r="C20" s="1235" t="s">
        <v>602</v>
      </c>
      <c r="D20" s="1235" t="s">
        <v>1193</v>
      </c>
      <c r="E20" s="1232" t="s">
        <v>912</v>
      </c>
      <c r="F20" s="1105"/>
      <c r="G20" s="1234" t="s">
        <v>859</v>
      </c>
      <c r="H20" s="1230">
        <v>19</v>
      </c>
      <c r="I20" s="1230">
        <v>6</v>
      </c>
      <c r="J20" s="1230">
        <v>14</v>
      </c>
      <c r="K20" s="1230">
        <v>7</v>
      </c>
      <c r="L20" s="1230">
        <v>0</v>
      </c>
      <c r="M20" s="1230">
        <v>0</v>
      </c>
      <c r="N20" s="1222"/>
      <c r="O20" s="468">
        <f t="shared" si="0"/>
        <v>46</v>
      </c>
      <c r="P20" s="1310"/>
      <c r="Q20" s="1234" t="s">
        <v>597</v>
      </c>
    </row>
    <row r="21" spans="1:17" ht="15.75" customHeight="1">
      <c r="A21" s="1225">
        <v>6</v>
      </c>
      <c r="B21" s="482">
        <v>911</v>
      </c>
      <c r="C21" s="1232" t="s">
        <v>603</v>
      </c>
      <c r="D21" s="1232" t="s">
        <v>971</v>
      </c>
      <c r="E21" s="1232" t="s">
        <v>962</v>
      </c>
      <c r="F21" s="1105">
        <v>41</v>
      </c>
      <c r="G21" s="1234" t="s">
        <v>859</v>
      </c>
      <c r="H21" s="1230">
        <v>0</v>
      </c>
      <c r="I21" s="1230">
        <v>5</v>
      </c>
      <c r="J21" s="1230">
        <v>12</v>
      </c>
      <c r="K21" s="1230">
        <v>8</v>
      </c>
      <c r="L21" s="1230">
        <v>2</v>
      </c>
      <c r="M21" s="1230">
        <v>2</v>
      </c>
      <c r="N21" s="1222"/>
      <c r="O21" s="468">
        <f t="shared" si="0"/>
        <v>29</v>
      </c>
      <c r="P21" s="1310"/>
      <c r="Q21" s="1234" t="s">
        <v>599</v>
      </c>
    </row>
    <row r="22" spans="1:17" ht="15.75" customHeight="1">
      <c r="A22" s="1225">
        <v>7</v>
      </c>
      <c r="B22" s="792">
        <v>913</v>
      </c>
      <c r="C22" s="1236" t="s">
        <v>604</v>
      </c>
      <c r="D22" s="1236" t="s">
        <v>881</v>
      </c>
      <c r="E22" s="1232" t="s">
        <v>962</v>
      </c>
      <c r="F22" s="17">
        <v>16</v>
      </c>
      <c r="G22" s="1236" t="s">
        <v>864</v>
      </c>
      <c r="H22" s="486">
        <v>2</v>
      </c>
      <c r="I22" s="486">
        <v>9</v>
      </c>
      <c r="J22" s="486">
        <v>4</v>
      </c>
      <c r="K22" s="486">
        <v>8</v>
      </c>
      <c r="L22" s="486">
        <v>0</v>
      </c>
      <c r="M22" s="486">
        <v>0</v>
      </c>
      <c r="N22" s="1224"/>
      <c r="O22" s="468">
        <f t="shared" si="0"/>
        <v>23</v>
      </c>
      <c r="P22" s="1310"/>
      <c r="Q22" s="1236" t="s">
        <v>599</v>
      </c>
    </row>
    <row r="23" spans="1:17" ht="15.75" customHeight="1">
      <c r="A23" s="1237"/>
      <c r="B23" s="772">
        <v>901</v>
      </c>
      <c r="C23" s="1238" t="s">
        <v>1271</v>
      </c>
      <c r="D23" s="1238" t="s">
        <v>862</v>
      </c>
      <c r="E23" s="1239" t="s">
        <v>905</v>
      </c>
      <c r="F23" s="1199">
        <v>48</v>
      </c>
      <c r="G23" s="1240" t="s">
        <v>859</v>
      </c>
      <c r="H23" s="396" t="s">
        <v>939</v>
      </c>
      <c r="I23" s="397"/>
      <c r="J23" s="397"/>
      <c r="K23" s="397"/>
      <c r="L23" s="397"/>
      <c r="M23" s="397"/>
      <c r="N23" s="397"/>
      <c r="O23" s="398"/>
      <c r="P23" s="1311"/>
      <c r="Q23" s="1240" t="s">
        <v>601</v>
      </c>
    </row>
    <row r="24" spans="1:17" ht="15.75" customHeight="1">
      <c r="A24" s="1237"/>
      <c r="B24" s="765">
        <v>902</v>
      </c>
      <c r="C24" s="1239" t="s">
        <v>1578</v>
      </c>
      <c r="D24" s="1239" t="s">
        <v>1275</v>
      </c>
      <c r="E24" s="1238" t="s">
        <v>882</v>
      </c>
      <c r="F24" s="1241">
        <v>48</v>
      </c>
      <c r="G24" s="1240" t="s">
        <v>859</v>
      </c>
      <c r="H24" s="396" t="s">
        <v>939</v>
      </c>
      <c r="I24" s="397"/>
      <c r="J24" s="397"/>
      <c r="K24" s="397"/>
      <c r="L24" s="397"/>
      <c r="M24" s="397"/>
      <c r="N24" s="397"/>
      <c r="O24" s="398"/>
      <c r="P24" s="1311"/>
      <c r="Q24" s="1240" t="s">
        <v>605</v>
      </c>
    </row>
    <row r="25" spans="1:17" ht="15.75" customHeight="1">
      <c r="A25" s="1237"/>
      <c r="B25" s="772">
        <v>903</v>
      </c>
      <c r="C25" s="1242" t="s">
        <v>2095</v>
      </c>
      <c r="D25" s="1242" t="s">
        <v>876</v>
      </c>
      <c r="E25" s="1242" t="s">
        <v>858</v>
      </c>
      <c r="F25" s="1243">
        <v>47</v>
      </c>
      <c r="G25" s="1244" t="s">
        <v>859</v>
      </c>
      <c r="H25" s="396" t="s">
        <v>939</v>
      </c>
      <c r="I25" s="397"/>
      <c r="J25" s="397"/>
      <c r="K25" s="397"/>
      <c r="L25" s="397"/>
      <c r="M25" s="397"/>
      <c r="N25" s="397"/>
      <c r="O25" s="398"/>
      <c r="P25" s="1311"/>
      <c r="Q25" s="1244" t="s">
        <v>600</v>
      </c>
    </row>
    <row r="26" spans="1:17" ht="15.75" customHeight="1">
      <c r="A26" s="1245"/>
      <c r="B26" s="765">
        <v>904</v>
      </c>
      <c r="C26" s="1238" t="s">
        <v>903</v>
      </c>
      <c r="D26" s="1238" t="s">
        <v>904</v>
      </c>
      <c r="E26" s="1239" t="s">
        <v>905</v>
      </c>
      <c r="F26" s="1199">
        <v>45</v>
      </c>
      <c r="G26" s="1240" t="s">
        <v>864</v>
      </c>
      <c r="H26" s="396" t="s">
        <v>939</v>
      </c>
      <c r="I26" s="397"/>
      <c r="J26" s="397"/>
      <c r="K26" s="397"/>
      <c r="L26" s="397"/>
      <c r="M26" s="397"/>
      <c r="N26" s="397"/>
      <c r="O26" s="398"/>
      <c r="P26" s="1312"/>
      <c r="Q26" s="1240" t="s">
        <v>601</v>
      </c>
    </row>
    <row r="27" spans="1:17" ht="15.75" customHeight="1">
      <c r="A27" s="1246"/>
      <c r="B27" s="772">
        <v>906</v>
      </c>
      <c r="C27" s="1239" t="s">
        <v>1834</v>
      </c>
      <c r="D27" s="1239" t="s">
        <v>1201</v>
      </c>
      <c r="E27" s="1238" t="s">
        <v>882</v>
      </c>
      <c r="F27" s="1241">
        <v>37</v>
      </c>
      <c r="G27" s="1240" t="s">
        <v>859</v>
      </c>
      <c r="H27" s="396" t="s">
        <v>939</v>
      </c>
      <c r="I27" s="397"/>
      <c r="J27" s="397"/>
      <c r="K27" s="397"/>
      <c r="L27" s="397"/>
      <c r="M27" s="397"/>
      <c r="N27" s="397"/>
      <c r="O27" s="398"/>
      <c r="P27" s="1311"/>
      <c r="Q27" s="1240" t="s">
        <v>605</v>
      </c>
    </row>
    <row r="28" spans="1:17" ht="15.75" customHeight="1">
      <c r="A28" s="771"/>
      <c r="B28" s="765">
        <v>910</v>
      </c>
      <c r="C28" s="1238" t="s">
        <v>1294</v>
      </c>
      <c r="D28" s="1238" t="s">
        <v>1248</v>
      </c>
      <c r="E28" s="1238" t="s">
        <v>912</v>
      </c>
      <c r="F28" s="1199"/>
      <c r="G28" s="1240" t="s">
        <v>864</v>
      </c>
      <c r="H28" s="396" t="s">
        <v>939</v>
      </c>
      <c r="I28" s="397"/>
      <c r="J28" s="397"/>
      <c r="K28" s="397"/>
      <c r="L28" s="397"/>
      <c r="M28" s="397"/>
      <c r="N28" s="397"/>
      <c r="O28" s="398"/>
      <c r="P28" s="1311"/>
      <c r="Q28" s="1240" t="s">
        <v>597</v>
      </c>
    </row>
    <row r="29" spans="1:16" ht="15" thickBot="1">
      <c r="A29" s="400" t="s">
        <v>1672</v>
      </c>
      <c r="B29" s="400"/>
      <c r="C29" s="400"/>
      <c r="D29" s="400"/>
      <c r="E29" s="456"/>
      <c r="F29" s="456"/>
      <c r="G29" s="456"/>
      <c r="P29" s="1313"/>
    </row>
    <row r="30" spans="1:17" ht="27" thickBot="1">
      <c r="A30" s="931" t="s">
        <v>842</v>
      </c>
      <c r="B30" s="1247" t="s">
        <v>843</v>
      </c>
      <c r="C30" s="1248" t="s">
        <v>844</v>
      </c>
      <c r="D30" s="520" t="s">
        <v>845</v>
      </c>
      <c r="E30" s="520" t="s">
        <v>847</v>
      </c>
      <c r="F30" s="520"/>
      <c r="G30" s="520"/>
      <c r="H30" s="521">
        <v>1</v>
      </c>
      <c r="I30" s="521">
        <v>2</v>
      </c>
      <c r="J30" s="521">
        <v>3</v>
      </c>
      <c r="K30" s="521">
        <v>4</v>
      </c>
      <c r="L30" s="521">
        <v>5</v>
      </c>
      <c r="M30" s="521">
        <v>6</v>
      </c>
      <c r="N30" s="521">
        <v>7</v>
      </c>
      <c r="O30" s="521" t="s">
        <v>850</v>
      </c>
      <c r="P30" s="933" t="s">
        <v>596</v>
      </c>
      <c r="Q30" s="1213" t="s">
        <v>852</v>
      </c>
    </row>
    <row r="31" spans="1:17" ht="14.25">
      <c r="A31" s="778"/>
      <c r="B31" s="779"/>
      <c r="C31" s="779"/>
      <c r="D31" s="779"/>
      <c r="E31" s="779"/>
      <c r="F31" s="779"/>
      <c r="G31" s="779"/>
      <c r="H31" s="531">
        <v>34</v>
      </c>
      <c r="I31" s="531">
        <v>50</v>
      </c>
      <c r="J31" s="531">
        <v>40</v>
      </c>
      <c r="K31" s="531">
        <v>40</v>
      </c>
      <c r="L31" s="531">
        <v>70</v>
      </c>
      <c r="M31" s="531">
        <v>72</v>
      </c>
      <c r="N31" s="531">
        <v>40</v>
      </c>
      <c r="O31" s="870">
        <f>SUM(H31:N31)</f>
        <v>346</v>
      </c>
      <c r="P31" s="531"/>
      <c r="Q31" s="1249"/>
    </row>
    <row r="32" spans="1:17" ht="15.75" customHeight="1">
      <c r="A32" s="1223">
        <v>1</v>
      </c>
      <c r="B32" s="473">
        <v>1001</v>
      </c>
      <c r="C32" s="1307" t="s">
        <v>606</v>
      </c>
      <c r="D32" s="1307" t="s">
        <v>881</v>
      </c>
      <c r="E32" s="1308" t="s">
        <v>905</v>
      </c>
      <c r="F32" s="1220">
        <v>58</v>
      </c>
      <c r="G32" s="1220" t="s">
        <v>859</v>
      </c>
      <c r="H32" s="477">
        <v>18</v>
      </c>
      <c r="I32" s="477">
        <v>8</v>
      </c>
      <c r="J32" s="477">
        <v>6</v>
      </c>
      <c r="K32" s="477">
        <v>24</v>
      </c>
      <c r="L32" s="477">
        <v>20</v>
      </c>
      <c r="M32" s="477">
        <v>0</v>
      </c>
      <c r="N32" s="477">
        <v>6</v>
      </c>
      <c r="O32" s="918">
        <f>SUM(H32:N32)</f>
        <v>82</v>
      </c>
      <c r="P32" s="1314" t="s">
        <v>870</v>
      </c>
      <c r="Q32" s="1220" t="s">
        <v>1707</v>
      </c>
    </row>
    <row r="33" spans="1:17" ht="15.75" customHeight="1">
      <c r="A33" s="1225">
        <v>2</v>
      </c>
      <c r="B33" s="482">
        <v>1004</v>
      </c>
      <c r="C33" s="1251" t="s">
        <v>607</v>
      </c>
      <c r="D33" s="1251" t="s">
        <v>1193</v>
      </c>
      <c r="E33" s="1234" t="s">
        <v>919</v>
      </c>
      <c r="F33" s="1210">
        <v>17</v>
      </c>
      <c r="G33" s="1210" t="s">
        <v>935</v>
      </c>
      <c r="H33" s="486">
        <v>6</v>
      </c>
      <c r="I33" s="486">
        <v>8</v>
      </c>
      <c r="J33" s="486">
        <v>8</v>
      </c>
      <c r="K33" s="486">
        <v>8</v>
      </c>
      <c r="L33" s="486">
        <v>10</v>
      </c>
      <c r="M33" s="486">
        <v>6</v>
      </c>
      <c r="N33" s="486">
        <v>8</v>
      </c>
      <c r="O33" s="870">
        <f>SUM(H33:N33)</f>
        <v>54</v>
      </c>
      <c r="P33" s="487"/>
      <c r="Q33" s="1210" t="s">
        <v>1534</v>
      </c>
    </row>
    <row r="34" spans="1:17" ht="15.75" customHeight="1">
      <c r="A34" s="1237"/>
      <c r="B34" s="772">
        <v>1002</v>
      </c>
      <c r="C34" s="1252" t="s">
        <v>2106</v>
      </c>
      <c r="D34" s="1252" t="s">
        <v>933</v>
      </c>
      <c r="E34" s="1253" t="s">
        <v>858</v>
      </c>
      <c r="F34" s="1253">
        <v>36</v>
      </c>
      <c r="G34" s="1253" t="s">
        <v>999</v>
      </c>
      <c r="H34" s="1254"/>
      <c r="I34" s="1254"/>
      <c r="J34" s="1254"/>
      <c r="K34" s="1254"/>
      <c r="L34" s="1254"/>
      <c r="M34" s="1254"/>
      <c r="N34" s="1254"/>
      <c r="O34" s="1255">
        <f>SUM(H34:N34)</f>
        <v>0</v>
      </c>
      <c r="P34" s="774"/>
      <c r="Q34" s="1244" t="s">
        <v>600</v>
      </c>
    </row>
    <row r="35" spans="1:17" ht="19.5" customHeight="1">
      <c r="A35" s="1237"/>
      <c r="B35" s="772">
        <v>1003</v>
      </c>
      <c r="C35" s="1256" t="s">
        <v>608</v>
      </c>
      <c r="D35" s="1256" t="s">
        <v>989</v>
      </c>
      <c r="E35" s="1257" t="s">
        <v>905</v>
      </c>
      <c r="F35" s="1240">
        <v>30</v>
      </c>
      <c r="G35" s="1240" t="s">
        <v>935</v>
      </c>
      <c r="H35" s="1254"/>
      <c r="I35" s="1254"/>
      <c r="J35" s="1254"/>
      <c r="K35" s="1254"/>
      <c r="L35" s="1254"/>
      <c r="M35" s="1254"/>
      <c r="N35" s="1254"/>
      <c r="O35" s="1255">
        <f>SUM(H35:N35)</f>
        <v>0</v>
      </c>
      <c r="P35" s="774"/>
      <c r="Q35" s="1240" t="s">
        <v>1707</v>
      </c>
    </row>
    <row r="36" spans="1:3" ht="15" thickBot="1">
      <c r="A36" s="401" t="s">
        <v>1706</v>
      </c>
      <c r="B36" s="401"/>
      <c r="C36" s="401"/>
    </row>
    <row r="37" spans="1:18" ht="26.25">
      <c r="A37" s="931" t="s">
        <v>842</v>
      </c>
      <c r="B37" s="933" t="s">
        <v>843</v>
      </c>
      <c r="C37" s="934" t="s">
        <v>844</v>
      </c>
      <c r="D37" s="933" t="s">
        <v>845</v>
      </c>
      <c r="E37" s="933" t="s">
        <v>847</v>
      </c>
      <c r="F37" s="933"/>
      <c r="G37" s="933"/>
      <c r="H37" s="933">
        <v>1</v>
      </c>
      <c r="I37" s="933">
        <v>2</v>
      </c>
      <c r="J37" s="933">
        <v>3</v>
      </c>
      <c r="K37" s="933">
        <v>4</v>
      </c>
      <c r="L37" s="933">
        <v>5</v>
      </c>
      <c r="M37" s="933">
        <v>6</v>
      </c>
      <c r="N37" s="1258"/>
      <c r="O37" s="516" t="s">
        <v>850</v>
      </c>
      <c r="P37" s="1259" t="s">
        <v>609</v>
      </c>
      <c r="Q37" s="1260" t="s">
        <v>852</v>
      </c>
      <c r="R37" s="469" t="s">
        <v>610</v>
      </c>
    </row>
    <row r="38" spans="1:18" ht="15" thickBot="1">
      <c r="A38" s="1261"/>
      <c r="B38" s="1262"/>
      <c r="C38" s="1262"/>
      <c r="D38" s="1262"/>
      <c r="E38" s="1262"/>
      <c r="F38" s="1262"/>
      <c r="G38" s="1262"/>
      <c r="H38" s="800">
        <v>36</v>
      </c>
      <c r="I38" s="800">
        <v>60</v>
      </c>
      <c r="J38" s="800">
        <v>50</v>
      </c>
      <c r="K38" s="800">
        <v>70</v>
      </c>
      <c r="L38" s="800">
        <v>72</v>
      </c>
      <c r="M38" s="800">
        <v>40</v>
      </c>
      <c r="N38" s="1263"/>
      <c r="O38" s="992">
        <f>SUM(H38:M38)</f>
        <v>328</v>
      </c>
      <c r="P38" s="800"/>
      <c r="Q38" s="1264"/>
      <c r="R38" s="14"/>
    </row>
    <row r="39" spans="1:18" ht="15.75" customHeight="1" thickBot="1">
      <c r="A39" s="1265">
        <v>1</v>
      </c>
      <c r="B39" s="1266">
        <v>1101</v>
      </c>
      <c r="C39" s="1234" t="s">
        <v>2115</v>
      </c>
      <c r="D39" s="1234" t="s">
        <v>1233</v>
      </c>
      <c r="E39" s="1250" t="s">
        <v>905</v>
      </c>
      <c r="F39" s="1105">
        <v>81</v>
      </c>
      <c r="G39" s="1234" t="s">
        <v>859</v>
      </c>
      <c r="H39" s="1267">
        <v>2</v>
      </c>
      <c r="I39" s="1267">
        <v>13</v>
      </c>
      <c r="J39" s="1267">
        <v>20</v>
      </c>
      <c r="K39" s="1267">
        <v>9</v>
      </c>
      <c r="L39" s="1267">
        <v>0</v>
      </c>
      <c r="M39" s="1267">
        <v>5</v>
      </c>
      <c r="N39" s="1268"/>
      <c r="O39" s="992">
        <f>SUM(H39:M39)</f>
        <v>49</v>
      </c>
      <c r="P39" s="1269"/>
      <c r="Q39" s="1270" t="s">
        <v>1707</v>
      </c>
      <c r="R39" s="1234" t="s">
        <v>864</v>
      </c>
    </row>
    <row r="40" spans="1:18" ht="15.75" customHeight="1" thickBot="1">
      <c r="A40" s="1265">
        <v>2</v>
      </c>
      <c r="B40" s="482">
        <v>1103</v>
      </c>
      <c r="C40" s="1231" t="s">
        <v>1721</v>
      </c>
      <c r="D40" s="1231" t="s">
        <v>1108</v>
      </c>
      <c r="E40" s="1271" t="s">
        <v>858</v>
      </c>
      <c r="F40" s="1272">
        <v>48</v>
      </c>
      <c r="G40" s="1231" t="s">
        <v>859</v>
      </c>
      <c r="H40" s="486">
        <v>0</v>
      </c>
      <c r="I40" s="486">
        <v>9</v>
      </c>
      <c r="J40" s="486">
        <v>10</v>
      </c>
      <c r="K40" s="486">
        <v>16</v>
      </c>
      <c r="L40" s="486">
        <v>2</v>
      </c>
      <c r="M40" s="486">
        <v>10</v>
      </c>
      <c r="N40" s="1273"/>
      <c r="O40" s="992">
        <f>SUM(H40:M40)</f>
        <v>47</v>
      </c>
      <c r="P40" s="487"/>
      <c r="Q40" s="1274" t="s">
        <v>600</v>
      </c>
      <c r="R40" s="1271" t="s">
        <v>859</v>
      </c>
    </row>
    <row r="41" spans="1:18" ht="15.75" customHeight="1">
      <c r="A41" s="1246"/>
      <c r="B41" s="772">
        <v>1102</v>
      </c>
      <c r="C41" s="1240" t="s">
        <v>611</v>
      </c>
      <c r="D41" s="1240" t="s">
        <v>915</v>
      </c>
      <c r="E41" s="1257" t="s">
        <v>905</v>
      </c>
      <c r="F41" s="1199">
        <v>48</v>
      </c>
      <c r="G41" s="1240" t="s">
        <v>935</v>
      </c>
      <c r="H41" s="396" t="s">
        <v>939</v>
      </c>
      <c r="I41" s="397"/>
      <c r="J41" s="397"/>
      <c r="K41" s="397"/>
      <c r="L41" s="397"/>
      <c r="M41" s="397"/>
      <c r="N41" s="397"/>
      <c r="O41" s="398"/>
      <c r="P41" s="774"/>
      <c r="Q41" s="1240" t="s">
        <v>1707</v>
      </c>
      <c r="R41" s="1240"/>
    </row>
    <row r="42" spans="1:18" ht="15.75" customHeight="1">
      <c r="A42" s="1246"/>
      <c r="B42" s="772">
        <v>1104</v>
      </c>
      <c r="C42" s="1240" t="s">
        <v>612</v>
      </c>
      <c r="D42" s="1240" t="s">
        <v>1442</v>
      </c>
      <c r="E42" s="1257" t="s">
        <v>905</v>
      </c>
      <c r="F42" s="1199">
        <v>40</v>
      </c>
      <c r="G42" s="1240" t="s">
        <v>935</v>
      </c>
      <c r="H42" s="396" t="s">
        <v>939</v>
      </c>
      <c r="I42" s="397"/>
      <c r="J42" s="397"/>
      <c r="K42" s="397"/>
      <c r="L42" s="397"/>
      <c r="M42" s="397"/>
      <c r="N42" s="397"/>
      <c r="O42" s="398"/>
      <c r="P42" s="774"/>
      <c r="Q42" s="1240" t="s">
        <v>1707</v>
      </c>
      <c r="R42" s="1240"/>
    </row>
    <row r="43" spans="1:18" ht="15.75" customHeight="1">
      <c r="A43" s="1246"/>
      <c r="B43" s="772">
        <v>1105</v>
      </c>
      <c r="C43" s="1240" t="s">
        <v>1331</v>
      </c>
      <c r="D43" s="1240" t="s">
        <v>1071</v>
      </c>
      <c r="E43" s="1257" t="s">
        <v>613</v>
      </c>
      <c r="F43" s="1199">
        <v>59</v>
      </c>
      <c r="G43" s="1240" t="s">
        <v>859</v>
      </c>
      <c r="H43" s="396" t="s">
        <v>939</v>
      </c>
      <c r="I43" s="397"/>
      <c r="J43" s="397"/>
      <c r="K43" s="397"/>
      <c r="L43" s="397"/>
      <c r="M43" s="397"/>
      <c r="N43" s="397"/>
      <c r="O43" s="398"/>
      <c r="P43" s="774"/>
      <c r="Q43" s="1240" t="s">
        <v>614</v>
      </c>
      <c r="R43" s="770"/>
    </row>
    <row r="44" ht="14.25">
      <c r="A44" t="s">
        <v>615</v>
      </c>
    </row>
  </sheetData>
  <sheetProtection/>
  <mergeCells count="14">
    <mergeCell ref="H23:O23"/>
    <mergeCell ref="H24:O24"/>
    <mergeCell ref="H25:O25"/>
    <mergeCell ref="H26:O26"/>
    <mergeCell ref="H43:O43"/>
    <mergeCell ref="A1:P1"/>
    <mergeCell ref="H27:O27"/>
    <mergeCell ref="H28:O28"/>
    <mergeCell ref="A29:D29"/>
    <mergeCell ref="A36:C36"/>
    <mergeCell ref="H41:O41"/>
    <mergeCell ref="H42:O42"/>
    <mergeCell ref="A2:P2"/>
    <mergeCell ref="A13:D13"/>
  </mergeCells>
  <dataValidations count="10">
    <dataValidation type="list" allowBlank="1" showInputMessage="1" showErrorMessage="1" sqref="G32 R39:R41 G39:G41">
      <formula1>$R$7:$R$9</formula1>
    </dataValidation>
    <dataValidation type="list" allowBlank="1" showInputMessage="1" showErrorMessage="1" sqref="G33 G42">
      <formula1>$T$8:$T$9</formula1>
    </dataValidation>
    <dataValidation type="list" allowBlank="1" showInputMessage="1" showErrorMessage="1" sqref="E33 E42">
      <formula1>$O$8:$O$31</formula1>
    </dataValidation>
    <dataValidation type="list" allowBlank="1" showInputMessage="1" showErrorMessage="1" sqref="E20:E21">
      <formula1>$P$8:$P$29</formula1>
    </dataValidation>
    <dataValidation type="list" allowBlank="1" showInputMessage="1" showErrorMessage="1" sqref="E18">
      <formula1>$P$8:$P$28</formula1>
    </dataValidation>
    <dataValidation type="list" allowBlank="1" showInputMessage="1" showErrorMessage="1" sqref="G16:G17">
      <formula1>$Q$7:$Q$9</formula1>
    </dataValidation>
    <dataValidation type="list" allowBlank="1" showInputMessage="1" showErrorMessage="1" sqref="G19">
      <formula1>$Q$8:$Q$9</formula1>
    </dataValidation>
    <dataValidation type="list" allowBlank="1" showInputMessage="1" showErrorMessage="1" sqref="G20:G21">
      <formula1>$S$8:$S$9</formula1>
    </dataValidation>
    <dataValidation type="list" allowBlank="1" showInputMessage="1" showErrorMessage="1" sqref="E16">
      <formula1>$O$18:$O$27</formula1>
    </dataValidation>
    <dataValidation type="list" allowBlank="1" showInputMessage="1" showErrorMessage="1" sqref="E19">
      <formula1>$M$8:$M$28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6"/>
  <sheetViews>
    <sheetView zoomScalePageLayoutView="0" workbookViewId="0" topLeftCell="A1">
      <selection activeCell="S175" sqref="R175:S175"/>
    </sheetView>
  </sheetViews>
  <sheetFormatPr defaultColWidth="9.140625" defaultRowHeight="15"/>
  <cols>
    <col min="1" max="1" width="4.57421875" style="0" customWidth="1"/>
    <col min="2" max="2" width="6.421875" style="0" customWidth="1"/>
    <col min="3" max="3" width="12.140625" style="0" customWidth="1"/>
    <col min="4" max="4" width="11.00390625" style="0" customWidth="1"/>
    <col min="5" max="5" width="34.8515625" style="0" customWidth="1"/>
    <col min="6" max="6" width="7.7109375" style="0" customWidth="1"/>
    <col min="7" max="7" width="13.57421875" style="0" customWidth="1"/>
    <col min="8" max="8" width="6.28125" style="0" customWidth="1"/>
    <col min="9" max="9" width="6.00390625" style="0" customWidth="1"/>
    <col min="10" max="10" width="5.57421875" style="0" customWidth="1"/>
    <col min="11" max="11" width="6.140625" style="0" customWidth="1"/>
    <col min="12" max="12" width="7.7109375" style="0" customWidth="1"/>
    <col min="13" max="13" width="7.421875" style="0" customWidth="1"/>
    <col min="14" max="14" width="12.140625" style="0" customWidth="1"/>
    <col min="15" max="15" width="33.7109375" style="0" customWidth="1"/>
    <col min="16" max="16" width="13.57421875" style="0" customWidth="1"/>
  </cols>
  <sheetData>
    <row r="1" spans="1:18" ht="30" customHeight="1">
      <c r="A1" s="375" t="s">
        <v>619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1097"/>
      <c r="N1" s="1097"/>
      <c r="O1" s="1097"/>
      <c r="P1" s="1097"/>
      <c r="Q1" s="1097"/>
      <c r="R1" s="1097"/>
    </row>
    <row r="2" spans="1:18" ht="38.25" customHeight="1">
      <c r="A2" s="1683" t="s">
        <v>618</v>
      </c>
      <c r="B2" s="1683"/>
      <c r="C2" s="1683"/>
      <c r="D2" s="1683"/>
      <c r="E2" s="1683"/>
      <c r="F2" s="1683"/>
      <c r="G2" s="1683"/>
      <c r="H2" s="1683"/>
      <c r="I2" s="1683"/>
      <c r="J2" s="1683"/>
      <c r="K2" s="1683"/>
      <c r="L2" s="1683"/>
      <c r="M2" s="1061"/>
      <c r="N2" s="1061"/>
      <c r="O2" s="1061"/>
      <c r="P2" s="1061"/>
      <c r="Q2" s="1061"/>
      <c r="R2" s="1061"/>
    </row>
    <row r="3" spans="1:18" ht="15">
      <c r="A3" s="1098"/>
      <c r="B3" s="1099" t="s">
        <v>838</v>
      </c>
      <c r="C3" s="1098"/>
      <c r="D3" s="1098"/>
      <c r="E3" s="1098"/>
      <c r="F3" s="1098"/>
      <c r="G3" s="1098"/>
      <c r="H3" s="1098"/>
      <c r="I3" s="1098"/>
      <c r="J3" s="138"/>
      <c r="K3" s="138"/>
      <c r="L3" s="138"/>
      <c r="M3" s="138"/>
      <c r="N3" s="138"/>
      <c r="O3" s="1171"/>
      <c r="P3" s="138"/>
      <c r="Q3" s="138"/>
      <c r="R3" s="138"/>
    </row>
    <row r="4" spans="2:18" ht="15">
      <c r="B4" s="1171" t="s">
        <v>566</v>
      </c>
      <c r="C4" s="138"/>
      <c r="D4" s="138"/>
      <c r="E4" s="138"/>
      <c r="H4" s="49"/>
      <c r="I4" s="49"/>
      <c r="J4" s="49"/>
      <c r="K4" s="49"/>
      <c r="L4" s="49"/>
      <c r="M4" s="49"/>
      <c r="N4" s="49"/>
      <c r="O4" s="1173"/>
      <c r="P4" s="1100"/>
      <c r="Q4" s="1100"/>
      <c r="R4" s="1101"/>
    </row>
    <row r="5" spans="2:18" ht="15">
      <c r="B5" s="1171" t="s">
        <v>567</v>
      </c>
      <c r="C5" s="138"/>
      <c r="D5" s="138"/>
      <c r="E5" s="138"/>
      <c r="H5" s="49"/>
      <c r="I5" s="49"/>
      <c r="J5" s="49"/>
      <c r="K5" s="49"/>
      <c r="L5" s="49"/>
      <c r="M5" s="49"/>
      <c r="N5" s="49"/>
      <c r="O5" s="1173"/>
      <c r="P5" s="1100"/>
      <c r="Q5" s="1100"/>
      <c r="R5" s="1101"/>
    </row>
    <row r="6" spans="2:18" ht="15">
      <c r="B6" s="1171" t="s">
        <v>568</v>
      </c>
      <c r="C6" s="138"/>
      <c r="D6" s="138"/>
      <c r="E6" s="138"/>
      <c r="H6" s="49"/>
      <c r="I6" s="49"/>
      <c r="J6" s="49"/>
      <c r="K6" s="49"/>
      <c r="L6" s="49"/>
      <c r="M6" s="49"/>
      <c r="N6" s="49"/>
      <c r="O6" s="1173"/>
      <c r="P6" s="1100"/>
      <c r="Q6" s="1100"/>
      <c r="R6" s="1101"/>
    </row>
    <row r="7" spans="2:18" ht="15">
      <c r="B7" s="1171" t="s">
        <v>569</v>
      </c>
      <c r="C7" s="138"/>
      <c r="D7" s="138"/>
      <c r="E7" s="138"/>
      <c r="H7" s="49"/>
      <c r="I7" s="49"/>
      <c r="J7" s="49"/>
      <c r="K7" s="49"/>
      <c r="L7" s="49"/>
      <c r="M7" s="49"/>
      <c r="N7" s="49"/>
      <c r="O7" s="1173"/>
      <c r="P7" s="1100"/>
      <c r="Q7" s="1100"/>
      <c r="R7" s="1101"/>
    </row>
    <row r="8" spans="2:18" ht="15">
      <c r="B8" s="1171" t="s">
        <v>570</v>
      </c>
      <c r="C8" s="138"/>
      <c r="D8" s="138"/>
      <c r="E8" s="138"/>
      <c r="H8" s="49"/>
      <c r="I8" s="49"/>
      <c r="J8" s="49"/>
      <c r="K8" s="49"/>
      <c r="L8" s="49"/>
      <c r="M8" s="49"/>
      <c r="N8" s="49"/>
      <c r="O8" s="1173"/>
      <c r="P8" s="1100"/>
      <c r="Q8" s="1100"/>
      <c r="R8" s="1101"/>
    </row>
    <row r="9" spans="2:18" ht="15">
      <c r="B9" s="1171" t="s">
        <v>571</v>
      </c>
      <c r="C9" s="138"/>
      <c r="D9" s="138"/>
      <c r="E9" s="138"/>
      <c r="H9" s="49"/>
      <c r="I9" s="49"/>
      <c r="J9" s="49"/>
      <c r="K9" s="49"/>
      <c r="L9" s="49"/>
      <c r="M9" s="49"/>
      <c r="N9" s="49"/>
      <c r="O9" s="1173"/>
      <c r="P9" s="1100"/>
      <c r="Q9" s="1100"/>
      <c r="R9" s="1101"/>
    </row>
    <row r="10" spans="2:18" ht="15">
      <c r="B10" s="1171" t="s">
        <v>572</v>
      </c>
      <c r="C10" s="138"/>
      <c r="D10" s="138"/>
      <c r="E10" s="138"/>
      <c r="H10" s="49"/>
      <c r="I10" s="49"/>
      <c r="J10" s="49"/>
      <c r="K10" s="49"/>
      <c r="L10" s="49"/>
      <c r="M10" s="49"/>
      <c r="N10" s="49"/>
      <c r="O10" s="1173"/>
      <c r="P10" s="1100"/>
      <c r="Q10" s="1100"/>
      <c r="R10" s="1101"/>
    </row>
    <row r="11" spans="2:18" ht="15">
      <c r="B11" s="1171" t="s">
        <v>573</v>
      </c>
      <c r="C11" s="138"/>
      <c r="D11" s="138"/>
      <c r="E11" s="138"/>
      <c r="H11" s="49"/>
      <c r="I11" s="49"/>
      <c r="J11" s="49"/>
      <c r="K11" s="49"/>
      <c r="L11" s="49"/>
      <c r="M11" s="49"/>
      <c r="N11" s="49"/>
      <c r="O11" s="1173"/>
      <c r="P11" s="1100"/>
      <c r="Q11" s="1100"/>
      <c r="R11" s="1101"/>
    </row>
    <row r="12" spans="2:18" ht="15">
      <c r="B12" s="1171" t="s">
        <v>574</v>
      </c>
      <c r="C12" s="138"/>
      <c r="D12" s="138"/>
      <c r="E12" s="138"/>
      <c r="H12" s="49"/>
      <c r="I12" s="49"/>
      <c r="J12" s="49"/>
      <c r="K12" s="49"/>
      <c r="L12" s="49"/>
      <c r="M12" s="49"/>
      <c r="N12" s="49"/>
      <c r="O12" s="1173"/>
      <c r="P12" s="1100"/>
      <c r="Q12" s="1100"/>
      <c r="R12" s="1101"/>
    </row>
    <row r="13" spans="2:18" ht="15">
      <c r="B13" s="1171" t="s">
        <v>575</v>
      </c>
      <c r="C13" s="138"/>
      <c r="D13" s="138"/>
      <c r="E13" s="138"/>
      <c r="H13" s="49"/>
      <c r="I13" s="49"/>
      <c r="J13" s="49"/>
      <c r="K13" s="49"/>
      <c r="L13" s="49"/>
      <c r="M13" s="49"/>
      <c r="N13" s="49"/>
      <c r="O13" s="1173"/>
      <c r="P13" s="1100"/>
      <c r="Q13" s="1100"/>
      <c r="R13" s="1101"/>
    </row>
    <row r="14" spans="2:18" ht="15">
      <c r="B14" s="1171" t="s">
        <v>576</v>
      </c>
      <c r="C14" s="138"/>
      <c r="D14" s="138"/>
      <c r="E14" s="138"/>
      <c r="H14" s="49"/>
      <c r="I14" s="49"/>
      <c r="J14" s="49"/>
      <c r="K14" s="49"/>
      <c r="L14" s="49"/>
      <c r="M14" s="49"/>
      <c r="N14" s="49"/>
      <c r="O14" s="1173"/>
      <c r="P14" s="1100"/>
      <c r="Q14" s="1100"/>
      <c r="R14" s="1101"/>
    </row>
    <row r="15" spans="2:18" ht="15">
      <c r="B15" s="1171" t="s">
        <v>577</v>
      </c>
      <c r="C15" s="138"/>
      <c r="D15" s="138"/>
      <c r="E15" s="138"/>
      <c r="H15" s="49"/>
      <c r="I15" s="49"/>
      <c r="J15" s="49"/>
      <c r="K15" s="49"/>
      <c r="L15" s="49"/>
      <c r="M15" s="49"/>
      <c r="N15" s="49"/>
      <c r="O15" s="1173"/>
      <c r="P15" s="1100"/>
      <c r="Q15" s="1100"/>
      <c r="R15" s="1101"/>
    </row>
    <row r="16" spans="2:18" ht="15">
      <c r="B16" s="1172" t="s">
        <v>578</v>
      </c>
      <c r="C16" s="138"/>
      <c r="D16" s="138"/>
      <c r="E16" s="138"/>
      <c r="H16" s="49"/>
      <c r="I16" s="49"/>
      <c r="J16" s="49"/>
      <c r="K16" s="49"/>
      <c r="L16" s="49"/>
      <c r="M16" s="49"/>
      <c r="N16" s="49"/>
      <c r="O16" s="1173"/>
      <c r="P16" s="1100"/>
      <c r="Q16" s="1100"/>
      <c r="R16" s="1101"/>
    </row>
    <row r="17" spans="2:18" ht="15">
      <c r="B17" s="1173" t="s">
        <v>579</v>
      </c>
      <c r="C17" s="138"/>
      <c r="D17" s="138"/>
      <c r="E17" s="138"/>
      <c r="H17" s="49"/>
      <c r="I17" s="49"/>
      <c r="J17" s="49"/>
      <c r="K17" s="49"/>
      <c r="L17" s="49"/>
      <c r="M17" s="49"/>
      <c r="N17" s="49"/>
      <c r="O17" s="1173"/>
      <c r="P17" s="1100"/>
      <c r="Q17" s="1100"/>
      <c r="R17" s="1101"/>
    </row>
    <row r="18" spans="2:18" ht="15">
      <c r="B18" s="1173" t="s">
        <v>580</v>
      </c>
      <c r="C18" s="138"/>
      <c r="D18" s="138"/>
      <c r="E18" s="138"/>
      <c r="H18" s="49"/>
      <c r="I18" s="49"/>
      <c r="J18" s="49"/>
      <c r="K18" s="49"/>
      <c r="L18" s="49"/>
      <c r="M18" s="49"/>
      <c r="N18" s="49"/>
      <c r="O18" s="1173"/>
      <c r="P18" s="1100"/>
      <c r="Q18" s="1100"/>
      <c r="R18" s="1101"/>
    </row>
    <row r="19" spans="2:18" ht="15">
      <c r="B19" s="1173" t="s">
        <v>581</v>
      </c>
      <c r="C19" s="138"/>
      <c r="D19" s="138"/>
      <c r="E19" s="138"/>
      <c r="H19" s="49"/>
      <c r="I19" s="49"/>
      <c r="J19" s="49"/>
      <c r="K19" s="49"/>
      <c r="L19" s="49"/>
      <c r="M19" s="49"/>
      <c r="N19" s="49"/>
      <c r="O19" s="1173"/>
      <c r="P19" s="1100"/>
      <c r="Q19" s="1100"/>
      <c r="R19" s="1101"/>
    </row>
    <row r="20" spans="2:18" ht="15">
      <c r="B20" s="1173" t="s">
        <v>582</v>
      </c>
      <c r="C20" s="138"/>
      <c r="D20" s="138"/>
      <c r="E20" s="138"/>
      <c r="H20" s="49"/>
      <c r="I20" s="49"/>
      <c r="J20" s="49"/>
      <c r="K20" s="49"/>
      <c r="L20" s="49"/>
      <c r="M20" s="49"/>
      <c r="N20" s="49"/>
      <c r="O20" s="1173"/>
      <c r="P20" s="1100"/>
      <c r="Q20" s="1100"/>
      <c r="R20" s="1101"/>
    </row>
    <row r="21" spans="2:18" ht="15">
      <c r="B21" s="1173" t="s">
        <v>583</v>
      </c>
      <c r="C21" s="138"/>
      <c r="D21" s="138"/>
      <c r="E21" s="138"/>
      <c r="H21" s="49"/>
      <c r="I21" s="49"/>
      <c r="J21" s="49"/>
      <c r="K21" s="49"/>
      <c r="L21" s="49"/>
      <c r="M21" s="49"/>
      <c r="N21" s="49"/>
      <c r="O21" s="1173"/>
      <c r="P21" s="1100"/>
      <c r="Q21" s="1100"/>
      <c r="R21" s="1101"/>
    </row>
    <row r="22" spans="2:18" ht="15">
      <c r="B22" s="1173" t="s">
        <v>584</v>
      </c>
      <c r="C22" s="1100"/>
      <c r="D22" s="1100"/>
      <c r="E22" s="1101"/>
      <c r="H22" s="49"/>
      <c r="I22" s="49"/>
      <c r="J22" s="49"/>
      <c r="K22" s="49"/>
      <c r="L22" s="49"/>
      <c r="M22" s="49"/>
      <c r="N22" s="49"/>
      <c r="O22" s="1173"/>
      <c r="P22" s="1100"/>
      <c r="Q22" s="1100"/>
      <c r="R22" s="1101"/>
    </row>
    <row r="23" spans="2:18" ht="15">
      <c r="B23" s="1173" t="s">
        <v>585</v>
      </c>
      <c r="C23" s="1100"/>
      <c r="D23" s="1100"/>
      <c r="E23" s="1101"/>
      <c r="H23" s="49"/>
      <c r="I23" s="49"/>
      <c r="J23" s="49"/>
      <c r="K23" s="49"/>
      <c r="L23" s="49"/>
      <c r="M23" s="49"/>
      <c r="N23" s="49"/>
      <c r="O23" s="1173"/>
      <c r="P23" s="1100"/>
      <c r="Q23" s="1100"/>
      <c r="R23" s="1101"/>
    </row>
    <row r="24" spans="2:18" ht="15">
      <c r="B24" s="1173" t="s">
        <v>586</v>
      </c>
      <c r="C24" s="1100"/>
      <c r="D24" s="1100"/>
      <c r="E24" s="1101"/>
      <c r="H24" s="49"/>
      <c r="I24" s="49"/>
      <c r="J24" s="49"/>
      <c r="K24" s="49"/>
      <c r="L24" s="49"/>
      <c r="M24" s="49"/>
      <c r="N24" s="49"/>
      <c r="O24" s="1173"/>
      <c r="P24" s="1100"/>
      <c r="Q24" s="1100"/>
      <c r="R24" s="1101"/>
    </row>
    <row r="25" spans="5:18" ht="15"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1173"/>
      <c r="P25" s="1100"/>
      <c r="Q25" s="1100"/>
      <c r="R25" s="1101"/>
    </row>
    <row r="26" spans="1:18" ht="15">
      <c r="A26" s="1684" t="s">
        <v>979</v>
      </c>
      <c r="B26" s="1684"/>
      <c r="C26" s="1684"/>
      <c r="D26" s="1684"/>
      <c r="E26" s="1174" t="s">
        <v>840</v>
      </c>
      <c r="F26" s="1174"/>
      <c r="G26" s="49"/>
      <c r="H26" s="49"/>
      <c r="I26" s="49"/>
      <c r="J26" s="49"/>
      <c r="K26" s="49"/>
      <c r="L26" s="49"/>
      <c r="M26" s="49"/>
      <c r="N26" s="49"/>
      <c r="O26" s="1173"/>
      <c r="P26" s="1100"/>
      <c r="Q26" s="1100"/>
      <c r="R26" s="1101"/>
    </row>
    <row r="27" spans="1:18" ht="15">
      <c r="A27" s="36"/>
      <c r="B27" s="36"/>
      <c r="C27" s="36"/>
      <c r="D27" s="36"/>
      <c r="E27" s="1174" t="s">
        <v>980</v>
      </c>
      <c r="F27" s="1174"/>
      <c r="G27" s="49"/>
      <c r="H27" s="49"/>
      <c r="I27" s="49"/>
      <c r="J27" s="49"/>
      <c r="K27" s="49"/>
      <c r="L27" s="49"/>
      <c r="M27" s="49"/>
      <c r="N27" s="49"/>
      <c r="O27" s="1173"/>
      <c r="P27" s="1100"/>
      <c r="Q27" s="1100"/>
      <c r="R27" s="1101"/>
    </row>
    <row r="28" spans="1:18" ht="15">
      <c r="A28" s="36"/>
      <c r="B28" s="36"/>
      <c r="C28" s="1176" t="s">
        <v>587</v>
      </c>
      <c r="D28" s="36"/>
      <c r="E28" s="1174"/>
      <c r="F28" s="1174"/>
      <c r="G28" s="49"/>
      <c r="H28" s="49"/>
      <c r="I28" s="49"/>
      <c r="J28" s="49"/>
      <c r="K28" s="49"/>
      <c r="L28" s="49"/>
      <c r="M28" s="49"/>
      <c r="N28" s="49"/>
      <c r="O28" s="1173"/>
      <c r="P28" s="1100"/>
      <c r="Q28" s="1100"/>
      <c r="R28" s="1101"/>
    </row>
    <row r="29" spans="1:16" ht="50.25">
      <c r="A29" s="1102" t="s">
        <v>842</v>
      </c>
      <c r="B29" s="1102" t="s">
        <v>954</v>
      </c>
      <c r="C29" s="846" t="s">
        <v>844</v>
      </c>
      <c r="D29" s="846" t="s">
        <v>845</v>
      </c>
      <c r="E29" s="846" t="s">
        <v>357</v>
      </c>
      <c r="F29" s="20" t="s">
        <v>358</v>
      </c>
      <c r="G29" s="20" t="s">
        <v>359</v>
      </c>
      <c r="H29" s="1102" t="s">
        <v>360</v>
      </c>
      <c r="I29" s="1102" t="s">
        <v>361</v>
      </c>
      <c r="J29" s="1102" t="s">
        <v>362</v>
      </c>
      <c r="K29" s="1102" t="s">
        <v>363</v>
      </c>
      <c r="L29" s="1102" t="s">
        <v>364</v>
      </c>
      <c r="M29" s="846" t="s">
        <v>365</v>
      </c>
      <c r="N29" s="846" t="s">
        <v>366</v>
      </c>
      <c r="O29" s="846" t="s">
        <v>367</v>
      </c>
      <c r="P29" s="846" t="s">
        <v>368</v>
      </c>
    </row>
    <row r="30" spans="1:16" ht="14.25">
      <c r="A30" s="1103"/>
      <c r="B30" s="1102"/>
      <c r="C30" s="846"/>
      <c r="D30" s="846"/>
      <c r="E30" s="846"/>
      <c r="F30" s="846"/>
      <c r="G30" s="846"/>
      <c r="H30" s="1104">
        <v>7</v>
      </c>
      <c r="I30" s="1104">
        <v>7</v>
      </c>
      <c r="J30" s="1104">
        <v>7</v>
      </c>
      <c r="K30" s="1104">
        <v>7</v>
      </c>
      <c r="L30" s="1104">
        <v>7</v>
      </c>
      <c r="M30" s="846">
        <f aca="true" t="shared" si="0" ref="M30:M52">SUM(H30:L30)</f>
        <v>35</v>
      </c>
      <c r="N30" s="846"/>
      <c r="O30" s="1105"/>
      <c r="P30" s="14"/>
    </row>
    <row r="31" spans="1:16" ht="18" customHeight="1">
      <c r="A31" s="1177">
        <v>1</v>
      </c>
      <c r="B31" s="1178">
        <v>502</v>
      </c>
      <c r="C31" s="1179" t="s">
        <v>369</v>
      </c>
      <c r="D31" s="1179" t="s">
        <v>370</v>
      </c>
      <c r="E31" s="1180" t="s">
        <v>905</v>
      </c>
      <c r="F31" s="1179">
        <v>17</v>
      </c>
      <c r="G31" s="1179" t="s">
        <v>859</v>
      </c>
      <c r="H31" s="1181">
        <v>5</v>
      </c>
      <c r="I31" s="1181">
        <v>4</v>
      </c>
      <c r="J31" s="1181">
        <v>7</v>
      </c>
      <c r="K31" s="1181">
        <v>0</v>
      </c>
      <c r="L31" s="1181">
        <v>7</v>
      </c>
      <c r="M31" s="1182">
        <f t="shared" si="0"/>
        <v>23</v>
      </c>
      <c r="N31" s="1182" t="s">
        <v>928</v>
      </c>
      <c r="O31" s="1183" t="s">
        <v>371</v>
      </c>
      <c r="P31" s="46"/>
    </row>
    <row r="32" spans="1:16" ht="18" customHeight="1">
      <c r="A32" s="1177">
        <v>2</v>
      </c>
      <c r="B32" s="1178">
        <v>506</v>
      </c>
      <c r="C32" s="1184" t="s">
        <v>372</v>
      </c>
      <c r="D32" s="1184" t="s">
        <v>1056</v>
      </c>
      <c r="E32" s="1185" t="s">
        <v>899</v>
      </c>
      <c r="F32" s="1179">
        <v>17</v>
      </c>
      <c r="G32" s="1179" t="s">
        <v>859</v>
      </c>
      <c r="H32" s="1181">
        <v>7</v>
      </c>
      <c r="I32" s="1181">
        <v>4</v>
      </c>
      <c r="J32" s="1181">
        <v>7</v>
      </c>
      <c r="K32" s="1181">
        <v>0</v>
      </c>
      <c r="L32" s="1181">
        <v>0</v>
      </c>
      <c r="M32" s="1182">
        <f t="shared" si="0"/>
        <v>18</v>
      </c>
      <c r="N32" s="1182" t="s">
        <v>870</v>
      </c>
      <c r="O32" s="1186" t="s">
        <v>373</v>
      </c>
      <c r="P32" s="46"/>
    </row>
    <row r="33" spans="1:16" ht="18" customHeight="1">
      <c r="A33" s="1177">
        <v>3</v>
      </c>
      <c r="B33" s="1178">
        <v>504</v>
      </c>
      <c r="C33" s="1179" t="s">
        <v>1294</v>
      </c>
      <c r="D33" s="1179" t="s">
        <v>1061</v>
      </c>
      <c r="E33" s="1185" t="s">
        <v>858</v>
      </c>
      <c r="F33" s="1179">
        <v>17</v>
      </c>
      <c r="G33" s="1179" t="s">
        <v>859</v>
      </c>
      <c r="H33" s="1181">
        <v>0</v>
      </c>
      <c r="I33" s="1181">
        <v>0</v>
      </c>
      <c r="J33" s="1181">
        <v>7</v>
      </c>
      <c r="K33" s="1181">
        <v>1</v>
      </c>
      <c r="L33" s="1181">
        <v>3</v>
      </c>
      <c r="M33" s="1182">
        <f t="shared" si="0"/>
        <v>11</v>
      </c>
      <c r="N33" s="1182" t="s">
        <v>870</v>
      </c>
      <c r="O33" s="1183" t="s">
        <v>374</v>
      </c>
      <c r="P33" s="46"/>
    </row>
    <row r="34" spans="1:16" ht="18" customHeight="1">
      <c r="A34" s="1177">
        <v>4</v>
      </c>
      <c r="B34" s="1178">
        <v>507</v>
      </c>
      <c r="C34" s="1184" t="s">
        <v>375</v>
      </c>
      <c r="D34" s="1184" t="s">
        <v>862</v>
      </c>
      <c r="E34" s="1185" t="s">
        <v>899</v>
      </c>
      <c r="F34" s="1179">
        <v>17</v>
      </c>
      <c r="G34" s="1179" t="s">
        <v>859</v>
      </c>
      <c r="H34" s="1181">
        <v>0</v>
      </c>
      <c r="I34" s="1181">
        <v>0</v>
      </c>
      <c r="J34" s="1181">
        <v>7</v>
      </c>
      <c r="K34" s="1181">
        <v>0</v>
      </c>
      <c r="L34" s="1181">
        <v>3</v>
      </c>
      <c r="M34" s="1182">
        <f t="shared" si="0"/>
        <v>10</v>
      </c>
      <c r="N34" s="1182" t="s">
        <v>870</v>
      </c>
      <c r="O34" s="1186" t="s">
        <v>376</v>
      </c>
      <c r="P34" s="46"/>
    </row>
    <row r="35" spans="1:16" ht="18" customHeight="1">
      <c r="A35" s="1177">
        <v>5</v>
      </c>
      <c r="B35" s="1178">
        <v>503</v>
      </c>
      <c r="C35" s="1179" t="s">
        <v>377</v>
      </c>
      <c r="D35" s="1179" t="s">
        <v>1452</v>
      </c>
      <c r="E35" s="1187" t="s">
        <v>905</v>
      </c>
      <c r="F35" s="1179">
        <v>17</v>
      </c>
      <c r="G35" s="1179" t="s">
        <v>859</v>
      </c>
      <c r="H35" s="1181">
        <v>0</v>
      </c>
      <c r="I35" s="1181">
        <v>4</v>
      </c>
      <c r="J35" s="1181">
        <v>0</v>
      </c>
      <c r="K35" s="1181">
        <v>5</v>
      </c>
      <c r="L35" s="1181">
        <v>0</v>
      </c>
      <c r="M35" s="1182">
        <f t="shared" si="0"/>
        <v>9</v>
      </c>
      <c r="N35" s="1182" t="s">
        <v>870</v>
      </c>
      <c r="O35" s="1183" t="s">
        <v>371</v>
      </c>
      <c r="P35" s="46"/>
    </row>
    <row r="36" spans="1:16" ht="18" customHeight="1">
      <c r="A36" s="1177">
        <v>5</v>
      </c>
      <c r="B36" s="1178">
        <v>510</v>
      </c>
      <c r="C36" s="1179" t="s">
        <v>378</v>
      </c>
      <c r="D36" s="1179" t="s">
        <v>1048</v>
      </c>
      <c r="E36" s="1180" t="s">
        <v>905</v>
      </c>
      <c r="F36" s="1179">
        <v>15</v>
      </c>
      <c r="G36" s="1179" t="s">
        <v>864</v>
      </c>
      <c r="H36" s="1181">
        <v>0</v>
      </c>
      <c r="I36" s="1181">
        <v>4</v>
      </c>
      <c r="J36" s="1181">
        <v>0</v>
      </c>
      <c r="K36" s="1181">
        <v>0</v>
      </c>
      <c r="L36" s="1181">
        <v>5</v>
      </c>
      <c r="M36" s="1182">
        <f t="shared" si="0"/>
        <v>9</v>
      </c>
      <c r="N36" s="1182" t="s">
        <v>870</v>
      </c>
      <c r="O36" s="1183" t="s">
        <v>371</v>
      </c>
      <c r="P36" s="46"/>
    </row>
    <row r="37" spans="1:16" ht="18" customHeight="1">
      <c r="A37" s="1106">
        <v>7</v>
      </c>
      <c r="B37" s="1107">
        <v>508</v>
      </c>
      <c r="C37" s="632" t="s">
        <v>379</v>
      </c>
      <c r="D37" s="632" t="s">
        <v>1086</v>
      </c>
      <c r="E37" s="1111" t="s">
        <v>927</v>
      </c>
      <c r="F37" s="624">
        <v>17</v>
      </c>
      <c r="G37" s="624" t="s">
        <v>859</v>
      </c>
      <c r="H37" s="1110">
        <v>0</v>
      </c>
      <c r="I37" s="1110">
        <v>0</v>
      </c>
      <c r="J37" s="1110">
        <v>7</v>
      </c>
      <c r="K37" s="1110">
        <v>0</v>
      </c>
      <c r="L37" s="1110">
        <v>0</v>
      </c>
      <c r="M37" s="846">
        <f t="shared" si="0"/>
        <v>7</v>
      </c>
      <c r="N37" s="846"/>
      <c r="O37" s="1115" t="s">
        <v>380</v>
      </c>
      <c r="P37" s="14"/>
    </row>
    <row r="38" spans="1:16" ht="18" customHeight="1">
      <c r="A38" s="1106">
        <v>7</v>
      </c>
      <c r="B38" s="1107">
        <v>514</v>
      </c>
      <c r="C38" s="336" t="s">
        <v>381</v>
      </c>
      <c r="D38" s="336" t="s">
        <v>1048</v>
      </c>
      <c r="E38" s="1111" t="s">
        <v>1013</v>
      </c>
      <c r="F38" s="624">
        <v>12</v>
      </c>
      <c r="G38" s="1109" t="s">
        <v>864</v>
      </c>
      <c r="H38" s="1110">
        <v>0</v>
      </c>
      <c r="I38" s="1110">
        <v>0</v>
      </c>
      <c r="J38" s="1110">
        <v>7</v>
      </c>
      <c r="K38" s="1110">
        <v>0</v>
      </c>
      <c r="L38" s="1110">
        <v>0</v>
      </c>
      <c r="M38" s="846">
        <f t="shared" si="0"/>
        <v>7</v>
      </c>
      <c r="N38" s="846"/>
      <c r="O38" s="1116" t="s">
        <v>382</v>
      </c>
      <c r="P38" s="14"/>
    </row>
    <row r="39" spans="1:16" ht="18" customHeight="1">
      <c r="A39" s="1106">
        <v>7</v>
      </c>
      <c r="B39" s="1107">
        <v>518</v>
      </c>
      <c r="C39" s="1108" t="s">
        <v>383</v>
      </c>
      <c r="D39" s="1108" t="s">
        <v>1048</v>
      </c>
      <c r="E39" s="1111" t="s">
        <v>1144</v>
      </c>
      <c r="F39" s="1109">
        <v>10</v>
      </c>
      <c r="G39" s="1109" t="s">
        <v>859</v>
      </c>
      <c r="H39" s="1110">
        <v>0</v>
      </c>
      <c r="I39" s="1110">
        <v>0</v>
      </c>
      <c r="J39" s="1110">
        <v>7</v>
      </c>
      <c r="K39" s="1110">
        <v>0</v>
      </c>
      <c r="L39" s="1110">
        <v>0</v>
      </c>
      <c r="M39" s="846">
        <f t="shared" si="0"/>
        <v>7</v>
      </c>
      <c r="N39" s="846"/>
      <c r="O39" s="1117" t="s">
        <v>384</v>
      </c>
      <c r="P39" s="14"/>
    </row>
    <row r="40" spans="1:16" ht="18" customHeight="1">
      <c r="A40" s="1106">
        <v>7</v>
      </c>
      <c r="B40" s="1107">
        <v>519</v>
      </c>
      <c r="C40" s="1108" t="s">
        <v>1512</v>
      </c>
      <c r="D40" s="1108" t="s">
        <v>1275</v>
      </c>
      <c r="E40" s="1111" t="s">
        <v>858</v>
      </c>
      <c r="F40" s="1108">
        <v>9</v>
      </c>
      <c r="G40" s="1108" t="s">
        <v>999</v>
      </c>
      <c r="H40" s="1110">
        <v>0</v>
      </c>
      <c r="I40" s="1110">
        <v>0</v>
      </c>
      <c r="J40" s="1110">
        <v>7</v>
      </c>
      <c r="K40" s="1110">
        <v>0</v>
      </c>
      <c r="L40" s="1110">
        <v>0</v>
      </c>
      <c r="M40" s="846">
        <f t="shared" si="0"/>
        <v>7</v>
      </c>
      <c r="N40" s="846"/>
      <c r="O40" s="1113" t="s">
        <v>385</v>
      </c>
      <c r="P40" s="14"/>
    </row>
    <row r="41" spans="1:16" ht="18" customHeight="1">
      <c r="A41" s="1106">
        <v>7</v>
      </c>
      <c r="B41" s="1107">
        <v>521</v>
      </c>
      <c r="C41" s="1108" t="s">
        <v>386</v>
      </c>
      <c r="D41" s="1108" t="s">
        <v>1173</v>
      </c>
      <c r="E41" s="1111" t="s">
        <v>1064</v>
      </c>
      <c r="F41" s="1109">
        <v>7</v>
      </c>
      <c r="G41" s="1109" t="s">
        <v>859</v>
      </c>
      <c r="H41" s="43">
        <v>0</v>
      </c>
      <c r="I41" s="43">
        <v>0</v>
      </c>
      <c r="J41" s="43">
        <v>7</v>
      </c>
      <c r="K41" s="43">
        <v>0</v>
      </c>
      <c r="L41" s="43">
        <v>0</v>
      </c>
      <c r="M41" s="846">
        <f t="shared" si="0"/>
        <v>7</v>
      </c>
      <c r="N41" s="846"/>
      <c r="O41" s="1105" t="s">
        <v>387</v>
      </c>
      <c r="P41" s="14"/>
    </row>
    <row r="42" spans="1:16" ht="18" customHeight="1">
      <c r="A42" s="1106">
        <v>12</v>
      </c>
      <c r="B42" s="1107">
        <v>524</v>
      </c>
      <c r="C42" s="1110" t="s">
        <v>388</v>
      </c>
      <c r="D42" s="1110" t="s">
        <v>915</v>
      </c>
      <c r="E42" s="1118" t="s">
        <v>389</v>
      </c>
      <c r="F42" s="1119"/>
      <c r="G42" s="1119"/>
      <c r="H42" s="1110">
        <v>0</v>
      </c>
      <c r="I42" s="1110">
        <v>0</v>
      </c>
      <c r="J42" s="1110">
        <v>0</v>
      </c>
      <c r="K42" s="1110">
        <v>0</v>
      </c>
      <c r="L42" s="1110">
        <v>3</v>
      </c>
      <c r="M42" s="1120">
        <f t="shared" si="0"/>
        <v>3</v>
      </c>
      <c r="N42" s="1120"/>
      <c r="O42" s="1121"/>
      <c r="P42" s="14"/>
    </row>
    <row r="43" spans="1:16" ht="18" customHeight="1">
      <c r="A43" s="1106">
        <v>22</v>
      </c>
      <c r="B43" s="1107">
        <v>501</v>
      </c>
      <c r="C43" s="1108" t="s">
        <v>390</v>
      </c>
      <c r="D43" s="1108" t="s">
        <v>1201</v>
      </c>
      <c r="E43" s="1111" t="s">
        <v>1225</v>
      </c>
      <c r="F43" s="1109">
        <v>19</v>
      </c>
      <c r="G43" s="1109" t="s">
        <v>864</v>
      </c>
      <c r="H43" s="1110">
        <v>0</v>
      </c>
      <c r="I43" s="1110">
        <v>0</v>
      </c>
      <c r="J43" s="1110">
        <v>0</v>
      </c>
      <c r="K43" s="1110">
        <v>0</v>
      </c>
      <c r="L43" s="1110">
        <v>0</v>
      </c>
      <c r="M43" s="846">
        <f t="shared" si="0"/>
        <v>0</v>
      </c>
      <c r="N43" s="846"/>
      <c r="O43" s="1105" t="s">
        <v>391</v>
      </c>
      <c r="P43" s="14"/>
    </row>
    <row r="44" spans="1:16" ht="26.25" customHeight="1">
      <c r="A44" s="1106">
        <v>22</v>
      </c>
      <c r="B44" s="1107">
        <v>509</v>
      </c>
      <c r="C44" s="632" t="s">
        <v>1098</v>
      </c>
      <c r="D44" s="632" t="s">
        <v>857</v>
      </c>
      <c r="E44" s="1111" t="s">
        <v>927</v>
      </c>
      <c r="F44" s="624">
        <v>16</v>
      </c>
      <c r="G44" s="624" t="s">
        <v>864</v>
      </c>
      <c r="H44" s="1110">
        <v>0</v>
      </c>
      <c r="I44" s="1110">
        <v>0</v>
      </c>
      <c r="J44" s="1110">
        <v>0</v>
      </c>
      <c r="K44" s="1110">
        <v>0</v>
      </c>
      <c r="L44" s="1110">
        <v>0</v>
      </c>
      <c r="M44" s="846">
        <f t="shared" si="0"/>
        <v>0</v>
      </c>
      <c r="N44" s="846"/>
      <c r="O44" s="1115" t="s">
        <v>380</v>
      </c>
      <c r="P44" s="14"/>
    </row>
    <row r="45" spans="1:16" ht="27.75" customHeight="1">
      <c r="A45" s="1106">
        <v>22</v>
      </c>
      <c r="B45" s="1107">
        <v>511</v>
      </c>
      <c r="C45" s="336" t="s">
        <v>392</v>
      </c>
      <c r="D45" s="336" t="s">
        <v>393</v>
      </c>
      <c r="E45" s="1111" t="s">
        <v>1013</v>
      </c>
      <c r="F45" s="1122">
        <v>15</v>
      </c>
      <c r="G45" s="1109" t="s">
        <v>859</v>
      </c>
      <c r="H45" s="1110">
        <v>0</v>
      </c>
      <c r="I45" s="1110">
        <v>0</v>
      </c>
      <c r="J45" s="1110">
        <v>0</v>
      </c>
      <c r="K45" s="1110">
        <v>0</v>
      </c>
      <c r="L45" s="1110">
        <v>0</v>
      </c>
      <c r="M45" s="846">
        <f t="shared" si="0"/>
        <v>0</v>
      </c>
      <c r="N45" s="846"/>
      <c r="O45" s="1116" t="s">
        <v>382</v>
      </c>
      <c r="P45" s="14"/>
    </row>
    <row r="46" spans="1:16" ht="18" customHeight="1">
      <c r="A46" s="1106">
        <v>22</v>
      </c>
      <c r="B46" s="1107">
        <v>512</v>
      </c>
      <c r="C46" s="1108" t="s">
        <v>394</v>
      </c>
      <c r="D46" s="1108" t="s">
        <v>876</v>
      </c>
      <c r="E46" s="1111" t="s">
        <v>891</v>
      </c>
      <c r="F46" s="1109">
        <v>13</v>
      </c>
      <c r="G46" s="1109" t="s">
        <v>859</v>
      </c>
      <c r="H46" s="1110"/>
      <c r="I46" s="1110"/>
      <c r="J46" s="1110"/>
      <c r="K46" s="1110"/>
      <c r="L46" s="1110"/>
      <c r="M46" s="846">
        <f t="shared" si="0"/>
        <v>0</v>
      </c>
      <c r="N46" s="846"/>
      <c r="O46" s="1105" t="s">
        <v>395</v>
      </c>
      <c r="P46" s="14"/>
    </row>
    <row r="47" spans="1:16" ht="18" customHeight="1">
      <c r="A47" s="1106">
        <v>22</v>
      </c>
      <c r="B47" s="1107">
        <v>513</v>
      </c>
      <c r="C47" s="1108" t="s">
        <v>396</v>
      </c>
      <c r="D47" s="1108" t="s">
        <v>1080</v>
      </c>
      <c r="E47" s="1111" t="s">
        <v>1266</v>
      </c>
      <c r="F47" s="1109">
        <v>12</v>
      </c>
      <c r="G47" s="1109" t="s">
        <v>864</v>
      </c>
      <c r="H47" s="1110">
        <v>0</v>
      </c>
      <c r="I47" s="1110">
        <v>0</v>
      </c>
      <c r="J47" s="1110">
        <v>0</v>
      </c>
      <c r="K47" s="1110">
        <v>0</v>
      </c>
      <c r="L47" s="1110">
        <v>0</v>
      </c>
      <c r="M47" s="846">
        <f t="shared" si="0"/>
        <v>0</v>
      </c>
      <c r="N47" s="846"/>
      <c r="O47" s="1105" t="s">
        <v>397</v>
      </c>
      <c r="P47" s="14"/>
    </row>
    <row r="48" spans="1:16" ht="18" customHeight="1">
      <c r="A48" s="1106">
        <v>22</v>
      </c>
      <c r="B48" s="1107">
        <v>515</v>
      </c>
      <c r="C48" s="1123" t="s">
        <v>398</v>
      </c>
      <c r="D48" s="1123" t="s">
        <v>399</v>
      </c>
      <c r="E48" s="1124" t="s">
        <v>863</v>
      </c>
      <c r="F48" s="1125">
        <v>12</v>
      </c>
      <c r="G48" s="1125" t="s">
        <v>859</v>
      </c>
      <c r="H48" s="1110">
        <v>0</v>
      </c>
      <c r="I48" s="1110">
        <v>0</v>
      </c>
      <c r="J48" s="1110">
        <v>0</v>
      </c>
      <c r="K48" s="1110">
        <v>0</v>
      </c>
      <c r="L48" s="1110">
        <v>0</v>
      </c>
      <c r="M48" s="846">
        <f t="shared" si="0"/>
        <v>0</v>
      </c>
      <c r="N48" s="846"/>
      <c r="O48" s="1126" t="s">
        <v>400</v>
      </c>
      <c r="P48" s="14"/>
    </row>
    <row r="49" spans="1:16" ht="18" customHeight="1">
      <c r="A49" s="1106">
        <v>22</v>
      </c>
      <c r="B49" s="1107">
        <v>516</v>
      </c>
      <c r="C49" s="632" t="s">
        <v>401</v>
      </c>
      <c r="D49" s="632" t="s">
        <v>881</v>
      </c>
      <c r="E49" s="1111" t="s">
        <v>1038</v>
      </c>
      <c r="F49" s="1109">
        <v>10</v>
      </c>
      <c r="G49" s="1109" t="s">
        <v>864</v>
      </c>
      <c r="H49" s="1110">
        <v>0</v>
      </c>
      <c r="I49" s="1110">
        <v>0</v>
      </c>
      <c r="J49" s="1110">
        <v>0</v>
      </c>
      <c r="K49" s="1110">
        <v>0</v>
      </c>
      <c r="L49" s="1110">
        <v>0</v>
      </c>
      <c r="M49" s="846">
        <f t="shared" si="0"/>
        <v>0</v>
      </c>
      <c r="N49" s="846"/>
      <c r="O49" s="1105" t="s">
        <v>402</v>
      </c>
      <c r="P49" s="14"/>
    </row>
    <row r="50" spans="1:16" ht="18" customHeight="1">
      <c r="A50" s="1106">
        <v>22</v>
      </c>
      <c r="B50" s="1107">
        <v>517</v>
      </c>
      <c r="C50" s="632" t="s">
        <v>403</v>
      </c>
      <c r="D50" s="632" t="s">
        <v>1183</v>
      </c>
      <c r="E50" s="1127" t="s">
        <v>1579</v>
      </c>
      <c r="F50" s="1109">
        <v>10</v>
      </c>
      <c r="G50" s="1109" t="s">
        <v>859</v>
      </c>
      <c r="H50" s="1110">
        <v>0</v>
      </c>
      <c r="I50" s="1110">
        <v>0</v>
      </c>
      <c r="J50" s="1110">
        <v>0</v>
      </c>
      <c r="K50" s="1110">
        <v>0</v>
      </c>
      <c r="L50" s="1110">
        <v>0</v>
      </c>
      <c r="M50" s="846">
        <f t="shared" si="0"/>
        <v>0</v>
      </c>
      <c r="N50" s="846"/>
      <c r="O50" s="1105" t="s">
        <v>404</v>
      </c>
      <c r="P50" s="14"/>
    </row>
    <row r="51" spans="1:16" ht="23.25" customHeight="1">
      <c r="A51" s="1106">
        <v>22</v>
      </c>
      <c r="B51" s="1107">
        <v>522</v>
      </c>
      <c r="C51" s="632" t="s">
        <v>405</v>
      </c>
      <c r="D51" s="632" t="s">
        <v>1569</v>
      </c>
      <c r="E51" s="1111" t="s">
        <v>916</v>
      </c>
      <c r="F51" s="1109">
        <v>5</v>
      </c>
      <c r="G51" s="1109" t="s">
        <v>864</v>
      </c>
      <c r="H51" s="1110">
        <v>0</v>
      </c>
      <c r="I51" s="1110">
        <v>0</v>
      </c>
      <c r="J51" s="1110">
        <v>0</v>
      </c>
      <c r="K51" s="1110">
        <v>0</v>
      </c>
      <c r="L51" s="1110">
        <v>0</v>
      </c>
      <c r="M51" s="846">
        <f t="shared" si="0"/>
        <v>0</v>
      </c>
      <c r="N51" s="846"/>
      <c r="O51" s="1115" t="s">
        <v>406</v>
      </c>
      <c r="P51" s="14"/>
    </row>
    <row r="52" spans="1:16" ht="14.25">
      <c r="A52" s="1106">
        <v>22</v>
      </c>
      <c r="B52" s="1107">
        <v>523</v>
      </c>
      <c r="C52" s="1108" t="s">
        <v>407</v>
      </c>
      <c r="D52" s="1108" t="s">
        <v>971</v>
      </c>
      <c r="E52" s="1118" t="s">
        <v>2214</v>
      </c>
      <c r="F52" s="1108">
        <v>13</v>
      </c>
      <c r="G52" s="1108" t="s">
        <v>859</v>
      </c>
      <c r="H52" s="1110">
        <v>0</v>
      </c>
      <c r="I52" s="1110">
        <v>0</v>
      </c>
      <c r="J52" s="1110">
        <v>0</v>
      </c>
      <c r="K52" s="1110">
        <v>0</v>
      </c>
      <c r="L52" s="1110">
        <v>0</v>
      </c>
      <c r="M52" s="846">
        <f t="shared" si="0"/>
        <v>0</v>
      </c>
      <c r="N52" s="846"/>
      <c r="O52" s="1113" t="s">
        <v>408</v>
      </c>
      <c r="P52" s="14"/>
    </row>
    <row r="53" spans="1:16" ht="14.25">
      <c r="A53" s="1188"/>
      <c r="B53" s="1189">
        <v>505</v>
      </c>
      <c r="C53" s="1054" t="s">
        <v>318</v>
      </c>
      <c r="D53" s="1054" t="s">
        <v>894</v>
      </c>
      <c r="E53" s="1190" t="s">
        <v>1042</v>
      </c>
      <c r="F53" s="1191">
        <v>17</v>
      </c>
      <c r="G53" s="1191" t="s">
        <v>859</v>
      </c>
      <c r="H53" s="1660" t="s">
        <v>939</v>
      </c>
      <c r="I53" s="1661"/>
      <c r="J53" s="1661"/>
      <c r="K53" s="1661"/>
      <c r="L53" s="1661"/>
      <c r="M53" s="1662"/>
      <c r="N53" s="1192"/>
      <c r="O53" s="1193" t="s">
        <v>409</v>
      </c>
      <c r="P53" s="906"/>
    </row>
    <row r="54" spans="1:16" ht="14.25">
      <c r="A54" s="1188"/>
      <c r="B54" s="1189">
        <v>520</v>
      </c>
      <c r="C54" s="1191" t="s">
        <v>410</v>
      </c>
      <c r="D54" s="1191" t="s">
        <v>989</v>
      </c>
      <c r="E54" s="1194" t="s">
        <v>891</v>
      </c>
      <c r="F54" s="1195">
        <v>9</v>
      </c>
      <c r="G54" s="1195" t="s">
        <v>859</v>
      </c>
      <c r="H54" s="1660" t="s">
        <v>939</v>
      </c>
      <c r="I54" s="1661"/>
      <c r="J54" s="1661"/>
      <c r="K54" s="1661"/>
      <c r="L54" s="1661"/>
      <c r="M54" s="1662"/>
      <c r="N54" s="1192"/>
      <c r="O54" s="1193" t="s">
        <v>395</v>
      </c>
      <c r="P54" s="906"/>
    </row>
    <row r="55" spans="1:16" ht="14.25">
      <c r="A55" s="1188"/>
      <c r="B55" s="1189">
        <v>512</v>
      </c>
      <c r="C55" s="1191" t="s">
        <v>394</v>
      </c>
      <c r="D55" s="1191" t="s">
        <v>876</v>
      </c>
      <c r="E55" s="1190" t="s">
        <v>891</v>
      </c>
      <c r="F55" s="1191">
        <v>13</v>
      </c>
      <c r="G55" s="1191" t="s">
        <v>859</v>
      </c>
      <c r="H55" s="1660" t="s">
        <v>939</v>
      </c>
      <c r="I55" s="1661"/>
      <c r="J55" s="1661"/>
      <c r="K55" s="1661"/>
      <c r="L55" s="1661"/>
      <c r="M55" s="1662"/>
      <c r="N55" s="1192"/>
      <c r="O55" s="1193" t="s">
        <v>395</v>
      </c>
      <c r="P55" s="906"/>
    </row>
    <row r="56" spans="1:15" ht="14.25">
      <c r="A56" s="1134"/>
      <c r="B56" s="850"/>
      <c r="C56" s="1135"/>
      <c r="D56" s="1135"/>
      <c r="E56" s="1130"/>
      <c r="F56" s="1130"/>
      <c r="G56" s="1130"/>
      <c r="H56" s="1135"/>
      <c r="I56" s="1135"/>
      <c r="J56" s="1135"/>
      <c r="K56" s="1135"/>
      <c r="L56" s="1135"/>
      <c r="M56" s="1136"/>
      <c r="N56" s="1136"/>
      <c r="O56" s="1137"/>
    </row>
    <row r="57" spans="1:16" ht="15">
      <c r="A57" s="36"/>
      <c r="B57" s="36"/>
      <c r="C57" s="1176" t="s">
        <v>588</v>
      </c>
      <c r="D57" s="36"/>
      <c r="E57" s="1174"/>
      <c r="F57" s="1174"/>
      <c r="G57" s="49"/>
      <c r="H57" s="49"/>
      <c r="I57" s="49"/>
      <c r="J57" s="49"/>
      <c r="K57" s="49"/>
      <c r="L57" s="49"/>
      <c r="M57" s="49"/>
      <c r="N57" s="49"/>
      <c r="O57" s="1173"/>
      <c r="P57" s="1100"/>
    </row>
    <row r="58" spans="1:16" ht="48">
      <c r="A58" s="1102" t="s">
        <v>842</v>
      </c>
      <c r="B58" s="1102" t="s">
        <v>954</v>
      </c>
      <c r="C58" s="846" t="s">
        <v>844</v>
      </c>
      <c r="D58" s="846" t="s">
        <v>845</v>
      </c>
      <c r="E58" s="846" t="s">
        <v>357</v>
      </c>
      <c r="F58" s="20" t="s">
        <v>358</v>
      </c>
      <c r="G58" s="20" t="s">
        <v>359</v>
      </c>
      <c r="H58" s="1102" t="s">
        <v>360</v>
      </c>
      <c r="I58" s="1102" t="s">
        <v>361</v>
      </c>
      <c r="J58" s="1102" t="s">
        <v>362</v>
      </c>
      <c r="K58" s="1102" t="s">
        <v>363</v>
      </c>
      <c r="L58" s="1102" t="s">
        <v>364</v>
      </c>
      <c r="M58" s="846" t="s">
        <v>365</v>
      </c>
      <c r="N58" s="846" t="s">
        <v>366</v>
      </c>
      <c r="O58" s="846" t="s">
        <v>367</v>
      </c>
      <c r="P58" s="846" t="s">
        <v>368</v>
      </c>
    </row>
    <row r="59" spans="1:14" ht="14.25">
      <c r="A59" s="43"/>
      <c r="B59" s="43"/>
      <c r="C59" s="43"/>
      <c r="D59" s="43"/>
      <c r="E59" s="43"/>
      <c r="F59" s="43"/>
      <c r="G59" s="43"/>
      <c r="H59" s="1104">
        <v>7</v>
      </c>
      <c r="I59" s="1104">
        <v>7</v>
      </c>
      <c r="J59" s="1104">
        <v>7</v>
      </c>
      <c r="K59" s="1104">
        <v>7</v>
      </c>
      <c r="L59" s="1104">
        <v>7</v>
      </c>
      <c r="M59" s="846">
        <f aca="true" t="shared" si="1" ref="M59:M84">SUM(H59:L59)</f>
        <v>35</v>
      </c>
      <c r="N59" s="41"/>
    </row>
    <row r="60" spans="1:16" ht="14.25">
      <c r="A60" s="46">
        <v>1</v>
      </c>
      <c r="B60" s="46">
        <v>627</v>
      </c>
      <c r="C60" s="1183" t="s">
        <v>2015</v>
      </c>
      <c r="D60" s="1183" t="s">
        <v>1986</v>
      </c>
      <c r="E60" s="1183" t="s">
        <v>1064</v>
      </c>
      <c r="F60" s="1183">
        <v>31</v>
      </c>
      <c r="G60" s="1183" t="s">
        <v>859</v>
      </c>
      <c r="H60" s="46">
        <v>7</v>
      </c>
      <c r="I60" s="46">
        <v>7</v>
      </c>
      <c r="J60" s="46">
        <v>1</v>
      </c>
      <c r="K60" s="46">
        <v>0</v>
      </c>
      <c r="L60" s="46">
        <v>4</v>
      </c>
      <c r="M60" s="1182">
        <f t="shared" si="1"/>
        <v>19</v>
      </c>
      <c r="N60" s="749" t="s">
        <v>928</v>
      </c>
      <c r="O60" s="1183" t="s">
        <v>387</v>
      </c>
      <c r="P60" s="1183"/>
    </row>
    <row r="61" spans="1:16" ht="14.25">
      <c r="A61" s="46">
        <v>2</v>
      </c>
      <c r="B61" s="46">
        <v>604</v>
      </c>
      <c r="C61" s="1183" t="s">
        <v>1780</v>
      </c>
      <c r="D61" s="1183" t="s">
        <v>518</v>
      </c>
      <c r="E61" s="1183" t="s">
        <v>858</v>
      </c>
      <c r="F61" s="1183">
        <v>26</v>
      </c>
      <c r="G61" s="1183" t="s">
        <v>859</v>
      </c>
      <c r="H61" s="46">
        <v>3</v>
      </c>
      <c r="I61" s="46">
        <v>7</v>
      </c>
      <c r="J61" s="46">
        <v>7</v>
      </c>
      <c r="K61" s="46">
        <v>0</v>
      </c>
      <c r="L61" s="46">
        <v>0</v>
      </c>
      <c r="M61" s="1182">
        <f t="shared" si="1"/>
        <v>17</v>
      </c>
      <c r="N61" s="749" t="s">
        <v>870</v>
      </c>
      <c r="O61" s="1183" t="s">
        <v>385</v>
      </c>
      <c r="P61" s="1183"/>
    </row>
    <row r="62" spans="1:16" ht="18" customHeight="1">
      <c r="A62" s="46">
        <v>3</v>
      </c>
      <c r="B62" s="46">
        <v>602</v>
      </c>
      <c r="C62" s="1196" t="s">
        <v>519</v>
      </c>
      <c r="D62" s="1196" t="s">
        <v>1201</v>
      </c>
      <c r="E62" s="1196" t="s">
        <v>868</v>
      </c>
      <c r="F62" s="1196">
        <v>28</v>
      </c>
      <c r="G62" s="1196" t="s">
        <v>859</v>
      </c>
      <c r="H62" s="46">
        <v>5</v>
      </c>
      <c r="I62" s="46">
        <v>7</v>
      </c>
      <c r="J62" s="46">
        <v>0</v>
      </c>
      <c r="K62" s="46">
        <v>0</v>
      </c>
      <c r="L62" s="46">
        <v>4</v>
      </c>
      <c r="M62" s="1182">
        <f t="shared" si="1"/>
        <v>16</v>
      </c>
      <c r="N62" s="749" t="s">
        <v>870</v>
      </c>
      <c r="O62" s="1196" t="s">
        <v>520</v>
      </c>
      <c r="P62" s="1196"/>
    </row>
    <row r="63" spans="1:16" ht="14.25">
      <c r="A63" s="46">
        <v>4</v>
      </c>
      <c r="B63" s="46">
        <v>617</v>
      </c>
      <c r="C63" s="1197" t="s">
        <v>521</v>
      </c>
      <c r="D63" s="1197" t="s">
        <v>1914</v>
      </c>
      <c r="E63" s="1183" t="s">
        <v>899</v>
      </c>
      <c r="F63" s="1183">
        <v>20</v>
      </c>
      <c r="G63" s="1183" t="s">
        <v>935</v>
      </c>
      <c r="H63" s="46">
        <v>7</v>
      </c>
      <c r="I63" s="46">
        <v>7</v>
      </c>
      <c r="J63" s="46">
        <v>1</v>
      </c>
      <c r="K63" s="46">
        <v>0</v>
      </c>
      <c r="L63" s="46">
        <v>0</v>
      </c>
      <c r="M63" s="1182">
        <f t="shared" si="1"/>
        <v>15</v>
      </c>
      <c r="N63" s="749" t="s">
        <v>870</v>
      </c>
      <c r="O63" s="1186" t="s">
        <v>376</v>
      </c>
      <c r="P63" s="1183" t="s">
        <v>859</v>
      </c>
    </row>
    <row r="64" spans="1:16" ht="14.25">
      <c r="A64" s="46">
        <v>5</v>
      </c>
      <c r="B64" s="46">
        <v>618</v>
      </c>
      <c r="C64" s="1198" t="s">
        <v>522</v>
      </c>
      <c r="D64" s="1198" t="s">
        <v>1224</v>
      </c>
      <c r="E64" s="1198" t="s">
        <v>863</v>
      </c>
      <c r="F64" s="1198">
        <v>15</v>
      </c>
      <c r="G64" s="1198" t="s">
        <v>859</v>
      </c>
      <c r="H64" s="46">
        <v>2</v>
      </c>
      <c r="I64" s="46">
        <v>7</v>
      </c>
      <c r="J64" s="46">
        <v>1</v>
      </c>
      <c r="K64" s="46">
        <v>3</v>
      </c>
      <c r="L64" s="46">
        <v>0</v>
      </c>
      <c r="M64" s="1182">
        <f t="shared" si="1"/>
        <v>13</v>
      </c>
      <c r="N64" s="749" t="s">
        <v>870</v>
      </c>
      <c r="O64" s="1198" t="s">
        <v>400</v>
      </c>
      <c r="P64" s="1198"/>
    </row>
    <row r="65" spans="1:16" ht="14.25">
      <c r="A65" s="46">
        <v>5</v>
      </c>
      <c r="B65" s="46">
        <v>614</v>
      </c>
      <c r="C65" s="46" t="s">
        <v>1072</v>
      </c>
      <c r="D65" s="46" t="s">
        <v>1063</v>
      </c>
      <c r="E65" s="1183" t="s">
        <v>2214</v>
      </c>
      <c r="F65" s="1183">
        <v>15</v>
      </c>
      <c r="G65" s="1183" t="s">
        <v>859</v>
      </c>
      <c r="H65" s="46">
        <v>4</v>
      </c>
      <c r="I65" s="46">
        <v>7</v>
      </c>
      <c r="J65" s="46">
        <v>1</v>
      </c>
      <c r="K65" s="46">
        <v>1</v>
      </c>
      <c r="L65" s="46">
        <v>0</v>
      </c>
      <c r="M65" s="1182">
        <f t="shared" si="1"/>
        <v>13</v>
      </c>
      <c r="N65" s="749" t="s">
        <v>870</v>
      </c>
      <c r="O65" s="46" t="s">
        <v>523</v>
      </c>
      <c r="P65" s="46"/>
    </row>
    <row r="66" spans="1:16" ht="14.25">
      <c r="A66" s="46">
        <v>7</v>
      </c>
      <c r="B66" s="46">
        <v>609</v>
      </c>
      <c r="C66" s="1183" t="s">
        <v>524</v>
      </c>
      <c r="D66" s="1183" t="s">
        <v>1140</v>
      </c>
      <c r="E66" s="1183" t="s">
        <v>1208</v>
      </c>
      <c r="F66" s="1183">
        <v>20</v>
      </c>
      <c r="G66" s="1183" t="s">
        <v>864</v>
      </c>
      <c r="H66" s="46">
        <v>0</v>
      </c>
      <c r="I66" s="46">
        <v>7</v>
      </c>
      <c r="J66" s="46">
        <v>1</v>
      </c>
      <c r="K66" s="46">
        <v>0</v>
      </c>
      <c r="L66" s="46">
        <v>4</v>
      </c>
      <c r="M66" s="1182">
        <f t="shared" si="1"/>
        <v>12</v>
      </c>
      <c r="N66" s="749" t="s">
        <v>870</v>
      </c>
      <c r="O66" s="1183" t="s">
        <v>525</v>
      </c>
      <c r="P66" s="1183" t="s">
        <v>864</v>
      </c>
    </row>
    <row r="67" spans="1:16" ht="14.25">
      <c r="A67" s="294">
        <v>8</v>
      </c>
      <c r="B67" s="14">
        <v>616</v>
      </c>
      <c r="C67" s="1113" t="s">
        <v>526</v>
      </c>
      <c r="D67" s="1113" t="s">
        <v>1028</v>
      </c>
      <c r="E67" s="1105" t="s">
        <v>858</v>
      </c>
      <c r="F67" s="1113">
        <v>21</v>
      </c>
      <c r="G67" s="1113" t="s">
        <v>999</v>
      </c>
      <c r="H67" s="14">
        <v>0</v>
      </c>
      <c r="I67" s="14">
        <v>6</v>
      </c>
      <c r="J67" s="14">
        <v>0</v>
      </c>
      <c r="K67" s="14">
        <v>0</v>
      </c>
      <c r="L67" s="14">
        <v>4</v>
      </c>
      <c r="M67" s="846">
        <f t="shared" si="1"/>
        <v>10</v>
      </c>
      <c r="N67" s="14"/>
      <c r="O67" s="1113" t="s">
        <v>527</v>
      </c>
      <c r="P67" s="1105"/>
    </row>
    <row r="68" spans="1:16" ht="14.25">
      <c r="A68" s="294">
        <v>8</v>
      </c>
      <c r="B68" s="14">
        <v>612</v>
      </c>
      <c r="C68" s="1105" t="s">
        <v>528</v>
      </c>
      <c r="D68" s="1105" t="s">
        <v>1031</v>
      </c>
      <c r="E68" s="1105" t="s">
        <v>1251</v>
      </c>
      <c r="F68" s="1105">
        <v>15</v>
      </c>
      <c r="G68" s="1105" t="s">
        <v>859</v>
      </c>
      <c r="H68" s="14">
        <v>1</v>
      </c>
      <c r="I68" s="14">
        <v>7</v>
      </c>
      <c r="J68" s="14">
        <v>1</v>
      </c>
      <c r="K68" s="14">
        <v>1</v>
      </c>
      <c r="L68" s="14">
        <v>0</v>
      </c>
      <c r="M68" s="846">
        <f t="shared" si="1"/>
        <v>10</v>
      </c>
      <c r="N68" s="14"/>
      <c r="O68" s="1105" t="s">
        <v>529</v>
      </c>
      <c r="P68" s="1105" t="s">
        <v>864</v>
      </c>
    </row>
    <row r="69" spans="1:16" ht="14.25">
      <c r="A69" s="294">
        <v>8</v>
      </c>
      <c r="B69" s="14">
        <v>613</v>
      </c>
      <c r="C69" s="1105" t="s">
        <v>530</v>
      </c>
      <c r="D69" s="1105" t="s">
        <v>1403</v>
      </c>
      <c r="E69" s="1105" t="s">
        <v>912</v>
      </c>
      <c r="F69" s="1105"/>
      <c r="G69" s="1105" t="s">
        <v>859</v>
      </c>
      <c r="H69" s="14">
        <v>4</v>
      </c>
      <c r="I69" s="14">
        <v>5</v>
      </c>
      <c r="J69" s="14">
        <v>0</v>
      </c>
      <c r="K69" s="14">
        <v>1</v>
      </c>
      <c r="L69" s="14">
        <v>0</v>
      </c>
      <c r="M69" s="846">
        <f t="shared" si="1"/>
        <v>10</v>
      </c>
      <c r="N69" s="14"/>
      <c r="O69" s="1105" t="s">
        <v>455</v>
      </c>
      <c r="P69" s="1105"/>
    </row>
    <row r="70" spans="1:16" ht="14.25">
      <c r="A70" s="294">
        <v>11</v>
      </c>
      <c r="B70" s="14">
        <v>615</v>
      </c>
      <c r="C70" s="1105" t="s">
        <v>531</v>
      </c>
      <c r="D70" s="1105" t="s">
        <v>1099</v>
      </c>
      <c r="E70" s="1116" t="s">
        <v>905</v>
      </c>
      <c r="F70" s="1105">
        <v>24</v>
      </c>
      <c r="G70" s="1105" t="s">
        <v>859</v>
      </c>
      <c r="H70" s="14">
        <v>0</v>
      </c>
      <c r="I70" s="14">
        <v>6</v>
      </c>
      <c r="J70" s="14">
        <v>0</v>
      </c>
      <c r="K70" s="14">
        <v>3</v>
      </c>
      <c r="L70" s="14">
        <v>0</v>
      </c>
      <c r="M70" s="846">
        <f t="shared" si="1"/>
        <v>9</v>
      </c>
      <c r="N70" s="14"/>
      <c r="O70" s="1105" t="s">
        <v>371</v>
      </c>
      <c r="P70" s="1105"/>
    </row>
    <row r="71" spans="1:16" ht="14.25">
      <c r="A71" s="294">
        <v>12</v>
      </c>
      <c r="B71" s="14">
        <v>606</v>
      </c>
      <c r="C71" s="1105" t="s">
        <v>2032</v>
      </c>
      <c r="D71" s="1105" t="s">
        <v>924</v>
      </c>
      <c r="E71" s="1116" t="s">
        <v>905</v>
      </c>
      <c r="F71" s="1105">
        <v>24</v>
      </c>
      <c r="G71" s="1105" t="s">
        <v>859</v>
      </c>
      <c r="H71" s="14">
        <v>0</v>
      </c>
      <c r="I71" s="14">
        <v>7</v>
      </c>
      <c r="J71" s="14">
        <v>1</v>
      </c>
      <c r="K71" s="14">
        <v>0</v>
      </c>
      <c r="L71" s="14">
        <v>0</v>
      </c>
      <c r="M71" s="846">
        <f t="shared" si="1"/>
        <v>8</v>
      </c>
      <c r="N71" s="14"/>
      <c r="O71" s="1105" t="s">
        <v>371</v>
      </c>
      <c r="P71" s="1105"/>
    </row>
    <row r="72" spans="1:16" ht="14.25">
      <c r="A72" s="294">
        <v>12</v>
      </c>
      <c r="B72" s="14">
        <v>623</v>
      </c>
      <c r="C72" s="1115" t="s">
        <v>532</v>
      </c>
      <c r="D72" s="1115" t="s">
        <v>890</v>
      </c>
      <c r="E72" s="1105" t="s">
        <v>1038</v>
      </c>
      <c r="F72" s="1105">
        <v>12</v>
      </c>
      <c r="G72" s="1105" t="s">
        <v>859</v>
      </c>
      <c r="H72" s="14">
        <v>7</v>
      </c>
      <c r="I72" s="14">
        <v>0</v>
      </c>
      <c r="J72" s="14">
        <v>1</v>
      </c>
      <c r="K72" s="14">
        <v>0</v>
      </c>
      <c r="L72" s="14">
        <v>0</v>
      </c>
      <c r="M72" s="846">
        <f t="shared" si="1"/>
        <v>8</v>
      </c>
      <c r="N72" s="14"/>
      <c r="O72" s="1105" t="s">
        <v>533</v>
      </c>
      <c r="P72" s="1105"/>
    </row>
    <row r="73" spans="1:16" ht="14.25">
      <c r="A73" s="294">
        <v>14</v>
      </c>
      <c r="B73" s="14">
        <v>601</v>
      </c>
      <c r="C73" s="1105" t="s">
        <v>534</v>
      </c>
      <c r="D73" s="1105" t="s">
        <v>989</v>
      </c>
      <c r="E73" s="1105" t="s">
        <v>899</v>
      </c>
      <c r="F73" s="1105">
        <v>30</v>
      </c>
      <c r="G73" s="1105" t="s">
        <v>859</v>
      </c>
      <c r="H73" s="14">
        <v>7</v>
      </c>
      <c r="I73" s="14">
        <v>0</v>
      </c>
      <c r="J73" s="14">
        <v>0</v>
      </c>
      <c r="K73" s="14">
        <v>0</v>
      </c>
      <c r="L73" s="14">
        <v>0</v>
      </c>
      <c r="M73" s="846">
        <f t="shared" si="1"/>
        <v>7</v>
      </c>
      <c r="N73" s="14"/>
      <c r="O73" s="1112" t="s">
        <v>376</v>
      </c>
      <c r="P73" s="1105"/>
    </row>
    <row r="74" spans="1:16" ht="14.25">
      <c r="A74" s="294">
        <v>15</v>
      </c>
      <c r="B74" s="14">
        <v>621</v>
      </c>
      <c r="C74" s="1105" t="s">
        <v>535</v>
      </c>
      <c r="D74" s="1105" t="s">
        <v>16</v>
      </c>
      <c r="E74" s="1164" t="s">
        <v>905</v>
      </c>
      <c r="F74" s="1105">
        <v>23</v>
      </c>
      <c r="G74" s="1105" t="s">
        <v>864</v>
      </c>
      <c r="H74" s="14">
        <v>0</v>
      </c>
      <c r="I74" s="14">
        <v>7</v>
      </c>
      <c r="J74" s="14">
        <v>0</v>
      </c>
      <c r="K74" s="14">
        <v>0</v>
      </c>
      <c r="L74" s="14">
        <v>0</v>
      </c>
      <c r="M74" s="846">
        <f t="shared" si="1"/>
        <v>7</v>
      </c>
      <c r="N74" s="14"/>
      <c r="O74" s="1105" t="s">
        <v>371</v>
      </c>
      <c r="P74" s="1105" t="s">
        <v>864</v>
      </c>
    </row>
    <row r="75" spans="1:16" ht="14.25">
      <c r="A75" s="294">
        <v>15</v>
      </c>
      <c r="B75" s="14">
        <v>619</v>
      </c>
      <c r="C75" s="1105" t="s">
        <v>2181</v>
      </c>
      <c r="D75" s="1105" t="s">
        <v>971</v>
      </c>
      <c r="E75" s="1105" t="s">
        <v>912</v>
      </c>
      <c r="F75" s="1105"/>
      <c r="G75" s="1105" t="s">
        <v>864</v>
      </c>
      <c r="H75" s="14">
        <v>0</v>
      </c>
      <c r="I75" s="14">
        <v>3</v>
      </c>
      <c r="J75" s="14">
        <v>0</v>
      </c>
      <c r="K75" s="14">
        <v>0</v>
      </c>
      <c r="L75" s="14">
        <v>4</v>
      </c>
      <c r="M75" s="846">
        <f t="shared" si="1"/>
        <v>7</v>
      </c>
      <c r="N75" s="14"/>
      <c r="O75" s="1105" t="s">
        <v>455</v>
      </c>
      <c r="P75" s="1105"/>
    </row>
    <row r="76" spans="1:16" ht="14.25">
      <c r="A76" s="294">
        <v>17</v>
      </c>
      <c r="B76" s="14">
        <v>624</v>
      </c>
      <c r="C76" s="1116" t="s">
        <v>536</v>
      </c>
      <c r="D76" s="1116" t="s">
        <v>1011</v>
      </c>
      <c r="E76" s="1105" t="s">
        <v>1013</v>
      </c>
      <c r="F76" s="1115">
        <v>12</v>
      </c>
      <c r="G76" s="1105" t="s">
        <v>859</v>
      </c>
      <c r="H76" s="14">
        <v>0</v>
      </c>
      <c r="I76" s="14">
        <v>5</v>
      </c>
      <c r="J76" s="14">
        <v>0</v>
      </c>
      <c r="K76" s="14">
        <v>0</v>
      </c>
      <c r="L76" s="14">
        <v>0</v>
      </c>
      <c r="M76" s="846">
        <f t="shared" si="1"/>
        <v>5</v>
      </c>
      <c r="N76" s="14"/>
      <c r="O76" s="1116" t="s">
        <v>537</v>
      </c>
      <c r="P76" s="1105"/>
    </row>
    <row r="77" spans="1:16" ht="17.25" customHeight="1">
      <c r="A77" s="294">
        <v>17</v>
      </c>
      <c r="B77" s="14">
        <v>626</v>
      </c>
      <c r="C77" s="1115" t="s">
        <v>496</v>
      </c>
      <c r="D77" s="1115" t="s">
        <v>885</v>
      </c>
      <c r="E77" s="1105" t="s">
        <v>916</v>
      </c>
      <c r="F77" s="1105">
        <v>10</v>
      </c>
      <c r="G77" s="1105" t="s">
        <v>859</v>
      </c>
      <c r="H77" s="14">
        <v>5</v>
      </c>
      <c r="I77" s="14">
        <v>0</v>
      </c>
      <c r="J77" s="14">
        <v>0</v>
      </c>
      <c r="K77" s="14">
        <v>0</v>
      </c>
      <c r="L77" s="14">
        <v>0</v>
      </c>
      <c r="M77" s="846">
        <f t="shared" si="1"/>
        <v>5</v>
      </c>
      <c r="N77" s="14"/>
      <c r="O77" s="1115" t="s">
        <v>406</v>
      </c>
      <c r="P77" s="1105" t="s">
        <v>935</v>
      </c>
    </row>
    <row r="78" spans="1:16" ht="14.25">
      <c r="A78" s="294">
        <v>19</v>
      </c>
      <c r="B78" s="14">
        <v>611</v>
      </c>
      <c r="C78" s="1115" t="s">
        <v>1824</v>
      </c>
      <c r="D78" s="1115" t="s">
        <v>1157</v>
      </c>
      <c r="E78" s="1105" t="s">
        <v>882</v>
      </c>
      <c r="F78" s="1115">
        <v>16</v>
      </c>
      <c r="G78" s="1105" t="s">
        <v>859</v>
      </c>
      <c r="H78" s="14">
        <v>0</v>
      </c>
      <c r="I78" s="14">
        <v>1</v>
      </c>
      <c r="J78" s="14">
        <v>0</v>
      </c>
      <c r="K78" s="14">
        <v>0</v>
      </c>
      <c r="L78" s="14">
        <v>0</v>
      </c>
      <c r="M78" s="846">
        <f t="shared" si="1"/>
        <v>1</v>
      </c>
      <c r="N78" s="14"/>
      <c r="O78" s="1105" t="s">
        <v>498</v>
      </c>
      <c r="P78" s="1105"/>
    </row>
    <row r="79" spans="1:16" ht="14.25">
      <c r="A79" s="294">
        <v>26</v>
      </c>
      <c r="B79" s="14">
        <v>603</v>
      </c>
      <c r="C79" s="1115" t="s">
        <v>538</v>
      </c>
      <c r="D79" s="1115" t="s">
        <v>989</v>
      </c>
      <c r="E79" s="1105" t="s">
        <v>927</v>
      </c>
      <c r="F79" s="1115">
        <v>27</v>
      </c>
      <c r="G79" s="1115" t="s">
        <v>859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846">
        <f t="shared" si="1"/>
        <v>0</v>
      </c>
      <c r="N79" s="14"/>
      <c r="O79" s="1115" t="s">
        <v>457</v>
      </c>
      <c r="P79" s="1115"/>
    </row>
    <row r="80" spans="1:16" ht="14.25">
      <c r="A80" s="294">
        <v>26</v>
      </c>
      <c r="B80" s="14">
        <v>605</v>
      </c>
      <c r="C80" s="1105" t="s">
        <v>539</v>
      </c>
      <c r="D80" s="1105" t="s">
        <v>1717</v>
      </c>
      <c r="E80" s="1105" t="s">
        <v>1225</v>
      </c>
      <c r="F80" s="1105">
        <v>25</v>
      </c>
      <c r="G80" s="1105" t="s">
        <v>859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846">
        <f t="shared" si="1"/>
        <v>0</v>
      </c>
      <c r="N80" s="14"/>
      <c r="O80" s="1105" t="s">
        <v>391</v>
      </c>
      <c r="P80" s="1105"/>
    </row>
    <row r="81" spans="1:16" ht="14.25">
      <c r="A81" s="294">
        <v>26</v>
      </c>
      <c r="B81" s="14">
        <v>620</v>
      </c>
      <c r="C81" s="1115" t="s">
        <v>540</v>
      </c>
      <c r="D81" s="1115" t="s">
        <v>1073</v>
      </c>
      <c r="E81" s="1105" t="s">
        <v>927</v>
      </c>
      <c r="F81" s="1115">
        <v>24</v>
      </c>
      <c r="G81" s="1115" t="s">
        <v>864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846">
        <f t="shared" si="1"/>
        <v>0</v>
      </c>
      <c r="N81" s="14"/>
      <c r="O81" s="1115" t="s">
        <v>457</v>
      </c>
      <c r="P81" s="1115"/>
    </row>
    <row r="82" spans="1:16" ht="14.25">
      <c r="A82" s="294">
        <v>26</v>
      </c>
      <c r="B82" s="14">
        <v>607</v>
      </c>
      <c r="C82" s="1158" t="s">
        <v>541</v>
      </c>
      <c r="D82" s="1158" t="s">
        <v>1011</v>
      </c>
      <c r="E82" s="1105" t="s">
        <v>941</v>
      </c>
      <c r="F82" s="1105">
        <v>21</v>
      </c>
      <c r="G82" s="1158" t="s">
        <v>859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846">
        <f t="shared" si="1"/>
        <v>0</v>
      </c>
      <c r="N82" s="14"/>
      <c r="O82" s="1126" t="s">
        <v>542</v>
      </c>
      <c r="P82" s="1105"/>
    </row>
    <row r="83" spans="1:16" ht="14.25">
      <c r="A83" s="294">
        <v>26</v>
      </c>
      <c r="B83" s="14">
        <v>608</v>
      </c>
      <c r="C83" s="1105" t="s">
        <v>2022</v>
      </c>
      <c r="D83" s="1105" t="s">
        <v>1224</v>
      </c>
      <c r="E83" s="1105" t="s">
        <v>1019</v>
      </c>
      <c r="F83" s="1105">
        <v>21</v>
      </c>
      <c r="G83" s="1105" t="s">
        <v>859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846">
        <f t="shared" si="1"/>
        <v>0</v>
      </c>
      <c r="N83" s="14"/>
      <c r="O83" s="1105" t="s">
        <v>543</v>
      </c>
      <c r="P83" s="1105"/>
    </row>
    <row r="84" spans="1:16" ht="14.25">
      <c r="A84" s="294">
        <v>26</v>
      </c>
      <c r="B84" s="14">
        <v>610</v>
      </c>
      <c r="C84" s="1164" t="s">
        <v>544</v>
      </c>
      <c r="D84" s="1164" t="s">
        <v>894</v>
      </c>
      <c r="E84" s="1115" t="s">
        <v>919</v>
      </c>
      <c r="F84" s="1164">
        <v>16</v>
      </c>
      <c r="G84" s="1164" t="s">
        <v>864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846">
        <f t="shared" si="1"/>
        <v>0</v>
      </c>
      <c r="N84" s="14"/>
      <c r="O84" s="1164" t="s">
        <v>545</v>
      </c>
      <c r="P84" s="1164" t="s">
        <v>864</v>
      </c>
    </row>
    <row r="85" spans="1:16" ht="15" customHeight="1">
      <c r="A85" s="294">
        <v>26</v>
      </c>
      <c r="B85" s="14">
        <v>625</v>
      </c>
      <c r="C85" s="1156" t="s">
        <v>547</v>
      </c>
      <c r="D85" s="1156" t="s">
        <v>1157</v>
      </c>
      <c r="E85" s="1105" t="s">
        <v>1144</v>
      </c>
      <c r="F85" s="1105">
        <v>12</v>
      </c>
      <c r="G85" s="1105" t="s">
        <v>859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846">
        <f>SUM(H85:L85)</f>
        <v>0</v>
      </c>
      <c r="N85" s="14"/>
      <c r="O85" s="1117" t="s">
        <v>548</v>
      </c>
      <c r="P85" s="1105"/>
    </row>
    <row r="86" spans="1:16" ht="14.25">
      <c r="A86" s="770"/>
      <c r="B86" s="770">
        <v>622</v>
      </c>
      <c r="C86" s="1199" t="s">
        <v>546</v>
      </c>
      <c r="D86" s="1199" t="s">
        <v>881</v>
      </c>
      <c r="E86" s="1199" t="s">
        <v>891</v>
      </c>
      <c r="F86" s="1199">
        <v>13</v>
      </c>
      <c r="G86" s="1199" t="s">
        <v>859</v>
      </c>
      <c r="H86" s="406" t="s">
        <v>939</v>
      </c>
      <c r="I86" s="407"/>
      <c r="J86" s="407"/>
      <c r="K86" s="407"/>
      <c r="L86" s="407"/>
      <c r="M86" s="374"/>
      <c r="N86" s="770"/>
      <c r="O86" s="1199" t="s">
        <v>395</v>
      </c>
      <c r="P86" s="1199"/>
    </row>
    <row r="87" spans="1:15" ht="14.25">
      <c r="A87" s="1134"/>
      <c r="B87" s="850"/>
      <c r="C87" s="1135"/>
      <c r="D87" s="1135"/>
      <c r="E87" s="1130"/>
      <c r="F87" s="1130"/>
      <c r="G87" s="1130"/>
      <c r="H87" s="1135"/>
      <c r="I87" s="1135"/>
      <c r="J87" s="1135"/>
      <c r="K87" s="1135"/>
      <c r="L87" s="1135"/>
      <c r="M87" s="1136"/>
      <c r="N87" s="1136"/>
      <c r="O87" s="1137"/>
    </row>
    <row r="88" spans="1:16" ht="15">
      <c r="A88" s="36"/>
      <c r="B88" s="36"/>
      <c r="C88" s="1176" t="s">
        <v>1518</v>
      </c>
      <c r="D88" s="36"/>
      <c r="E88" s="1174"/>
      <c r="F88" s="1174"/>
      <c r="G88" s="49"/>
      <c r="H88" s="49"/>
      <c r="I88" s="49"/>
      <c r="J88" s="49"/>
      <c r="K88" s="49"/>
      <c r="L88" s="49"/>
      <c r="M88" s="49"/>
      <c r="N88" s="49"/>
      <c r="O88" s="1173"/>
      <c r="P88" s="1100"/>
    </row>
    <row r="89" spans="1:16" ht="48">
      <c r="A89" s="1102" t="s">
        <v>842</v>
      </c>
      <c r="B89" s="1102" t="s">
        <v>954</v>
      </c>
      <c r="C89" s="846" t="s">
        <v>844</v>
      </c>
      <c r="D89" s="846" t="s">
        <v>845</v>
      </c>
      <c r="E89" s="846" t="s">
        <v>357</v>
      </c>
      <c r="F89" s="20" t="s">
        <v>358</v>
      </c>
      <c r="G89" s="20" t="s">
        <v>359</v>
      </c>
      <c r="H89" s="1102" t="s">
        <v>360</v>
      </c>
      <c r="I89" s="1102" t="s">
        <v>361</v>
      </c>
      <c r="J89" s="1102" t="s">
        <v>362</v>
      </c>
      <c r="K89" s="1102" t="s">
        <v>363</v>
      </c>
      <c r="L89" s="1102" t="s">
        <v>364</v>
      </c>
      <c r="M89" s="846" t="s">
        <v>365</v>
      </c>
      <c r="N89" s="846" t="s">
        <v>366</v>
      </c>
      <c r="O89" s="846" t="s">
        <v>367</v>
      </c>
      <c r="P89" s="846" t="s">
        <v>368</v>
      </c>
    </row>
    <row r="90" spans="1:16" ht="14.25">
      <c r="A90" s="1102"/>
      <c r="B90" s="1102"/>
      <c r="C90" s="846"/>
      <c r="D90" s="846"/>
      <c r="E90" s="846"/>
      <c r="F90" s="20"/>
      <c r="G90" s="20"/>
      <c r="H90" s="1104">
        <v>7</v>
      </c>
      <c r="I90" s="1104">
        <v>7</v>
      </c>
      <c r="J90" s="1104">
        <v>7</v>
      </c>
      <c r="K90" s="1104">
        <v>7</v>
      </c>
      <c r="L90" s="1104">
        <v>7</v>
      </c>
      <c r="M90" s="846">
        <f>SUM(H90:L90)</f>
        <v>35</v>
      </c>
      <c r="N90" s="846"/>
      <c r="O90" s="846"/>
      <c r="P90" s="846"/>
    </row>
    <row r="91" spans="1:16" ht="14.25">
      <c r="A91" s="1205">
        <v>1</v>
      </c>
      <c r="B91" s="1206">
        <v>702</v>
      </c>
      <c r="C91" s="1207" t="s">
        <v>1007</v>
      </c>
      <c r="D91" s="1207" t="s">
        <v>857</v>
      </c>
      <c r="E91" s="1183" t="s">
        <v>882</v>
      </c>
      <c r="F91" s="1207">
        <v>20</v>
      </c>
      <c r="G91" s="1183" t="s">
        <v>859</v>
      </c>
      <c r="H91" s="1208">
        <v>7</v>
      </c>
      <c r="I91" s="1208">
        <v>7</v>
      </c>
      <c r="J91" s="1208">
        <v>5</v>
      </c>
      <c r="K91" s="1208">
        <v>7</v>
      </c>
      <c r="L91" s="1208">
        <v>7</v>
      </c>
      <c r="M91" s="1182">
        <f aca="true" t="shared" si="2" ref="M91:M117">SUM(H91:L91)</f>
        <v>33</v>
      </c>
      <c r="N91" s="1182" t="s">
        <v>928</v>
      </c>
      <c r="O91" s="1183" t="s">
        <v>448</v>
      </c>
      <c r="P91" s="1183" t="s">
        <v>859</v>
      </c>
    </row>
    <row r="92" spans="1:16" ht="14.25">
      <c r="A92" s="1205">
        <v>2</v>
      </c>
      <c r="B92" s="1206">
        <v>704</v>
      </c>
      <c r="C92" s="1183" t="s">
        <v>1172</v>
      </c>
      <c r="D92" s="1183" t="s">
        <v>1173</v>
      </c>
      <c r="E92" s="1183" t="s">
        <v>858</v>
      </c>
      <c r="F92" s="1183">
        <v>17</v>
      </c>
      <c r="G92" s="1183" t="s">
        <v>859</v>
      </c>
      <c r="H92" s="1208">
        <v>7</v>
      </c>
      <c r="I92" s="1208">
        <v>7</v>
      </c>
      <c r="J92" s="1208">
        <v>5</v>
      </c>
      <c r="K92" s="1208">
        <v>0</v>
      </c>
      <c r="L92" s="1208">
        <v>0</v>
      </c>
      <c r="M92" s="1182">
        <f t="shared" si="2"/>
        <v>19</v>
      </c>
      <c r="N92" s="1182" t="s">
        <v>870</v>
      </c>
      <c r="O92" s="1183" t="s">
        <v>374</v>
      </c>
      <c r="P92" s="1183"/>
    </row>
    <row r="93" spans="1:16" ht="18.75" customHeight="1">
      <c r="A93" s="1205">
        <v>3</v>
      </c>
      <c r="B93" s="1206">
        <v>723</v>
      </c>
      <c r="C93" s="1183" t="s">
        <v>1897</v>
      </c>
      <c r="D93" s="1183" t="s">
        <v>1048</v>
      </c>
      <c r="E93" s="1183" t="s">
        <v>1188</v>
      </c>
      <c r="F93" s="1183">
        <v>15</v>
      </c>
      <c r="G93" s="1183" t="s">
        <v>859</v>
      </c>
      <c r="H93" s="1208">
        <v>7</v>
      </c>
      <c r="I93" s="1208">
        <v>7</v>
      </c>
      <c r="J93" s="1208">
        <v>0</v>
      </c>
      <c r="K93" s="1208">
        <v>3</v>
      </c>
      <c r="L93" s="1208">
        <v>0</v>
      </c>
      <c r="M93" s="1182">
        <f t="shared" si="2"/>
        <v>17</v>
      </c>
      <c r="N93" s="1182" t="s">
        <v>870</v>
      </c>
      <c r="O93" s="1183" t="s">
        <v>449</v>
      </c>
      <c r="P93" s="1183"/>
    </row>
    <row r="94" spans="1:16" ht="14.25">
      <c r="A94" s="1205">
        <v>4</v>
      </c>
      <c r="B94" s="1206">
        <v>718</v>
      </c>
      <c r="C94" s="46" t="s">
        <v>2049</v>
      </c>
      <c r="D94" s="46" t="s">
        <v>1452</v>
      </c>
      <c r="E94" s="1183" t="s">
        <v>450</v>
      </c>
      <c r="F94" s="46"/>
      <c r="G94" s="46"/>
      <c r="H94" s="1208">
        <v>7</v>
      </c>
      <c r="I94" s="1208">
        <v>0</v>
      </c>
      <c r="J94" s="1208">
        <v>6</v>
      </c>
      <c r="K94" s="1208">
        <v>2</v>
      </c>
      <c r="L94" s="1208">
        <v>0</v>
      </c>
      <c r="M94" s="1182">
        <f t="shared" si="2"/>
        <v>15</v>
      </c>
      <c r="N94" s="1182" t="s">
        <v>870</v>
      </c>
      <c r="O94" s="1183" t="s">
        <v>451</v>
      </c>
      <c r="P94" s="46" t="s">
        <v>864</v>
      </c>
    </row>
    <row r="95" spans="1:16" ht="16.5" customHeight="1">
      <c r="A95" s="1205">
        <v>5</v>
      </c>
      <c r="B95" s="1206">
        <v>709</v>
      </c>
      <c r="C95" s="1207" t="s">
        <v>452</v>
      </c>
      <c r="D95" s="1207" t="s">
        <v>1011</v>
      </c>
      <c r="E95" s="1183" t="s">
        <v>916</v>
      </c>
      <c r="F95" s="1183">
        <v>12</v>
      </c>
      <c r="G95" s="1183" t="s">
        <v>859</v>
      </c>
      <c r="H95" s="1208">
        <v>7</v>
      </c>
      <c r="I95" s="1208">
        <v>0</v>
      </c>
      <c r="J95" s="1208">
        <v>5</v>
      </c>
      <c r="K95" s="1208">
        <v>0</v>
      </c>
      <c r="L95" s="1208">
        <v>0</v>
      </c>
      <c r="M95" s="1182">
        <f t="shared" si="2"/>
        <v>12</v>
      </c>
      <c r="N95" s="1182" t="s">
        <v>870</v>
      </c>
      <c r="O95" s="1207" t="s">
        <v>453</v>
      </c>
      <c r="P95" s="1183"/>
    </row>
    <row r="96" spans="1:16" ht="14.25">
      <c r="A96" s="1205">
        <v>6</v>
      </c>
      <c r="B96" s="1206">
        <v>710</v>
      </c>
      <c r="C96" s="1197" t="s">
        <v>1107</v>
      </c>
      <c r="D96" s="1197" t="s">
        <v>1248</v>
      </c>
      <c r="E96" s="1183" t="s">
        <v>1013</v>
      </c>
      <c r="F96" s="1207">
        <v>12</v>
      </c>
      <c r="G96" s="1183" t="s">
        <v>859</v>
      </c>
      <c r="H96" s="1208">
        <v>0</v>
      </c>
      <c r="I96" s="1208">
        <v>7</v>
      </c>
      <c r="J96" s="1208">
        <v>5</v>
      </c>
      <c r="K96" s="1208">
        <v>0</v>
      </c>
      <c r="L96" s="1208">
        <v>0</v>
      </c>
      <c r="M96" s="1182">
        <f t="shared" si="2"/>
        <v>12</v>
      </c>
      <c r="N96" s="1182" t="s">
        <v>870</v>
      </c>
      <c r="O96" s="1197" t="s">
        <v>454</v>
      </c>
      <c r="P96" s="1183"/>
    </row>
    <row r="97" spans="1:16" ht="14.25">
      <c r="A97" s="1205">
        <v>7</v>
      </c>
      <c r="B97" s="1206">
        <v>712</v>
      </c>
      <c r="C97" s="1183" t="s">
        <v>1359</v>
      </c>
      <c r="D97" s="1183" t="s">
        <v>881</v>
      </c>
      <c r="E97" s="1183" t="s">
        <v>912</v>
      </c>
      <c r="F97" s="1183"/>
      <c r="G97" s="1183" t="s">
        <v>859</v>
      </c>
      <c r="H97" s="1208">
        <v>0</v>
      </c>
      <c r="I97" s="1208">
        <v>0</v>
      </c>
      <c r="J97" s="1208">
        <v>5</v>
      </c>
      <c r="K97" s="1208">
        <v>0</v>
      </c>
      <c r="L97" s="1208">
        <v>4</v>
      </c>
      <c r="M97" s="1209">
        <f t="shared" si="2"/>
        <v>9</v>
      </c>
      <c r="N97" s="1182" t="s">
        <v>870</v>
      </c>
      <c r="O97" s="1183" t="s">
        <v>455</v>
      </c>
      <c r="P97" s="1183"/>
    </row>
    <row r="98" spans="1:16" ht="14.25">
      <c r="A98" s="1200">
        <v>8</v>
      </c>
      <c r="B98" s="1155">
        <v>705</v>
      </c>
      <c r="C98" s="1115" t="s">
        <v>456</v>
      </c>
      <c r="D98" s="1115" t="s">
        <v>1008</v>
      </c>
      <c r="E98" s="1105" t="s">
        <v>927</v>
      </c>
      <c r="F98" s="1115">
        <v>17</v>
      </c>
      <c r="G98" s="1115" t="s">
        <v>859</v>
      </c>
      <c r="H98" s="1146">
        <v>7</v>
      </c>
      <c r="I98" s="1146">
        <v>0</v>
      </c>
      <c r="J98" s="1146">
        <v>0</v>
      </c>
      <c r="K98" s="1146">
        <v>0</v>
      </c>
      <c r="L98" s="1146">
        <v>0</v>
      </c>
      <c r="M98" s="846">
        <f t="shared" si="2"/>
        <v>7</v>
      </c>
      <c r="N98" s="1120"/>
      <c r="O98" s="1115" t="s">
        <v>457</v>
      </c>
      <c r="P98" s="1115"/>
    </row>
    <row r="99" spans="1:16" ht="14.25">
      <c r="A99" s="1200">
        <v>9</v>
      </c>
      <c r="B99" s="1155">
        <v>706</v>
      </c>
      <c r="C99" s="1105" t="s">
        <v>458</v>
      </c>
      <c r="D99" s="1105" t="s">
        <v>64</v>
      </c>
      <c r="E99" s="1105" t="s">
        <v>1758</v>
      </c>
      <c r="F99" s="1105">
        <v>16</v>
      </c>
      <c r="G99" s="1105" t="s">
        <v>859</v>
      </c>
      <c r="H99" s="1146">
        <v>7</v>
      </c>
      <c r="I99" s="1146">
        <v>0</v>
      </c>
      <c r="J99" s="1146">
        <v>0</v>
      </c>
      <c r="K99" s="1146">
        <v>0</v>
      </c>
      <c r="L99" s="1146">
        <v>0</v>
      </c>
      <c r="M99" s="846">
        <f t="shared" si="2"/>
        <v>7</v>
      </c>
      <c r="N99" s="1120"/>
      <c r="O99" s="1105" t="s">
        <v>459</v>
      </c>
      <c r="P99" s="1105" t="s">
        <v>864</v>
      </c>
    </row>
    <row r="100" spans="1:16" ht="14.25">
      <c r="A100" s="1200">
        <v>10</v>
      </c>
      <c r="B100" s="1155">
        <v>724</v>
      </c>
      <c r="C100" s="1105" t="s">
        <v>460</v>
      </c>
      <c r="D100" s="1105" t="s">
        <v>1224</v>
      </c>
      <c r="E100" s="1105" t="s">
        <v>1266</v>
      </c>
      <c r="F100" s="1105">
        <v>15</v>
      </c>
      <c r="G100" s="1105" t="s">
        <v>859</v>
      </c>
      <c r="H100" s="1146">
        <v>0</v>
      </c>
      <c r="I100" s="1146">
        <v>7</v>
      </c>
      <c r="J100" s="1146">
        <v>0</v>
      </c>
      <c r="K100" s="1146">
        <v>0</v>
      </c>
      <c r="L100" s="1146">
        <v>0</v>
      </c>
      <c r="M100" s="846">
        <f t="shared" si="2"/>
        <v>7</v>
      </c>
      <c r="N100" s="1120"/>
      <c r="O100" s="1105" t="s">
        <v>397</v>
      </c>
      <c r="P100" s="1105"/>
    </row>
    <row r="101" spans="1:16" ht="14.25">
      <c r="A101" s="1200">
        <v>11</v>
      </c>
      <c r="B101" s="1155">
        <v>725</v>
      </c>
      <c r="C101" s="717" t="s">
        <v>461</v>
      </c>
      <c r="D101" s="717" t="s">
        <v>64</v>
      </c>
      <c r="E101" s="717" t="s">
        <v>868</v>
      </c>
      <c r="F101" s="717">
        <v>15</v>
      </c>
      <c r="G101" s="717" t="s">
        <v>859</v>
      </c>
      <c r="H101" s="1146">
        <v>7</v>
      </c>
      <c r="I101" s="1146">
        <v>0</v>
      </c>
      <c r="J101" s="1146">
        <v>0</v>
      </c>
      <c r="K101" s="1146">
        <v>0</v>
      </c>
      <c r="L101" s="1146">
        <v>0</v>
      </c>
      <c r="M101" s="846">
        <f t="shared" si="2"/>
        <v>7</v>
      </c>
      <c r="N101" s="1120"/>
      <c r="O101" s="717" t="s">
        <v>462</v>
      </c>
      <c r="P101" s="717"/>
    </row>
    <row r="102" spans="1:16" ht="18" customHeight="1">
      <c r="A102" s="1200">
        <v>12</v>
      </c>
      <c r="B102" s="43">
        <v>707</v>
      </c>
      <c r="C102" s="1115" t="s">
        <v>1555</v>
      </c>
      <c r="D102" s="1115" t="s">
        <v>1016</v>
      </c>
      <c r="E102" s="1115" t="s">
        <v>422</v>
      </c>
      <c r="F102" s="1115">
        <v>14</v>
      </c>
      <c r="G102" s="1115" t="s">
        <v>928</v>
      </c>
      <c r="H102" s="43">
        <v>0</v>
      </c>
      <c r="I102" s="43">
        <v>7</v>
      </c>
      <c r="J102" s="1164">
        <v>0</v>
      </c>
      <c r="K102" s="1164">
        <v>0</v>
      </c>
      <c r="L102" s="1164">
        <v>0</v>
      </c>
      <c r="M102" s="846">
        <f t="shared" si="2"/>
        <v>7</v>
      </c>
      <c r="N102" s="43"/>
      <c r="O102" s="1115" t="s">
        <v>463</v>
      </c>
      <c r="P102" s="1105"/>
    </row>
    <row r="103" spans="1:16" ht="14.25">
      <c r="A103" s="1200">
        <v>13</v>
      </c>
      <c r="B103" s="1155">
        <v>728</v>
      </c>
      <c r="C103" s="1126" t="s">
        <v>1215</v>
      </c>
      <c r="D103" s="1126" t="s">
        <v>862</v>
      </c>
      <c r="E103" s="1105" t="s">
        <v>1042</v>
      </c>
      <c r="F103" s="1105">
        <v>13</v>
      </c>
      <c r="G103" s="1105" t="s">
        <v>859</v>
      </c>
      <c r="H103" s="1146">
        <v>7</v>
      </c>
      <c r="I103" s="1146">
        <v>0</v>
      </c>
      <c r="J103" s="1146">
        <v>0</v>
      </c>
      <c r="K103" s="1146">
        <v>0</v>
      </c>
      <c r="L103" s="1146">
        <v>0</v>
      </c>
      <c r="M103" s="846">
        <f t="shared" si="2"/>
        <v>7</v>
      </c>
      <c r="N103" s="1120"/>
      <c r="O103" s="1105" t="s">
        <v>464</v>
      </c>
      <c r="P103" s="1105"/>
    </row>
    <row r="104" spans="1:16" ht="14.25">
      <c r="A104" s="1200">
        <v>14</v>
      </c>
      <c r="B104" s="1155">
        <v>711</v>
      </c>
      <c r="C104" s="1105" t="s">
        <v>465</v>
      </c>
      <c r="D104" s="1105" t="s">
        <v>857</v>
      </c>
      <c r="E104" s="1105" t="s">
        <v>1064</v>
      </c>
      <c r="F104" s="1105">
        <v>12</v>
      </c>
      <c r="G104" s="1105" t="s">
        <v>859</v>
      </c>
      <c r="H104" s="1146">
        <v>0</v>
      </c>
      <c r="I104" s="1146">
        <v>7</v>
      </c>
      <c r="J104" s="1146">
        <v>0</v>
      </c>
      <c r="K104" s="1146">
        <v>0</v>
      </c>
      <c r="L104" s="1146">
        <v>0</v>
      </c>
      <c r="M104" s="846">
        <f t="shared" si="2"/>
        <v>7</v>
      </c>
      <c r="N104" s="1120"/>
      <c r="O104" s="1105" t="s">
        <v>466</v>
      </c>
      <c r="P104" s="1105"/>
    </row>
    <row r="105" spans="1:16" ht="14.25">
      <c r="A105" s="1200">
        <v>15</v>
      </c>
      <c r="B105" s="1155">
        <v>720</v>
      </c>
      <c r="C105" s="1105" t="s">
        <v>1509</v>
      </c>
      <c r="D105" s="1105" t="s">
        <v>890</v>
      </c>
      <c r="E105" s="1105" t="s">
        <v>891</v>
      </c>
      <c r="F105" s="1105">
        <v>11</v>
      </c>
      <c r="G105" s="1105" t="s">
        <v>859</v>
      </c>
      <c r="H105" s="1146">
        <v>7</v>
      </c>
      <c r="I105" s="1146">
        <v>0</v>
      </c>
      <c r="J105" s="1146">
        <v>0</v>
      </c>
      <c r="K105" s="1146">
        <v>0</v>
      </c>
      <c r="L105" s="1146">
        <v>0</v>
      </c>
      <c r="M105" s="846">
        <f t="shared" si="2"/>
        <v>7</v>
      </c>
      <c r="N105" s="1120"/>
      <c r="O105" s="1105" t="s">
        <v>467</v>
      </c>
      <c r="P105" s="1105"/>
    </row>
    <row r="106" spans="1:16" ht="16.5" customHeight="1">
      <c r="A106" s="1200">
        <v>16</v>
      </c>
      <c r="B106" s="1155">
        <v>722</v>
      </c>
      <c r="C106" s="1156" t="s">
        <v>2105</v>
      </c>
      <c r="D106" s="1156" t="s">
        <v>1011</v>
      </c>
      <c r="E106" s="1105" t="s">
        <v>1144</v>
      </c>
      <c r="F106" s="1105">
        <v>7</v>
      </c>
      <c r="G106" s="1105" t="s">
        <v>935</v>
      </c>
      <c r="H106" s="1146">
        <v>7</v>
      </c>
      <c r="I106" s="1146">
        <v>0</v>
      </c>
      <c r="J106" s="1146">
        <v>0</v>
      </c>
      <c r="K106" s="1146">
        <v>0</v>
      </c>
      <c r="L106" s="1146">
        <v>0</v>
      </c>
      <c r="M106" s="846">
        <f t="shared" si="2"/>
        <v>7</v>
      </c>
      <c r="N106" s="1120"/>
      <c r="O106" s="1105" t="s">
        <v>468</v>
      </c>
      <c r="P106" s="1105" t="s">
        <v>935</v>
      </c>
    </row>
    <row r="107" spans="1:16" ht="14.25">
      <c r="A107" s="1200">
        <v>17</v>
      </c>
      <c r="B107" s="1155">
        <v>717</v>
      </c>
      <c r="C107" s="1105" t="s">
        <v>1389</v>
      </c>
      <c r="D107" s="1105" t="s">
        <v>924</v>
      </c>
      <c r="E107" s="1105" t="s">
        <v>912</v>
      </c>
      <c r="F107" s="1105"/>
      <c r="G107" s="1105" t="s">
        <v>859</v>
      </c>
      <c r="H107" s="1146">
        <v>7</v>
      </c>
      <c r="I107" s="1146">
        <v>0</v>
      </c>
      <c r="J107" s="1146">
        <v>0</v>
      </c>
      <c r="K107" s="1146">
        <v>0</v>
      </c>
      <c r="L107" s="1146">
        <v>0</v>
      </c>
      <c r="M107" s="846">
        <f t="shared" si="2"/>
        <v>7</v>
      </c>
      <c r="N107" s="1120"/>
      <c r="O107" s="1105" t="s">
        <v>455</v>
      </c>
      <c r="P107" s="1105"/>
    </row>
    <row r="108" spans="1:16" ht="14.25">
      <c r="A108" s="1200">
        <v>18</v>
      </c>
      <c r="B108" s="1155">
        <v>714</v>
      </c>
      <c r="C108" s="14" t="s">
        <v>469</v>
      </c>
      <c r="D108" s="14" t="s">
        <v>1452</v>
      </c>
      <c r="E108" s="1113" t="s">
        <v>450</v>
      </c>
      <c r="F108" s="14"/>
      <c r="G108" s="14"/>
      <c r="H108" s="1146">
        <v>0</v>
      </c>
      <c r="I108" s="1146">
        <v>7</v>
      </c>
      <c r="J108" s="1146">
        <v>0</v>
      </c>
      <c r="K108" s="1146">
        <v>0</v>
      </c>
      <c r="L108" s="1146">
        <v>0</v>
      </c>
      <c r="M108" s="846">
        <f t="shared" si="2"/>
        <v>7</v>
      </c>
      <c r="N108" s="1120"/>
      <c r="O108" s="1113" t="s">
        <v>451</v>
      </c>
      <c r="P108" s="14"/>
    </row>
    <row r="109" spans="1:16" ht="14.25">
      <c r="A109" s="1200">
        <v>19</v>
      </c>
      <c r="B109" s="1155">
        <v>703</v>
      </c>
      <c r="C109" s="1105" t="s">
        <v>470</v>
      </c>
      <c r="D109" s="1105" t="s">
        <v>1071</v>
      </c>
      <c r="E109" s="1116" t="s">
        <v>905</v>
      </c>
      <c r="F109" s="1105">
        <v>17</v>
      </c>
      <c r="G109" s="1105" t="s">
        <v>859</v>
      </c>
      <c r="H109" s="1146">
        <v>0</v>
      </c>
      <c r="I109" s="1146">
        <v>0</v>
      </c>
      <c r="J109" s="1146">
        <v>0</v>
      </c>
      <c r="K109" s="1146">
        <v>0</v>
      </c>
      <c r="L109" s="1146">
        <v>5</v>
      </c>
      <c r="M109" s="846">
        <f t="shared" si="2"/>
        <v>5</v>
      </c>
      <c r="N109" s="1120"/>
      <c r="O109" s="1105" t="s">
        <v>371</v>
      </c>
      <c r="P109" s="1105"/>
    </row>
    <row r="110" spans="1:16" ht="14.25">
      <c r="A110" s="1200">
        <v>27</v>
      </c>
      <c r="B110" s="1155">
        <v>701</v>
      </c>
      <c r="C110" s="1115" t="s">
        <v>1210</v>
      </c>
      <c r="D110" s="1115" t="s">
        <v>924</v>
      </c>
      <c r="E110" s="1157" t="s">
        <v>1579</v>
      </c>
      <c r="F110" s="1105">
        <v>20</v>
      </c>
      <c r="G110" s="1105" t="s">
        <v>859</v>
      </c>
      <c r="H110" s="1146">
        <v>0</v>
      </c>
      <c r="I110" s="1146">
        <v>0</v>
      </c>
      <c r="J110" s="1146">
        <v>0</v>
      </c>
      <c r="K110" s="1146">
        <v>0</v>
      </c>
      <c r="L110" s="1146">
        <v>0</v>
      </c>
      <c r="M110" s="846">
        <f t="shared" si="2"/>
        <v>0</v>
      </c>
      <c r="N110" s="1120"/>
      <c r="O110" s="1105" t="s">
        <v>404</v>
      </c>
      <c r="P110" s="1105"/>
    </row>
    <row r="111" spans="1:16" ht="14.25">
      <c r="A111" s="1200">
        <v>27</v>
      </c>
      <c r="B111" s="1155">
        <v>715</v>
      </c>
      <c r="C111" s="1105" t="s">
        <v>471</v>
      </c>
      <c r="D111" s="1105" t="s">
        <v>922</v>
      </c>
      <c r="E111" s="1116" t="s">
        <v>905</v>
      </c>
      <c r="F111" s="1105">
        <v>16</v>
      </c>
      <c r="G111" s="1105" t="s">
        <v>864</v>
      </c>
      <c r="H111" s="1146">
        <v>0</v>
      </c>
      <c r="I111" s="1146">
        <v>0</v>
      </c>
      <c r="J111" s="1146">
        <v>0</v>
      </c>
      <c r="K111" s="1146">
        <v>0</v>
      </c>
      <c r="L111" s="1146">
        <v>0</v>
      </c>
      <c r="M111" s="846">
        <f t="shared" si="2"/>
        <v>0</v>
      </c>
      <c r="N111" s="1120"/>
      <c r="O111" s="1105" t="s">
        <v>371</v>
      </c>
      <c r="P111" s="1105" t="s">
        <v>864</v>
      </c>
    </row>
    <row r="112" spans="1:16" ht="14.25">
      <c r="A112" s="1200">
        <v>27</v>
      </c>
      <c r="B112" s="1155">
        <v>726</v>
      </c>
      <c r="C112" s="1105" t="s">
        <v>1177</v>
      </c>
      <c r="D112" s="1105" t="s">
        <v>1011</v>
      </c>
      <c r="E112" s="1105" t="s">
        <v>1023</v>
      </c>
      <c r="F112" s="1105">
        <v>14</v>
      </c>
      <c r="G112" s="1105" t="s">
        <v>859</v>
      </c>
      <c r="H112" s="1146">
        <v>0</v>
      </c>
      <c r="I112" s="1146">
        <v>0</v>
      </c>
      <c r="J112" s="1146">
        <v>0</v>
      </c>
      <c r="K112" s="1146">
        <v>0</v>
      </c>
      <c r="L112" s="1146">
        <v>0</v>
      </c>
      <c r="M112" s="846">
        <f t="shared" si="2"/>
        <v>0</v>
      </c>
      <c r="N112" s="1120"/>
      <c r="O112" s="1105" t="s">
        <v>472</v>
      </c>
      <c r="P112" s="1105"/>
    </row>
    <row r="113" spans="1:16" ht="14.25">
      <c r="A113" s="1200">
        <v>27</v>
      </c>
      <c r="B113" s="1155">
        <v>727</v>
      </c>
      <c r="C113" s="1158" t="s">
        <v>473</v>
      </c>
      <c r="D113" s="1158" t="s">
        <v>885</v>
      </c>
      <c r="E113" s="1105" t="s">
        <v>941</v>
      </c>
      <c r="F113" s="1105">
        <v>14</v>
      </c>
      <c r="G113" s="1158" t="s">
        <v>859</v>
      </c>
      <c r="H113" s="1146">
        <v>0</v>
      </c>
      <c r="I113" s="1146">
        <v>0</v>
      </c>
      <c r="J113" s="1146">
        <v>0</v>
      </c>
      <c r="K113" s="1146">
        <v>0</v>
      </c>
      <c r="L113" s="1146">
        <v>0</v>
      </c>
      <c r="M113" s="846">
        <f t="shared" si="2"/>
        <v>0</v>
      </c>
      <c r="N113" s="1120"/>
      <c r="O113" s="1126" t="s">
        <v>474</v>
      </c>
      <c r="P113" s="1105"/>
    </row>
    <row r="114" spans="1:16" ht="14.25">
      <c r="A114" s="1200">
        <v>27</v>
      </c>
      <c r="B114" s="1155">
        <v>708</v>
      </c>
      <c r="C114" s="1116" t="s">
        <v>475</v>
      </c>
      <c r="D114" s="1116" t="s">
        <v>933</v>
      </c>
      <c r="E114" s="1105" t="s">
        <v>899</v>
      </c>
      <c r="F114" s="1105">
        <v>13</v>
      </c>
      <c r="G114" s="1105" t="s">
        <v>859</v>
      </c>
      <c r="H114" s="1146">
        <v>0</v>
      </c>
      <c r="I114" s="1146">
        <v>0</v>
      </c>
      <c r="J114" s="1146">
        <v>0</v>
      </c>
      <c r="K114" s="1146">
        <v>0</v>
      </c>
      <c r="L114" s="1146">
        <v>0</v>
      </c>
      <c r="M114" s="846">
        <f t="shared" si="2"/>
        <v>0</v>
      </c>
      <c r="N114" s="1120"/>
      <c r="O114" s="1112" t="s">
        <v>373</v>
      </c>
      <c r="P114" s="1105"/>
    </row>
    <row r="115" spans="1:16" ht="14.25">
      <c r="A115" s="1200">
        <v>27</v>
      </c>
      <c r="B115" s="1155">
        <v>719</v>
      </c>
      <c r="C115" s="1105" t="s">
        <v>476</v>
      </c>
      <c r="D115" s="1105" t="s">
        <v>878</v>
      </c>
      <c r="E115" s="1105" t="s">
        <v>992</v>
      </c>
      <c r="F115" s="1105">
        <v>11</v>
      </c>
      <c r="G115" s="1105" t="s">
        <v>859</v>
      </c>
      <c r="H115" s="1146">
        <v>0</v>
      </c>
      <c r="I115" s="1146">
        <v>0</v>
      </c>
      <c r="J115" s="1146">
        <v>0</v>
      </c>
      <c r="K115" s="1146">
        <v>0</v>
      </c>
      <c r="L115" s="1146">
        <v>0</v>
      </c>
      <c r="M115" s="846">
        <f t="shared" si="2"/>
        <v>0</v>
      </c>
      <c r="N115" s="1120"/>
      <c r="O115" s="1105" t="s">
        <v>477</v>
      </c>
      <c r="P115" s="1105"/>
    </row>
    <row r="116" spans="1:16" ht="14.25">
      <c r="A116" s="1200">
        <v>27</v>
      </c>
      <c r="B116" s="1155">
        <v>721</v>
      </c>
      <c r="C116" s="1159" t="s">
        <v>478</v>
      </c>
      <c r="D116" s="1159" t="s">
        <v>1432</v>
      </c>
      <c r="E116" s="1160" t="s">
        <v>919</v>
      </c>
      <c r="F116" s="1115">
        <v>10</v>
      </c>
      <c r="G116" s="1115" t="s">
        <v>859</v>
      </c>
      <c r="H116" s="1146">
        <v>0</v>
      </c>
      <c r="I116" s="1146">
        <v>0</v>
      </c>
      <c r="J116" s="1146">
        <v>0</v>
      </c>
      <c r="K116" s="1146">
        <v>0</v>
      </c>
      <c r="L116" s="1146">
        <v>0</v>
      </c>
      <c r="M116" s="846">
        <f t="shared" si="2"/>
        <v>0</v>
      </c>
      <c r="N116" s="1120"/>
      <c r="O116" s="1115" t="s">
        <v>479</v>
      </c>
      <c r="P116" s="1115" t="s">
        <v>935</v>
      </c>
    </row>
    <row r="117" spans="1:16" ht="14.25">
      <c r="A117" s="1200">
        <v>27</v>
      </c>
      <c r="B117" s="1155">
        <v>716</v>
      </c>
      <c r="C117" s="1116" t="s">
        <v>1405</v>
      </c>
      <c r="D117" s="1116" t="s">
        <v>1406</v>
      </c>
      <c r="E117" s="1105" t="s">
        <v>1013</v>
      </c>
      <c r="F117" s="1115">
        <v>7</v>
      </c>
      <c r="G117" s="1105" t="s">
        <v>935</v>
      </c>
      <c r="H117" s="1146">
        <v>0</v>
      </c>
      <c r="I117" s="1146">
        <v>0</v>
      </c>
      <c r="J117" s="1146">
        <v>0</v>
      </c>
      <c r="K117" s="1146">
        <v>0</v>
      </c>
      <c r="L117" s="1146">
        <v>0</v>
      </c>
      <c r="M117" s="846">
        <f t="shared" si="2"/>
        <v>0</v>
      </c>
      <c r="N117" s="1120"/>
      <c r="O117" s="1161" t="s">
        <v>454</v>
      </c>
      <c r="P117" s="1105" t="s">
        <v>864</v>
      </c>
    </row>
    <row r="118" spans="1:16" ht="14.25">
      <c r="A118" s="1201"/>
      <c r="B118" s="1202">
        <v>713</v>
      </c>
      <c r="C118" s="770" t="s">
        <v>480</v>
      </c>
      <c r="D118" s="770" t="s">
        <v>1022</v>
      </c>
      <c r="E118" s="1199" t="s">
        <v>446</v>
      </c>
      <c r="F118" s="770"/>
      <c r="G118" s="770"/>
      <c r="H118" s="406" t="s">
        <v>939</v>
      </c>
      <c r="I118" s="407"/>
      <c r="J118" s="407"/>
      <c r="K118" s="407"/>
      <c r="L118" s="407"/>
      <c r="M118" s="374"/>
      <c r="N118" s="1203"/>
      <c r="O118" s="1204" t="s">
        <v>481</v>
      </c>
      <c r="P118" s="770"/>
    </row>
    <row r="119" spans="1:15" ht="14.25">
      <c r="A119" s="1134"/>
      <c r="B119" s="850"/>
      <c r="C119" s="1135"/>
      <c r="D119" s="1135"/>
      <c r="E119" s="1130"/>
      <c r="F119" s="1130"/>
      <c r="G119" s="1130"/>
      <c r="H119" s="1135"/>
      <c r="I119" s="1135"/>
      <c r="J119" s="1135"/>
      <c r="K119" s="1135"/>
      <c r="L119" s="1135"/>
      <c r="M119" s="1136"/>
      <c r="N119" s="1136"/>
      <c r="O119" s="1137"/>
    </row>
    <row r="120" spans="1:15" ht="15">
      <c r="A120" s="1134"/>
      <c r="B120" s="850"/>
      <c r="C120" s="1275" t="s">
        <v>1581</v>
      </c>
      <c r="D120" s="1135"/>
      <c r="E120" s="1130"/>
      <c r="F120" s="1130"/>
      <c r="G120" s="1130"/>
      <c r="H120" s="1135"/>
      <c r="I120" s="1135"/>
      <c r="J120" s="1135"/>
      <c r="K120" s="1135"/>
      <c r="L120" s="1135"/>
      <c r="M120" s="1136"/>
      <c r="N120" s="1136"/>
      <c r="O120" s="1137"/>
    </row>
    <row r="121" spans="1:16" ht="48">
      <c r="A121" s="1102" t="s">
        <v>842</v>
      </c>
      <c r="B121" s="1102" t="s">
        <v>954</v>
      </c>
      <c r="C121" s="846" t="s">
        <v>844</v>
      </c>
      <c r="D121" s="846" t="s">
        <v>845</v>
      </c>
      <c r="E121" s="846" t="s">
        <v>357</v>
      </c>
      <c r="F121" s="20" t="s">
        <v>358</v>
      </c>
      <c r="G121" s="20" t="s">
        <v>359</v>
      </c>
      <c r="H121" s="1102" t="s">
        <v>360</v>
      </c>
      <c r="I121" s="1102" t="s">
        <v>361</v>
      </c>
      <c r="J121" s="1102" t="s">
        <v>362</v>
      </c>
      <c r="K121" s="1102" t="s">
        <v>363</v>
      </c>
      <c r="L121" s="1102" t="s">
        <v>364</v>
      </c>
      <c r="M121" s="846" t="s">
        <v>365</v>
      </c>
      <c r="N121" s="846" t="s">
        <v>366</v>
      </c>
      <c r="O121" s="846" t="s">
        <v>367</v>
      </c>
      <c r="P121" s="846" t="s">
        <v>368</v>
      </c>
    </row>
    <row r="122" spans="1:16" ht="14.25">
      <c r="A122" s="43"/>
      <c r="B122" s="43"/>
      <c r="C122" s="43"/>
      <c r="D122" s="43"/>
      <c r="E122" s="43"/>
      <c r="F122" s="43"/>
      <c r="G122" s="43"/>
      <c r="H122" s="1104">
        <v>7</v>
      </c>
      <c r="I122" s="1104">
        <v>7</v>
      </c>
      <c r="J122" s="1104">
        <v>7</v>
      </c>
      <c r="K122" s="1104">
        <v>7</v>
      </c>
      <c r="L122" s="1104">
        <v>7</v>
      </c>
      <c r="M122" s="846">
        <f aca="true" t="shared" si="3" ref="M122:M143">SUM(H122:L122)</f>
        <v>35</v>
      </c>
      <c r="N122" s="43"/>
      <c r="O122" s="14"/>
      <c r="P122" s="14"/>
    </row>
    <row r="123" spans="1:16" ht="14.25">
      <c r="A123" s="46">
        <v>1</v>
      </c>
      <c r="B123" s="46">
        <v>802</v>
      </c>
      <c r="C123" s="1183" t="s">
        <v>1582</v>
      </c>
      <c r="D123" s="1183" t="s">
        <v>1248</v>
      </c>
      <c r="E123" s="1197" t="s">
        <v>905</v>
      </c>
      <c r="F123" s="1183">
        <v>21</v>
      </c>
      <c r="G123" s="1183" t="s">
        <v>859</v>
      </c>
      <c r="H123" s="46">
        <v>7</v>
      </c>
      <c r="I123" s="46">
        <v>2</v>
      </c>
      <c r="J123" s="46">
        <v>0</v>
      </c>
      <c r="K123" s="46">
        <v>7</v>
      </c>
      <c r="L123" s="46">
        <v>6</v>
      </c>
      <c r="M123" s="1182">
        <f t="shared" si="3"/>
        <v>22</v>
      </c>
      <c r="N123" s="749" t="s">
        <v>928</v>
      </c>
      <c r="O123" s="1183" t="s">
        <v>509</v>
      </c>
      <c r="P123" s="1183"/>
    </row>
    <row r="124" spans="1:16" ht="14.25">
      <c r="A124" s="46">
        <v>2</v>
      </c>
      <c r="B124" s="46">
        <v>804</v>
      </c>
      <c r="C124" s="1207" t="s">
        <v>2076</v>
      </c>
      <c r="D124" s="1207" t="s">
        <v>862</v>
      </c>
      <c r="E124" s="1183" t="s">
        <v>927</v>
      </c>
      <c r="F124" s="1207">
        <v>20</v>
      </c>
      <c r="G124" s="1207" t="s">
        <v>864</v>
      </c>
      <c r="H124" s="46">
        <v>7</v>
      </c>
      <c r="I124" s="46">
        <v>7</v>
      </c>
      <c r="J124" s="46">
        <v>0</v>
      </c>
      <c r="K124" s="46">
        <v>7</v>
      </c>
      <c r="L124" s="46">
        <v>0</v>
      </c>
      <c r="M124" s="1182">
        <f t="shared" si="3"/>
        <v>21</v>
      </c>
      <c r="N124" s="749" t="s">
        <v>870</v>
      </c>
      <c r="O124" s="1207" t="s">
        <v>457</v>
      </c>
      <c r="P124" s="1207"/>
    </row>
    <row r="125" spans="1:16" ht="14.25">
      <c r="A125" s="46">
        <v>2</v>
      </c>
      <c r="B125" s="46">
        <v>820</v>
      </c>
      <c r="C125" s="1207" t="s">
        <v>549</v>
      </c>
      <c r="D125" s="1207" t="s">
        <v>1022</v>
      </c>
      <c r="E125" s="1183" t="s">
        <v>882</v>
      </c>
      <c r="F125" s="1207">
        <v>9</v>
      </c>
      <c r="G125" s="1183" t="s">
        <v>864</v>
      </c>
      <c r="H125" s="46">
        <v>7</v>
      </c>
      <c r="I125" s="46">
        <v>0</v>
      </c>
      <c r="J125" s="46">
        <v>7</v>
      </c>
      <c r="K125" s="46">
        <v>7</v>
      </c>
      <c r="L125" s="46">
        <v>0</v>
      </c>
      <c r="M125" s="1182">
        <f t="shared" si="3"/>
        <v>21</v>
      </c>
      <c r="N125" s="749" t="s">
        <v>870</v>
      </c>
      <c r="O125" s="1183" t="s">
        <v>550</v>
      </c>
      <c r="P125" s="1183"/>
    </row>
    <row r="126" spans="1:16" ht="14.25">
      <c r="A126" s="46">
        <v>4</v>
      </c>
      <c r="B126" s="46">
        <v>805</v>
      </c>
      <c r="C126" s="1207" t="s">
        <v>551</v>
      </c>
      <c r="D126" s="1207" t="s">
        <v>902</v>
      </c>
      <c r="E126" s="1183" t="s">
        <v>927</v>
      </c>
      <c r="F126" s="1207">
        <v>20</v>
      </c>
      <c r="G126" s="1207" t="s">
        <v>864</v>
      </c>
      <c r="H126" s="46">
        <v>7</v>
      </c>
      <c r="I126" s="46">
        <v>7</v>
      </c>
      <c r="J126" s="46">
        <v>0</v>
      </c>
      <c r="K126" s="46">
        <v>5</v>
      </c>
      <c r="L126" s="46">
        <v>0</v>
      </c>
      <c r="M126" s="1182">
        <f t="shared" si="3"/>
        <v>19</v>
      </c>
      <c r="N126" s="749" t="s">
        <v>870</v>
      </c>
      <c r="O126" s="1207" t="s">
        <v>552</v>
      </c>
      <c r="P126" s="1207"/>
    </row>
    <row r="127" spans="1:16" ht="14.25">
      <c r="A127" s="46">
        <v>4</v>
      </c>
      <c r="B127" s="46">
        <v>822</v>
      </c>
      <c r="C127" s="1183" t="s">
        <v>553</v>
      </c>
      <c r="D127" s="1183" t="s">
        <v>876</v>
      </c>
      <c r="E127" s="1183" t="s">
        <v>446</v>
      </c>
      <c r="F127" s="1183"/>
      <c r="G127" s="1183"/>
      <c r="H127" s="46">
        <v>7</v>
      </c>
      <c r="I127" s="46">
        <v>5</v>
      </c>
      <c r="J127" s="46">
        <v>7</v>
      </c>
      <c r="K127" s="46">
        <v>0</v>
      </c>
      <c r="L127" s="46">
        <v>0</v>
      </c>
      <c r="M127" s="1182">
        <f t="shared" si="3"/>
        <v>19</v>
      </c>
      <c r="N127" s="749" t="s">
        <v>870</v>
      </c>
      <c r="O127" s="1183" t="s">
        <v>481</v>
      </c>
      <c r="P127" s="1183"/>
    </row>
    <row r="128" spans="1:16" ht="14.25">
      <c r="A128" s="43">
        <v>6</v>
      </c>
      <c r="B128" s="43">
        <v>806</v>
      </c>
      <c r="C128" s="1113" t="s">
        <v>2069</v>
      </c>
      <c r="D128" s="1113" t="s">
        <v>922</v>
      </c>
      <c r="E128" s="1113" t="s">
        <v>891</v>
      </c>
      <c r="F128" s="1113">
        <v>18</v>
      </c>
      <c r="G128" s="1113" t="s">
        <v>859</v>
      </c>
      <c r="H128" s="43">
        <v>7</v>
      </c>
      <c r="I128" s="43">
        <v>7</v>
      </c>
      <c r="J128" s="43">
        <v>0</v>
      </c>
      <c r="K128" s="43">
        <v>0</v>
      </c>
      <c r="L128" s="43">
        <v>0</v>
      </c>
      <c r="M128" s="1120">
        <f t="shared" si="3"/>
        <v>14</v>
      </c>
      <c r="N128" s="43"/>
      <c r="O128" s="1113" t="s">
        <v>395</v>
      </c>
      <c r="P128" s="1113"/>
    </row>
    <row r="129" spans="1:16" ht="14.25">
      <c r="A129" s="43">
        <v>6</v>
      </c>
      <c r="B129" s="43">
        <v>816</v>
      </c>
      <c r="C129" s="1158" t="s">
        <v>2071</v>
      </c>
      <c r="D129" s="1158" t="s">
        <v>933</v>
      </c>
      <c r="E129" s="1158" t="s">
        <v>863</v>
      </c>
      <c r="F129" s="1158">
        <v>13</v>
      </c>
      <c r="G129" s="1158" t="s">
        <v>859</v>
      </c>
      <c r="H129" s="43">
        <v>7</v>
      </c>
      <c r="I129" s="43">
        <v>0</v>
      </c>
      <c r="J129" s="43">
        <v>0</v>
      </c>
      <c r="K129" s="43">
        <v>7</v>
      </c>
      <c r="L129" s="43">
        <v>0</v>
      </c>
      <c r="M129" s="1120">
        <f t="shared" si="3"/>
        <v>14</v>
      </c>
      <c r="N129" s="43"/>
      <c r="O129" s="1158" t="s">
        <v>493</v>
      </c>
      <c r="P129" s="1158" t="s">
        <v>864</v>
      </c>
    </row>
    <row r="130" spans="1:16" ht="14.25">
      <c r="A130" s="43">
        <v>8</v>
      </c>
      <c r="B130" s="43">
        <v>807</v>
      </c>
      <c r="C130" s="1113" t="s">
        <v>554</v>
      </c>
      <c r="D130" s="1113" t="s">
        <v>908</v>
      </c>
      <c r="E130" s="1113" t="s">
        <v>858</v>
      </c>
      <c r="F130" s="1113">
        <v>17</v>
      </c>
      <c r="G130" s="1113" t="s">
        <v>859</v>
      </c>
      <c r="H130" s="43">
        <v>7</v>
      </c>
      <c r="I130" s="43">
        <v>0</v>
      </c>
      <c r="J130" s="43">
        <v>0</v>
      </c>
      <c r="K130" s="43">
        <v>3</v>
      </c>
      <c r="L130" s="43">
        <v>0</v>
      </c>
      <c r="M130" s="1120">
        <f t="shared" si="3"/>
        <v>10</v>
      </c>
      <c r="N130" s="43"/>
      <c r="O130" s="1113" t="s">
        <v>486</v>
      </c>
      <c r="P130" s="1113"/>
    </row>
    <row r="131" spans="1:16" ht="14.25">
      <c r="A131" s="43">
        <v>9</v>
      </c>
      <c r="B131" s="43">
        <v>803</v>
      </c>
      <c r="C131" s="1164" t="s">
        <v>555</v>
      </c>
      <c r="D131" s="1164" t="s">
        <v>878</v>
      </c>
      <c r="E131" s="1113" t="s">
        <v>927</v>
      </c>
      <c r="F131" s="1164">
        <v>21</v>
      </c>
      <c r="G131" s="1164" t="s">
        <v>859</v>
      </c>
      <c r="H131" s="43">
        <v>7</v>
      </c>
      <c r="I131" s="43">
        <v>0</v>
      </c>
      <c r="J131" s="43">
        <v>0</v>
      </c>
      <c r="K131" s="43">
        <v>1</v>
      </c>
      <c r="L131" s="43">
        <v>0</v>
      </c>
      <c r="M131" s="1120">
        <f t="shared" si="3"/>
        <v>8</v>
      </c>
      <c r="N131" s="43"/>
      <c r="O131" s="1164" t="s">
        <v>552</v>
      </c>
      <c r="P131" s="1164" t="s">
        <v>864</v>
      </c>
    </row>
    <row r="132" spans="1:16" ht="14.25">
      <c r="A132" s="43">
        <v>10</v>
      </c>
      <c r="B132" s="43">
        <v>808</v>
      </c>
      <c r="C132" s="1276" t="s">
        <v>1508</v>
      </c>
      <c r="D132" s="1276" t="s">
        <v>1011</v>
      </c>
      <c r="E132" s="1276" t="s">
        <v>868</v>
      </c>
      <c r="F132" s="1276">
        <v>17</v>
      </c>
      <c r="G132" s="1276" t="s">
        <v>859</v>
      </c>
      <c r="H132" s="43">
        <v>0</v>
      </c>
      <c r="I132" s="43">
        <v>0</v>
      </c>
      <c r="J132" s="43">
        <v>7</v>
      </c>
      <c r="K132" s="43">
        <v>0</v>
      </c>
      <c r="L132" s="43">
        <v>0</v>
      </c>
      <c r="M132" s="1120">
        <f t="shared" si="3"/>
        <v>7</v>
      </c>
      <c r="N132" s="43"/>
      <c r="O132" s="1276" t="s">
        <v>520</v>
      </c>
      <c r="P132" s="1276"/>
    </row>
    <row r="133" spans="1:16" ht="14.25">
      <c r="A133" s="43">
        <v>10</v>
      </c>
      <c r="B133" s="43">
        <v>810</v>
      </c>
      <c r="C133" s="1113" t="s">
        <v>556</v>
      </c>
      <c r="D133" s="1113" t="s">
        <v>1005</v>
      </c>
      <c r="E133" s="1113" t="s">
        <v>858</v>
      </c>
      <c r="F133" s="1113">
        <v>16</v>
      </c>
      <c r="G133" s="1113" t="s">
        <v>999</v>
      </c>
      <c r="H133" s="43">
        <v>7</v>
      </c>
      <c r="I133" s="43">
        <v>0</v>
      </c>
      <c r="J133" s="43">
        <v>0</v>
      </c>
      <c r="K133" s="43">
        <v>0</v>
      </c>
      <c r="L133" s="43">
        <v>0</v>
      </c>
      <c r="M133" s="1120">
        <f t="shared" si="3"/>
        <v>7</v>
      </c>
      <c r="N133" s="43"/>
      <c r="O133" s="1113" t="s">
        <v>486</v>
      </c>
      <c r="P133" s="1113" t="s">
        <v>999</v>
      </c>
    </row>
    <row r="134" spans="1:16" ht="42.75">
      <c r="A134" s="43">
        <v>10</v>
      </c>
      <c r="B134" s="43">
        <v>812</v>
      </c>
      <c r="C134" s="1113" t="s">
        <v>1618</v>
      </c>
      <c r="D134" s="1113" t="s">
        <v>933</v>
      </c>
      <c r="E134" s="1113" t="s">
        <v>1213</v>
      </c>
      <c r="F134" s="1113">
        <v>16</v>
      </c>
      <c r="G134" s="1113" t="s">
        <v>864</v>
      </c>
      <c r="H134" s="43">
        <v>7</v>
      </c>
      <c r="I134" s="43">
        <v>0</v>
      </c>
      <c r="J134" s="43">
        <v>0</v>
      </c>
      <c r="K134" s="43">
        <v>0</v>
      </c>
      <c r="L134" s="43">
        <v>0</v>
      </c>
      <c r="M134" s="1120">
        <f t="shared" si="3"/>
        <v>7</v>
      </c>
      <c r="N134" s="43"/>
      <c r="O134" s="1113" t="s">
        <v>557</v>
      </c>
      <c r="P134" s="1113" t="s">
        <v>864</v>
      </c>
    </row>
    <row r="135" spans="1:16" ht="14.25">
      <c r="A135" s="43">
        <v>10</v>
      </c>
      <c r="B135" s="43">
        <v>815</v>
      </c>
      <c r="C135" s="1164" t="s">
        <v>1825</v>
      </c>
      <c r="D135" s="1164" t="s">
        <v>1935</v>
      </c>
      <c r="E135" s="1113" t="s">
        <v>1038</v>
      </c>
      <c r="F135" s="1113">
        <v>13</v>
      </c>
      <c r="G135" s="1113" t="s">
        <v>859</v>
      </c>
      <c r="H135" s="43">
        <v>5</v>
      </c>
      <c r="I135" s="43">
        <v>0</v>
      </c>
      <c r="J135" s="43">
        <v>0</v>
      </c>
      <c r="K135" s="43">
        <v>2</v>
      </c>
      <c r="L135" s="43">
        <v>0</v>
      </c>
      <c r="M135" s="1120">
        <f t="shared" si="3"/>
        <v>7</v>
      </c>
      <c r="N135" s="43"/>
      <c r="O135" s="1113" t="s">
        <v>533</v>
      </c>
      <c r="P135" s="1113"/>
    </row>
    <row r="136" spans="1:16" ht="14.25">
      <c r="A136" s="43">
        <v>10</v>
      </c>
      <c r="B136" s="43">
        <v>818</v>
      </c>
      <c r="C136" s="1157" t="s">
        <v>558</v>
      </c>
      <c r="D136" s="1157" t="s">
        <v>1071</v>
      </c>
      <c r="E136" s="1113" t="s">
        <v>899</v>
      </c>
      <c r="F136" s="1113">
        <v>11</v>
      </c>
      <c r="G136" s="1113" t="s">
        <v>859</v>
      </c>
      <c r="H136" s="43">
        <v>7</v>
      </c>
      <c r="I136" s="43">
        <v>0</v>
      </c>
      <c r="J136" s="43">
        <v>0</v>
      </c>
      <c r="K136" s="43">
        <v>0</v>
      </c>
      <c r="L136" s="43">
        <v>0</v>
      </c>
      <c r="M136" s="1120">
        <f t="shared" si="3"/>
        <v>7</v>
      </c>
      <c r="N136" s="43"/>
      <c r="O136" s="1157" t="s">
        <v>373</v>
      </c>
      <c r="P136" s="1113"/>
    </row>
    <row r="137" spans="1:16" ht="14.25">
      <c r="A137" s="43">
        <v>15</v>
      </c>
      <c r="B137" s="43">
        <v>801</v>
      </c>
      <c r="C137" s="1158" t="s">
        <v>1615</v>
      </c>
      <c r="D137" s="1158" t="s">
        <v>1097</v>
      </c>
      <c r="E137" s="1158" t="s">
        <v>1292</v>
      </c>
      <c r="F137" s="1158">
        <v>23</v>
      </c>
      <c r="G137" s="1158" t="s">
        <v>859</v>
      </c>
      <c r="H137" s="43">
        <v>4</v>
      </c>
      <c r="I137" s="43">
        <v>0</v>
      </c>
      <c r="J137" s="43">
        <v>0</v>
      </c>
      <c r="K137" s="43">
        <v>1</v>
      </c>
      <c r="L137" s="43">
        <v>0</v>
      </c>
      <c r="M137" s="1120">
        <f t="shared" si="3"/>
        <v>5</v>
      </c>
      <c r="N137" s="43"/>
      <c r="O137" s="1158" t="s">
        <v>559</v>
      </c>
      <c r="P137" s="1158"/>
    </row>
    <row r="138" spans="1:16" ht="14.25">
      <c r="A138" s="43">
        <v>16</v>
      </c>
      <c r="B138" s="43">
        <v>811</v>
      </c>
      <c r="C138" s="1158" t="s">
        <v>560</v>
      </c>
      <c r="D138" s="1158" t="s">
        <v>1008</v>
      </c>
      <c r="E138" s="1113" t="s">
        <v>941</v>
      </c>
      <c r="F138" s="1113">
        <v>16</v>
      </c>
      <c r="G138" s="1113" t="s">
        <v>859</v>
      </c>
      <c r="H138" s="43">
        <v>0</v>
      </c>
      <c r="I138" s="43">
        <v>0</v>
      </c>
      <c r="J138" s="43">
        <v>0</v>
      </c>
      <c r="K138" s="43">
        <v>1</v>
      </c>
      <c r="L138" s="43">
        <v>0</v>
      </c>
      <c r="M138" s="1120">
        <f t="shared" si="3"/>
        <v>1</v>
      </c>
      <c r="N138" s="43"/>
      <c r="O138" s="1158" t="s">
        <v>542</v>
      </c>
      <c r="P138" s="1113"/>
    </row>
    <row r="139" spans="1:16" ht="14.25">
      <c r="A139" s="43">
        <v>21</v>
      </c>
      <c r="B139" s="43">
        <v>809</v>
      </c>
      <c r="C139" s="1113" t="s">
        <v>1216</v>
      </c>
      <c r="D139" s="1113" t="s">
        <v>1061</v>
      </c>
      <c r="E139" s="1157" t="s">
        <v>905</v>
      </c>
      <c r="F139" s="1113">
        <v>16</v>
      </c>
      <c r="G139" s="1113" t="s">
        <v>999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1120">
        <f t="shared" si="3"/>
        <v>0</v>
      </c>
      <c r="N139" s="43"/>
      <c r="O139" s="1113" t="s">
        <v>509</v>
      </c>
      <c r="P139" s="1113"/>
    </row>
    <row r="140" spans="1:16" ht="14.25">
      <c r="A140" s="43">
        <v>21</v>
      </c>
      <c r="B140" s="43">
        <v>814</v>
      </c>
      <c r="C140" s="1157" t="s">
        <v>561</v>
      </c>
      <c r="D140" s="1157" t="s">
        <v>562</v>
      </c>
      <c r="E140" s="1113" t="s">
        <v>1013</v>
      </c>
      <c r="F140" s="1164">
        <v>14</v>
      </c>
      <c r="G140" s="1113" t="s">
        <v>859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1120">
        <f t="shared" si="3"/>
        <v>0</v>
      </c>
      <c r="N140" s="43"/>
      <c r="O140" s="1157" t="s">
        <v>537</v>
      </c>
      <c r="P140" s="1113"/>
    </row>
    <row r="141" spans="1:16" ht="14.25">
      <c r="A141" s="43">
        <v>21</v>
      </c>
      <c r="B141" s="43">
        <v>817</v>
      </c>
      <c r="C141" s="1277" t="s">
        <v>1606</v>
      </c>
      <c r="D141" s="1277" t="s">
        <v>1607</v>
      </c>
      <c r="E141" s="1164" t="s">
        <v>422</v>
      </c>
      <c r="F141" s="1164">
        <v>11</v>
      </c>
      <c r="G141" s="1164" t="s">
        <v>928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1120">
        <f t="shared" si="3"/>
        <v>0</v>
      </c>
      <c r="N141" s="43"/>
      <c r="O141" s="1164" t="s">
        <v>500</v>
      </c>
      <c r="P141" s="1113"/>
    </row>
    <row r="142" spans="1:16" ht="14.25">
      <c r="A142" s="43">
        <v>21</v>
      </c>
      <c r="B142" s="43">
        <v>819</v>
      </c>
      <c r="C142" s="1113" t="s">
        <v>563</v>
      </c>
      <c r="D142" s="1113" t="s">
        <v>564</v>
      </c>
      <c r="E142" s="1113" t="s">
        <v>1225</v>
      </c>
      <c r="F142" s="1113">
        <v>10</v>
      </c>
      <c r="G142" s="1113" t="s">
        <v>859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1120">
        <f t="shared" si="3"/>
        <v>0</v>
      </c>
      <c r="N142" s="43"/>
      <c r="O142" s="1113" t="s">
        <v>391</v>
      </c>
      <c r="P142" s="1113"/>
    </row>
    <row r="143" spans="1:16" ht="14.25">
      <c r="A143" s="43">
        <v>21</v>
      </c>
      <c r="B143" s="43">
        <v>821</v>
      </c>
      <c r="C143" s="1113" t="s">
        <v>125</v>
      </c>
      <c r="D143" s="1113" t="s">
        <v>915</v>
      </c>
      <c r="E143" s="1113" t="s">
        <v>1240</v>
      </c>
      <c r="F143" s="1113"/>
      <c r="G143" s="1113" t="s">
        <v>859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1120">
        <f t="shared" si="3"/>
        <v>0</v>
      </c>
      <c r="N143" s="43"/>
      <c r="O143" s="1113" t="s">
        <v>565</v>
      </c>
      <c r="P143" s="1113" t="s">
        <v>935</v>
      </c>
    </row>
    <row r="144" spans="1:16" ht="14.25">
      <c r="A144" s="770"/>
      <c r="B144" s="770">
        <v>813</v>
      </c>
      <c r="C144" s="1199" t="s">
        <v>1423</v>
      </c>
      <c r="D144" s="1199" t="s">
        <v>915</v>
      </c>
      <c r="E144" s="1199" t="s">
        <v>1023</v>
      </c>
      <c r="F144" s="1199">
        <v>15</v>
      </c>
      <c r="G144" s="1199" t="s">
        <v>859</v>
      </c>
      <c r="H144" s="406" t="s">
        <v>939</v>
      </c>
      <c r="I144" s="407"/>
      <c r="J144" s="407"/>
      <c r="K144" s="407"/>
      <c r="L144" s="407"/>
      <c r="M144" s="374"/>
      <c r="N144" s="770"/>
      <c r="O144" s="1199" t="s">
        <v>513</v>
      </c>
      <c r="P144" s="1199"/>
    </row>
    <row r="145" spans="1:15" ht="14.25">
      <c r="A145" s="1134"/>
      <c r="B145" s="850"/>
      <c r="C145" s="1135"/>
      <c r="D145" s="1135"/>
      <c r="E145" s="1130"/>
      <c r="F145" s="1130"/>
      <c r="G145" s="1130"/>
      <c r="H145" s="1135"/>
      <c r="I145" s="1135"/>
      <c r="J145" s="1135"/>
      <c r="K145" s="1135"/>
      <c r="L145" s="1135"/>
      <c r="M145" s="1136"/>
      <c r="N145" s="1136"/>
      <c r="O145" s="1137"/>
    </row>
    <row r="146" spans="1:15" ht="14.25">
      <c r="A146" s="1138"/>
      <c r="B146" s="840"/>
      <c r="C146" s="1278" t="s">
        <v>1633</v>
      </c>
      <c r="D146" s="1139"/>
      <c r="E146" s="1111"/>
      <c r="F146" s="1111"/>
      <c r="G146" s="1111"/>
      <c r="H146" s="1139"/>
      <c r="I146" s="1139"/>
      <c r="J146" s="1139"/>
      <c r="K146" s="1139"/>
      <c r="L146" s="1139"/>
      <c r="M146" s="846"/>
      <c r="N146" s="846"/>
      <c r="O146" s="1140"/>
    </row>
    <row r="147" spans="1:16" ht="44.25" customHeight="1">
      <c r="A147" s="1102" t="s">
        <v>842</v>
      </c>
      <c r="B147" s="1102" t="s">
        <v>954</v>
      </c>
      <c r="C147" s="846" t="s">
        <v>844</v>
      </c>
      <c r="D147" s="846" t="s">
        <v>845</v>
      </c>
      <c r="E147" s="846" t="s">
        <v>357</v>
      </c>
      <c r="F147" s="20" t="s">
        <v>358</v>
      </c>
      <c r="G147" s="20" t="s">
        <v>359</v>
      </c>
      <c r="H147" s="1102" t="s">
        <v>360</v>
      </c>
      <c r="I147" s="1102" t="s">
        <v>361</v>
      </c>
      <c r="J147" s="1102" t="s">
        <v>362</v>
      </c>
      <c r="K147" s="1102" t="s">
        <v>363</v>
      </c>
      <c r="L147" s="1102" t="s">
        <v>364</v>
      </c>
      <c r="M147" s="846" t="s">
        <v>365</v>
      </c>
      <c r="N147" s="846" t="s">
        <v>411</v>
      </c>
      <c r="O147" s="846" t="s">
        <v>367</v>
      </c>
      <c r="P147" s="846" t="s">
        <v>368</v>
      </c>
    </row>
    <row r="148" spans="1:16" ht="14.25">
      <c r="A148" s="1103"/>
      <c r="B148" s="1102"/>
      <c r="C148" s="846"/>
      <c r="D148" s="846"/>
      <c r="E148" s="846"/>
      <c r="F148" s="846"/>
      <c r="G148" s="846"/>
      <c r="H148" s="1104">
        <v>7</v>
      </c>
      <c r="I148" s="1104">
        <v>7</v>
      </c>
      <c r="J148" s="1104">
        <v>7</v>
      </c>
      <c r="K148" s="1104">
        <v>7</v>
      </c>
      <c r="L148" s="1104">
        <v>7</v>
      </c>
      <c r="M148" s="846">
        <f aca="true" t="shared" si="4" ref="M148:M170">SUM(H148:L148)</f>
        <v>35</v>
      </c>
      <c r="N148" s="846"/>
      <c r="O148" s="1140"/>
      <c r="P148" s="14"/>
    </row>
    <row r="149" spans="1:16" ht="14.25">
      <c r="A149" s="1279">
        <v>1</v>
      </c>
      <c r="B149" s="858">
        <v>905</v>
      </c>
      <c r="C149" s="652" t="s">
        <v>1001</v>
      </c>
      <c r="D149" s="652" t="s">
        <v>915</v>
      </c>
      <c r="E149" s="1185" t="s">
        <v>927</v>
      </c>
      <c r="F149" s="1185">
        <v>25</v>
      </c>
      <c r="G149" s="1185" t="s">
        <v>928</v>
      </c>
      <c r="H149" s="1181">
        <v>5</v>
      </c>
      <c r="I149" s="1181">
        <v>3</v>
      </c>
      <c r="J149" s="1181">
        <v>7</v>
      </c>
      <c r="K149" s="1181">
        <v>0</v>
      </c>
      <c r="L149" s="1181">
        <v>7</v>
      </c>
      <c r="M149" s="1182">
        <f t="shared" si="4"/>
        <v>22</v>
      </c>
      <c r="N149" s="1182" t="s">
        <v>928</v>
      </c>
      <c r="O149" s="1280" t="s">
        <v>412</v>
      </c>
      <c r="P149" s="46" t="s">
        <v>928</v>
      </c>
    </row>
    <row r="150" spans="1:16" ht="14.25">
      <c r="A150" s="1279">
        <v>2</v>
      </c>
      <c r="B150" s="858">
        <v>911</v>
      </c>
      <c r="C150" s="1179" t="s">
        <v>413</v>
      </c>
      <c r="D150" s="1179" t="s">
        <v>933</v>
      </c>
      <c r="E150" s="1185" t="s">
        <v>891</v>
      </c>
      <c r="F150" s="1185">
        <v>20</v>
      </c>
      <c r="G150" s="1185" t="s">
        <v>1751</v>
      </c>
      <c r="H150" s="1181">
        <v>6</v>
      </c>
      <c r="I150" s="1181">
        <v>0</v>
      </c>
      <c r="J150" s="1181">
        <v>7</v>
      </c>
      <c r="K150" s="1181">
        <v>0</v>
      </c>
      <c r="L150" s="1181">
        <v>0</v>
      </c>
      <c r="M150" s="1182">
        <f t="shared" si="4"/>
        <v>13</v>
      </c>
      <c r="N150" s="1182" t="s">
        <v>870</v>
      </c>
      <c r="O150" s="1280" t="s">
        <v>414</v>
      </c>
      <c r="P150" s="46"/>
    </row>
    <row r="151" spans="1:16" ht="14.25">
      <c r="A151" s="1279">
        <v>3</v>
      </c>
      <c r="B151" s="1281">
        <v>903</v>
      </c>
      <c r="C151" s="1179" t="s">
        <v>415</v>
      </c>
      <c r="D151" s="1179" t="s">
        <v>1008</v>
      </c>
      <c r="E151" s="1185" t="s">
        <v>858</v>
      </c>
      <c r="F151" s="1185">
        <v>25</v>
      </c>
      <c r="G151" s="1185" t="s">
        <v>928</v>
      </c>
      <c r="H151" s="1181">
        <v>5</v>
      </c>
      <c r="I151" s="1181">
        <v>3</v>
      </c>
      <c r="J151" s="1181">
        <v>3</v>
      </c>
      <c r="K151" s="1181">
        <v>0</v>
      </c>
      <c r="L151" s="1181">
        <v>0</v>
      </c>
      <c r="M151" s="1182">
        <f t="shared" si="4"/>
        <v>11</v>
      </c>
      <c r="N151" s="1182" t="s">
        <v>870</v>
      </c>
      <c r="O151" s="1282" t="s">
        <v>416</v>
      </c>
      <c r="P151" s="46"/>
    </row>
    <row r="152" spans="1:16" ht="14.25">
      <c r="A152" s="1279">
        <v>4</v>
      </c>
      <c r="B152" s="858">
        <v>918</v>
      </c>
      <c r="C152" s="1283" t="s">
        <v>417</v>
      </c>
      <c r="D152" s="1283" t="s">
        <v>894</v>
      </c>
      <c r="E152" s="1185" t="s">
        <v>899</v>
      </c>
      <c r="F152" s="1185">
        <v>18</v>
      </c>
      <c r="G152" s="1185" t="s">
        <v>1751</v>
      </c>
      <c r="H152" s="1181">
        <v>6</v>
      </c>
      <c r="I152" s="1181">
        <v>4</v>
      </c>
      <c r="J152" s="1181">
        <v>0</v>
      </c>
      <c r="K152" s="1181">
        <v>0</v>
      </c>
      <c r="L152" s="1181">
        <v>0</v>
      </c>
      <c r="M152" s="1182">
        <f t="shared" si="4"/>
        <v>10</v>
      </c>
      <c r="N152" s="1182" t="s">
        <v>870</v>
      </c>
      <c r="O152" s="1282" t="s">
        <v>418</v>
      </c>
      <c r="P152" s="46" t="s">
        <v>1751</v>
      </c>
    </row>
    <row r="153" spans="1:16" ht="15" customHeight="1">
      <c r="A153" s="1279">
        <v>5</v>
      </c>
      <c r="B153" s="1281">
        <v>920</v>
      </c>
      <c r="C153" s="1284" t="s">
        <v>8</v>
      </c>
      <c r="D153" s="1284" t="s">
        <v>1308</v>
      </c>
      <c r="E153" s="1285" t="s">
        <v>868</v>
      </c>
      <c r="F153" s="1185">
        <v>16</v>
      </c>
      <c r="G153" s="1185" t="s">
        <v>928</v>
      </c>
      <c r="H153" s="1208">
        <v>2</v>
      </c>
      <c r="I153" s="1208">
        <v>0</v>
      </c>
      <c r="J153" s="1208">
        <v>7</v>
      </c>
      <c r="K153" s="1208">
        <v>0</v>
      </c>
      <c r="L153" s="1208">
        <v>0</v>
      </c>
      <c r="M153" s="1182">
        <f t="shared" si="4"/>
        <v>9</v>
      </c>
      <c r="N153" s="1182" t="s">
        <v>870</v>
      </c>
      <c r="O153" s="1286" t="s">
        <v>419</v>
      </c>
      <c r="P153" s="46"/>
    </row>
    <row r="154" spans="1:16" ht="14.25">
      <c r="A154" s="1279">
        <v>6</v>
      </c>
      <c r="B154" s="858">
        <v>927</v>
      </c>
      <c r="C154" s="652" t="s">
        <v>988</v>
      </c>
      <c r="D154" s="652" t="s">
        <v>989</v>
      </c>
      <c r="E154" s="1185" t="s">
        <v>912</v>
      </c>
      <c r="F154" s="1185"/>
      <c r="G154" s="1185" t="s">
        <v>928</v>
      </c>
      <c r="H154" s="1208">
        <v>6</v>
      </c>
      <c r="I154" s="1208">
        <v>0</v>
      </c>
      <c r="J154" s="1208">
        <v>3</v>
      </c>
      <c r="K154" s="1208">
        <v>0</v>
      </c>
      <c r="L154" s="1208">
        <v>0</v>
      </c>
      <c r="M154" s="1182">
        <f t="shared" si="4"/>
        <v>9</v>
      </c>
      <c r="N154" s="1182" t="s">
        <v>870</v>
      </c>
      <c r="O154" s="1286" t="s">
        <v>420</v>
      </c>
      <c r="P154" s="46"/>
    </row>
    <row r="155" spans="1:16" ht="14.25">
      <c r="A155" s="1287">
        <v>7</v>
      </c>
      <c r="B155" s="1288">
        <v>913</v>
      </c>
      <c r="C155" s="336" t="s">
        <v>1652</v>
      </c>
      <c r="D155" s="336" t="s">
        <v>857</v>
      </c>
      <c r="E155" s="1118" t="s">
        <v>899</v>
      </c>
      <c r="F155" s="1118">
        <v>19</v>
      </c>
      <c r="G155" s="1118" t="s">
        <v>928</v>
      </c>
      <c r="H155" s="1110">
        <v>0</v>
      </c>
      <c r="I155" s="1110">
        <v>4</v>
      </c>
      <c r="J155" s="1110">
        <v>3</v>
      </c>
      <c r="K155" s="1110">
        <v>0</v>
      </c>
      <c r="L155" s="1110">
        <v>0</v>
      </c>
      <c r="M155" s="1120">
        <f t="shared" si="4"/>
        <v>7</v>
      </c>
      <c r="N155" s="1120"/>
      <c r="O155" s="1121" t="s">
        <v>418</v>
      </c>
      <c r="P155" s="43"/>
    </row>
    <row r="156" spans="1:16" ht="14.25">
      <c r="A156" s="1138">
        <v>8</v>
      </c>
      <c r="B156" s="840">
        <v>919</v>
      </c>
      <c r="C156" s="330" t="s">
        <v>1025</v>
      </c>
      <c r="D156" s="330" t="s">
        <v>933</v>
      </c>
      <c r="E156" s="598" t="s">
        <v>919</v>
      </c>
      <c r="F156" s="1118">
        <v>17</v>
      </c>
      <c r="G156" s="1118" t="s">
        <v>928</v>
      </c>
      <c r="H156" s="1139">
        <v>6</v>
      </c>
      <c r="I156" s="1139">
        <v>0</v>
      </c>
      <c r="J156" s="1139">
        <v>0</v>
      </c>
      <c r="K156" s="1139">
        <v>0</v>
      </c>
      <c r="L156" s="1139">
        <v>0</v>
      </c>
      <c r="M156" s="846">
        <f t="shared" si="4"/>
        <v>6</v>
      </c>
      <c r="N156" s="14"/>
      <c r="O156" s="1148" t="s">
        <v>421</v>
      </c>
      <c r="P156" s="14"/>
    </row>
    <row r="157" spans="1:16" ht="14.25">
      <c r="A157" s="1138">
        <v>9</v>
      </c>
      <c r="B157" s="1141">
        <v>902</v>
      </c>
      <c r="C157" s="624" t="s">
        <v>1027</v>
      </c>
      <c r="D157" s="624" t="s">
        <v>1028</v>
      </c>
      <c r="E157" s="598" t="s">
        <v>422</v>
      </c>
      <c r="F157" s="1118">
        <v>28</v>
      </c>
      <c r="G157" s="1118" t="s">
        <v>928</v>
      </c>
      <c r="H157" s="1139">
        <v>2</v>
      </c>
      <c r="I157" s="1139">
        <v>3</v>
      </c>
      <c r="J157" s="1139">
        <v>0</v>
      </c>
      <c r="K157" s="1139">
        <v>0</v>
      </c>
      <c r="L157" s="1139">
        <v>0</v>
      </c>
      <c r="M157" s="846">
        <f t="shared" si="4"/>
        <v>5</v>
      </c>
      <c r="N157" s="846"/>
      <c r="O157" s="1142" t="s">
        <v>423</v>
      </c>
      <c r="P157" s="14"/>
    </row>
    <row r="158" spans="1:16" ht="15.75" customHeight="1">
      <c r="A158" s="1138">
        <v>10</v>
      </c>
      <c r="B158" s="840">
        <v>901</v>
      </c>
      <c r="C158" s="1122" t="s">
        <v>1828</v>
      </c>
      <c r="D158" s="1122" t="s">
        <v>894</v>
      </c>
      <c r="E158" s="1111" t="s">
        <v>1013</v>
      </c>
      <c r="F158" s="1118">
        <v>29</v>
      </c>
      <c r="G158" s="1118" t="s">
        <v>424</v>
      </c>
      <c r="H158" s="1139">
        <v>1</v>
      </c>
      <c r="I158" s="1139">
        <v>0</v>
      </c>
      <c r="J158" s="1139">
        <v>3</v>
      </c>
      <c r="K158" s="1139">
        <v>0</v>
      </c>
      <c r="L158" s="1139">
        <v>0</v>
      </c>
      <c r="M158" s="846">
        <f t="shared" si="4"/>
        <v>4</v>
      </c>
      <c r="N158" s="846"/>
      <c r="O158" s="1142" t="s">
        <v>425</v>
      </c>
      <c r="P158" s="14" t="s">
        <v>870</v>
      </c>
    </row>
    <row r="159" spans="1:16" ht="14.25">
      <c r="A159" s="1138">
        <v>10</v>
      </c>
      <c r="B159" s="1141">
        <v>906</v>
      </c>
      <c r="C159" s="1109" t="s">
        <v>426</v>
      </c>
      <c r="D159" s="1109" t="s">
        <v>876</v>
      </c>
      <c r="E159" s="1111" t="s">
        <v>1213</v>
      </c>
      <c r="F159" s="1118">
        <v>23</v>
      </c>
      <c r="G159" s="1118" t="s">
        <v>928</v>
      </c>
      <c r="H159" s="1139">
        <v>1</v>
      </c>
      <c r="I159" s="1139">
        <v>0</v>
      </c>
      <c r="J159" s="1139">
        <v>3</v>
      </c>
      <c r="K159" s="1139">
        <v>0</v>
      </c>
      <c r="L159" s="1139">
        <v>0</v>
      </c>
      <c r="M159" s="846">
        <f t="shared" si="4"/>
        <v>4</v>
      </c>
      <c r="N159" s="846"/>
      <c r="O159" s="1142" t="s">
        <v>427</v>
      </c>
      <c r="P159" s="14"/>
    </row>
    <row r="160" spans="1:16" ht="14.25">
      <c r="A160" s="1138">
        <v>10</v>
      </c>
      <c r="B160" s="840">
        <v>916</v>
      </c>
      <c r="C160" s="1109" t="s">
        <v>428</v>
      </c>
      <c r="D160" s="1109" t="s">
        <v>1283</v>
      </c>
      <c r="E160" s="1114" t="s">
        <v>905</v>
      </c>
      <c r="F160" s="1118">
        <v>19</v>
      </c>
      <c r="G160" s="1118" t="s">
        <v>870</v>
      </c>
      <c r="H160" s="1139">
        <v>3</v>
      </c>
      <c r="I160" s="1139">
        <v>1</v>
      </c>
      <c r="J160" s="1139">
        <v>0</v>
      </c>
      <c r="K160" s="1139">
        <v>0</v>
      </c>
      <c r="L160" s="1139">
        <v>0</v>
      </c>
      <c r="M160" s="846">
        <f t="shared" si="4"/>
        <v>4</v>
      </c>
      <c r="N160" s="846"/>
      <c r="O160" s="1142" t="s">
        <v>429</v>
      </c>
      <c r="P160" s="14" t="s">
        <v>870</v>
      </c>
    </row>
    <row r="161" spans="1:16" ht="14.25">
      <c r="A161" s="1138">
        <v>13</v>
      </c>
      <c r="B161" s="1141">
        <v>904</v>
      </c>
      <c r="C161" s="1123" t="s">
        <v>430</v>
      </c>
      <c r="D161" s="1123" t="s">
        <v>867</v>
      </c>
      <c r="E161" s="1149" t="s">
        <v>1292</v>
      </c>
      <c r="F161" s="1118">
        <v>25</v>
      </c>
      <c r="G161" s="1118" t="s">
        <v>928</v>
      </c>
      <c r="H161" s="1139">
        <v>3</v>
      </c>
      <c r="I161" s="1139">
        <v>0</v>
      </c>
      <c r="J161" s="1139">
        <v>0</v>
      </c>
      <c r="K161" s="1139">
        <v>0</v>
      </c>
      <c r="L161" s="1139">
        <v>0</v>
      </c>
      <c r="M161" s="846">
        <f t="shared" si="4"/>
        <v>3</v>
      </c>
      <c r="N161" s="846"/>
      <c r="O161" s="1142" t="s">
        <v>431</v>
      </c>
      <c r="P161" s="14"/>
    </row>
    <row r="162" spans="1:16" ht="16.5" customHeight="1">
      <c r="A162" s="1138">
        <v>13</v>
      </c>
      <c r="B162" s="840">
        <v>926</v>
      </c>
      <c r="C162" s="1150" t="s">
        <v>1676</v>
      </c>
      <c r="D162" s="1150" t="s">
        <v>1224</v>
      </c>
      <c r="E162" s="1111" t="s">
        <v>1144</v>
      </c>
      <c r="F162" s="1118">
        <v>9</v>
      </c>
      <c r="G162" s="1118" t="s">
        <v>928</v>
      </c>
      <c r="H162" s="1146">
        <v>3</v>
      </c>
      <c r="I162" s="1146">
        <v>0</v>
      </c>
      <c r="J162" s="1146">
        <v>0</v>
      </c>
      <c r="K162" s="1146">
        <v>0</v>
      </c>
      <c r="L162" s="1146">
        <v>0</v>
      </c>
      <c r="M162" s="846">
        <f t="shared" si="4"/>
        <v>3</v>
      </c>
      <c r="N162" s="1120"/>
      <c r="O162" s="1147" t="s">
        <v>432</v>
      </c>
      <c r="P162" s="14"/>
    </row>
    <row r="163" spans="1:16" ht="15.75" customHeight="1">
      <c r="A163" s="1138">
        <v>15</v>
      </c>
      <c r="B163" s="1141">
        <v>908</v>
      </c>
      <c r="C163" s="624" t="s">
        <v>1839</v>
      </c>
      <c r="D163" s="624" t="s">
        <v>876</v>
      </c>
      <c r="E163" s="1111" t="s">
        <v>916</v>
      </c>
      <c r="F163" s="1118">
        <v>21</v>
      </c>
      <c r="G163" s="1118" t="s">
        <v>928</v>
      </c>
      <c r="H163" s="1139">
        <v>2</v>
      </c>
      <c r="I163" s="1139">
        <v>0</v>
      </c>
      <c r="J163" s="1139">
        <v>0</v>
      </c>
      <c r="K163" s="1139">
        <v>0</v>
      </c>
      <c r="L163" s="1139">
        <v>0</v>
      </c>
      <c r="M163" s="846">
        <f t="shared" si="4"/>
        <v>2</v>
      </c>
      <c r="N163" s="846"/>
      <c r="O163" s="1142" t="s">
        <v>433</v>
      </c>
      <c r="P163" s="14"/>
    </row>
    <row r="164" spans="1:16" ht="14.25">
      <c r="A164" s="1138">
        <v>15</v>
      </c>
      <c r="B164" s="840">
        <v>921</v>
      </c>
      <c r="C164" s="632" t="s">
        <v>1834</v>
      </c>
      <c r="D164" s="632" t="s">
        <v>1201</v>
      </c>
      <c r="E164" s="1111" t="s">
        <v>882</v>
      </c>
      <c r="F164" s="1118">
        <v>16</v>
      </c>
      <c r="G164" s="1118" t="s">
        <v>928</v>
      </c>
      <c r="H164" s="1146">
        <v>2</v>
      </c>
      <c r="I164" s="1146">
        <v>0</v>
      </c>
      <c r="J164" s="1146">
        <v>0</v>
      </c>
      <c r="K164" s="1146">
        <v>0</v>
      </c>
      <c r="L164" s="1146">
        <v>0</v>
      </c>
      <c r="M164" s="846">
        <f t="shared" si="4"/>
        <v>2</v>
      </c>
      <c r="N164" s="1120"/>
      <c r="O164" s="1147" t="s">
        <v>434</v>
      </c>
      <c r="P164" s="14"/>
    </row>
    <row r="165" spans="1:16" ht="14.25">
      <c r="A165" s="1138">
        <v>17</v>
      </c>
      <c r="B165" s="1141">
        <v>925</v>
      </c>
      <c r="C165" s="1109" t="s">
        <v>435</v>
      </c>
      <c r="D165" s="1109" t="s">
        <v>933</v>
      </c>
      <c r="E165" s="1111" t="s">
        <v>891</v>
      </c>
      <c r="F165" s="1118">
        <v>9</v>
      </c>
      <c r="G165" s="1118" t="s">
        <v>928</v>
      </c>
      <c r="H165" s="1146">
        <v>1</v>
      </c>
      <c r="I165" s="1146">
        <v>0</v>
      </c>
      <c r="J165" s="1146">
        <v>0</v>
      </c>
      <c r="K165" s="1146">
        <v>0</v>
      </c>
      <c r="L165" s="1146">
        <v>0</v>
      </c>
      <c r="M165" s="846">
        <f t="shared" si="4"/>
        <v>1</v>
      </c>
      <c r="N165" s="1120"/>
      <c r="O165" s="1151" t="s">
        <v>414</v>
      </c>
      <c r="P165" s="14"/>
    </row>
    <row r="166" spans="1:16" ht="17.25" customHeight="1">
      <c r="A166" s="1138">
        <v>26</v>
      </c>
      <c r="B166" s="840">
        <v>915</v>
      </c>
      <c r="C166" s="1122" t="s">
        <v>2180</v>
      </c>
      <c r="D166" s="1122" t="s">
        <v>1246</v>
      </c>
      <c r="E166" s="1111" t="s">
        <v>1013</v>
      </c>
      <c r="F166" s="1118">
        <v>28</v>
      </c>
      <c r="G166" s="1118" t="s">
        <v>928</v>
      </c>
      <c r="H166" s="1139">
        <v>0</v>
      </c>
      <c r="I166" s="1139">
        <v>0</v>
      </c>
      <c r="J166" s="1139">
        <v>0</v>
      </c>
      <c r="K166" s="1139">
        <v>0</v>
      </c>
      <c r="L166" s="1139">
        <v>0</v>
      </c>
      <c r="M166" s="846">
        <f t="shared" si="4"/>
        <v>0</v>
      </c>
      <c r="N166" s="846"/>
      <c r="O166" s="1142" t="s">
        <v>425</v>
      </c>
      <c r="P166" s="14"/>
    </row>
    <row r="167" spans="1:16" ht="16.5" customHeight="1">
      <c r="A167" s="1138">
        <v>26</v>
      </c>
      <c r="B167" s="1141">
        <v>907</v>
      </c>
      <c r="C167" s="1152" t="s">
        <v>1289</v>
      </c>
      <c r="D167" s="1152" t="s">
        <v>1290</v>
      </c>
      <c r="E167" s="1111" t="s">
        <v>1042</v>
      </c>
      <c r="F167" s="1118">
        <v>22</v>
      </c>
      <c r="G167" s="1118" t="s">
        <v>928</v>
      </c>
      <c r="H167" s="1139">
        <v>0</v>
      </c>
      <c r="I167" s="1139">
        <v>0</v>
      </c>
      <c r="J167" s="1139">
        <v>0</v>
      </c>
      <c r="K167" s="1139">
        <v>0</v>
      </c>
      <c r="L167" s="1139">
        <v>0</v>
      </c>
      <c r="M167" s="846">
        <f t="shared" si="4"/>
        <v>0</v>
      </c>
      <c r="N167" s="846"/>
      <c r="O167" s="1142" t="s">
        <v>436</v>
      </c>
      <c r="P167" s="14"/>
    </row>
    <row r="168" spans="1:16" ht="14.25">
      <c r="A168" s="1138">
        <v>26</v>
      </c>
      <c r="B168" s="840">
        <v>909</v>
      </c>
      <c r="C168" s="1109" t="s">
        <v>1940</v>
      </c>
      <c r="D168" s="1109" t="s">
        <v>878</v>
      </c>
      <c r="E168" s="1114" t="s">
        <v>905</v>
      </c>
      <c r="F168" s="1118">
        <v>21</v>
      </c>
      <c r="G168" s="1118" t="s">
        <v>928</v>
      </c>
      <c r="H168" s="1139">
        <v>0</v>
      </c>
      <c r="I168" s="1139">
        <v>0</v>
      </c>
      <c r="J168" s="1139">
        <v>0</v>
      </c>
      <c r="K168" s="1139">
        <v>0</v>
      </c>
      <c r="L168" s="1139">
        <v>0</v>
      </c>
      <c r="M168" s="846">
        <f t="shared" si="4"/>
        <v>0</v>
      </c>
      <c r="N168" s="846"/>
      <c r="O168" s="1142" t="s">
        <v>429</v>
      </c>
      <c r="P168" s="14"/>
    </row>
    <row r="169" spans="1:16" ht="19.5" customHeight="1">
      <c r="A169" s="1138">
        <v>26</v>
      </c>
      <c r="B169" s="1141">
        <v>910</v>
      </c>
      <c r="C169" s="1109" t="s">
        <v>991</v>
      </c>
      <c r="D169" s="1109" t="s">
        <v>867</v>
      </c>
      <c r="E169" s="1111" t="s">
        <v>992</v>
      </c>
      <c r="F169" s="1118">
        <v>21</v>
      </c>
      <c r="G169" s="1118" t="s">
        <v>928</v>
      </c>
      <c r="H169" s="1139">
        <v>0</v>
      </c>
      <c r="I169" s="1139">
        <v>0</v>
      </c>
      <c r="J169" s="1139">
        <v>0</v>
      </c>
      <c r="K169" s="1139">
        <v>0</v>
      </c>
      <c r="L169" s="1139">
        <v>0</v>
      </c>
      <c r="M169" s="846">
        <f t="shared" si="4"/>
        <v>0</v>
      </c>
      <c r="N169" s="846"/>
      <c r="O169" s="1142" t="s">
        <v>437</v>
      </c>
      <c r="P169" s="14"/>
    </row>
    <row r="170" spans="1:16" ht="14.25">
      <c r="A170" s="1138">
        <v>26</v>
      </c>
      <c r="B170" s="840">
        <v>912</v>
      </c>
      <c r="C170" s="1125" t="s">
        <v>438</v>
      </c>
      <c r="D170" s="1125" t="s">
        <v>857</v>
      </c>
      <c r="E170" s="1124" t="s">
        <v>863</v>
      </c>
      <c r="F170" s="1118">
        <v>19</v>
      </c>
      <c r="G170" s="1118" t="s">
        <v>928</v>
      </c>
      <c r="H170" s="1139">
        <v>0</v>
      </c>
      <c r="I170" s="1139">
        <v>0</v>
      </c>
      <c r="J170" s="1139">
        <v>0</v>
      </c>
      <c r="K170" s="1139">
        <v>0</v>
      </c>
      <c r="L170" s="1139">
        <v>0</v>
      </c>
      <c r="M170" s="846">
        <f t="shared" si="4"/>
        <v>0</v>
      </c>
      <c r="N170" s="846"/>
      <c r="O170" s="1142" t="s">
        <v>439</v>
      </c>
      <c r="P170" s="14"/>
    </row>
    <row r="171" spans="1:16" ht="14.25">
      <c r="A171" s="1138">
        <v>26</v>
      </c>
      <c r="B171" s="840">
        <v>917</v>
      </c>
      <c r="C171" s="632" t="s">
        <v>441</v>
      </c>
      <c r="D171" s="632" t="s">
        <v>1193</v>
      </c>
      <c r="E171" s="1111" t="s">
        <v>882</v>
      </c>
      <c r="F171" s="1118">
        <v>16</v>
      </c>
      <c r="G171" s="1118" t="s">
        <v>928</v>
      </c>
      <c r="H171" s="1139">
        <v>0</v>
      </c>
      <c r="I171" s="1139">
        <v>0</v>
      </c>
      <c r="J171" s="1139">
        <v>0</v>
      </c>
      <c r="K171" s="1139">
        <v>0</v>
      </c>
      <c r="L171" s="1139">
        <v>0</v>
      </c>
      <c r="M171" s="846">
        <f>SUM(H171:L171)</f>
        <v>0</v>
      </c>
      <c r="N171" s="1120"/>
      <c r="O171" s="1147" t="s">
        <v>434</v>
      </c>
      <c r="P171" s="14"/>
    </row>
    <row r="172" spans="1:16" ht="14.25">
      <c r="A172" s="1138">
        <v>26</v>
      </c>
      <c r="B172" s="1141">
        <v>922</v>
      </c>
      <c r="C172" s="1123" t="s">
        <v>33</v>
      </c>
      <c r="D172" s="1123" t="s">
        <v>1011</v>
      </c>
      <c r="E172" s="1111" t="s">
        <v>941</v>
      </c>
      <c r="F172" s="1118">
        <v>14</v>
      </c>
      <c r="G172" s="1118" t="s">
        <v>928</v>
      </c>
      <c r="H172" s="1139">
        <v>0</v>
      </c>
      <c r="I172" s="1139">
        <v>0</v>
      </c>
      <c r="J172" s="1139">
        <v>0</v>
      </c>
      <c r="K172" s="1139">
        <v>0</v>
      </c>
      <c r="L172" s="1139">
        <v>0</v>
      </c>
      <c r="M172" s="846">
        <f>SUM(H172:L172)</f>
        <v>0</v>
      </c>
      <c r="N172" s="1120"/>
      <c r="O172" s="1147" t="s">
        <v>442</v>
      </c>
      <c r="P172" s="14"/>
    </row>
    <row r="173" spans="1:16" ht="14.25">
      <c r="A173" s="1138">
        <v>26</v>
      </c>
      <c r="B173" s="840">
        <v>923</v>
      </c>
      <c r="C173" s="1109" t="s">
        <v>1021</v>
      </c>
      <c r="D173" s="1109" t="s">
        <v>1022</v>
      </c>
      <c r="E173" s="1111" t="s">
        <v>1023</v>
      </c>
      <c r="F173" s="1118">
        <v>9</v>
      </c>
      <c r="G173" s="1118" t="s">
        <v>928</v>
      </c>
      <c r="H173" s="1139">
        <v>0</v>
      </c>
      <c r="I173" s="1139">
        <v>0</v>
      </c>
      <c r="J173" s="1139">
        <v>0</v>
      </c>
      <c r="K173" s="1139">
        <v>0</v>
      </c>
      <c r="L173" s="1139">
        <v>0</v>
      </c>
      <c r="M173" s="846">
        <f>SUM(H173:L173)</f>
        <v>0</v>
      </c>
      <c r="N173" s="1120"/>
      <c r="O173" s="1147" t="s">
        <v>443</v>
      </c>
      <c r="P173" s="14"/>
    </row>
    <row r="174" spans="1:16" ht="14.25">
      <c r="A174" s="1138">
        <v>26</v>
      </c>
      <c r="B174" s="840">
        <v>924</v>
      </c>
      <c r="C174" s="1109" t="s">
        <v>923</v>
      </c>
      <c r="D174" s="1109" t="s">
        <v>1073</v>
      </c>
      <c r="E174" s="1111" t="s">
        <v>1225</v>
      </c>
      <c r="F174" s="1118">
        <v>9</v>
      </c>
      <c r="G174" s="1118" t="s">
        <v>928</v>
      </c>
      <c r="H174" s="1139">
        <v>0</v>
      </c>
      <c r="I174" s="1139">
        <v>0</v>
      </c>
      <c r="J174" s="1139">
        <v>0</v>
      </c>
      <c r="K174" s="1139">
        <v>0</v>
      </c>
      <c r="L174" s="1139">
        <v>0</v>
      </c>
      <c r="M174" s="846">
        <f>SUM(H174:L174)</f>
        <v>0</v>
      </c>
      <c r="N174" s="1120"/>
      <c r="O174" s="1153" t="s">
        <v>444</v>
      </c>
      <c r="P174" s="14"/>
    </row>
    <row r="175" spans="1:16" ht="14.25">
      <c r="A175" s="1289"/>
      <c r="B175" s="1290">
        <v>928</v>
      </c>
      <c r="C175" s="1291" t="s">
        <v>445</v>
      </c>
      <c r="D175" s="1291" t="s">
        <v>1201</v>
      </c>
      <c r="E175" s="1292" t="s">
        <v>446</v>
      </c>
      <c r="F175" s="1292"/>
      <c r="G175" s="1292"/>
      <c r="H175" s="406" t="s">
        <v>939</v>
      </c>
      <c r="I175" s="407"/>
      <c r="J175" s="407"/>
      <c r="K175" s="407"/>
      <c r="L175" s="407"/>
      <c r="M175" s="374"/>
      <c r="N175" s="1203"/>
      <c r="O175" s="1293" t="s">
        <v>447</v>
      </c>
      <c r="P175" s="770"/>
    </row>
    <row r="176" spans="1:16" ht="14.25">
      <c r="A176" s="1294"/>
      <c r="B176" s="1295">
        <v>914</v>
      </c>
      <c r="C176" s="1296" t="s">
        <v>1761</v>
      </c>
      <c r="D176" s="1296" t="s">
        <v>902</v>
      </c>
      <c r="E176" s="1292" t="s">
        <v>1758</v>
      </c>
      <c r="F176" s="1292">
        <v>18</v>
      </c>
      <c r="G176" s="1292" t="s">
        <v>864</v>
      </c>
      <c r="H176" s="406" t="s">
        <v>939</v>
      </c>
      <c r="I176" s="407"/>
      <c r="J176" s="407"/>
      <c r="K176" s="407"/>
      <c r="L176" s="407"/>
      <c r="M176" s="374"/>
      <c r="N176" s="1203"/>
      <c r="O176" s="1297" t="s">
        <v>440</v>
      </c>
      <c r="P176" s="770" t="s">
        <v>864</v>
      </c>
    </row>
    <row r="177" spans="1:16" ht="14.25">
      <c r="A177" s="1128"/>
      <c r="B177" s="1129"/>
      <c r="C177" s="1298"/>
      <c r="D177" s="1298"/>
      <c r="E177" s="1133"/>
      <c r="F177" s="1133"/>
      <c r="G177" s="1133"/>
      <c r="H177" s="1131"/>
      <c r="I177" s="1131"/>
      <c r="J177" s="1131"/>
      <c r="K177" s="1131"/>
      <c r="L177" s="1131"/>
      <c r="M177" s="1131"/>
      <c r="N177" s="1131"/>
      <c r="O177" s="1132"/>
      <c r="P177" s="41"/>
    </row>
    <row r="178" spans="1:16" ht="14.25">
      <c r="A178" s="1128"/>
      <c r="B178" s="1129"/>
      <c r="C178" s="1299" t="s">
        <v>1672</v>
      </c>
      <c r="D178" s="1298"/>
      <c r="E178" s="1133"/>
      <c r="F178" s="1133"/>
      <c r="G178" s="1133"/>
      <c r="H178" s="1131"/>
      <c r="I178" s="1131"/>
      <c r="J178" s="1131"/>
      <c r="K178" s="1131"/>
      <c r="L178" s="1131"/>
      <c r="M178" s="1131"/>
      <c r="N178" s="1131"/>
      <c r="O178" s="1132"/>
      <c r="P178" s="41"/>
    </row>
    <row r="179" spans="1:16" ht="48">
      <c r="A179" s="1102" t="s">
        <v>842</v>
      </c>
      <c r="B179" s="1102" t="s">
        <v>954</v>
      </c>
      <c r="C179" s="846" t="s">
        <v>844</v>
      </c>
      <c r="D179" s="846" t="s">
        <v>845</v>
      </c>
      <c r="E179" s="846" t="s">
        <v>357</v>
      </c>
      <c r="F179" s="20" t="s">
        <v>358</v>
      </c>
      <c r="G179" s="20" t="s">
        <v>359</v>
      </c>
      <c r="H179" s="1102" t="s">
        <v>360</v>
      </c>
      <c r="I179" s="1102" t="s">
        <v>361</v>
      </c>
      <c r="J179" s="1102" t="s">
        <v>362</v>
      </c>
      <c r="K179" s="1102" t="s">
        <v>363</v>
      </c>
      <c r="L179" s="1102" t="s">
        <v>364</v>
      </c>
      <c r="M179" s="846" t="s">
        <v>365</v>
      </c>
      <c r="N179" s="846" t="s">
        <v>411</v>
      </c>
      <c r="O179" s="846" t="s">
        <v>367</v>
      </c>
      <c r="P179" s="846" t="s">
        <v>368</v>
      </c>
    </row>
    <row r="180" spans="1:15" ht="14.25">
      <c r="A180" s="43"/>
      <c r="B180" s="43"/>
      <c r="C180" s="43"/>
      <c r="D180" s="43"/>
      <c r="E180" s="43"/>
      <c r="F180" s="43"/>
      <c r="G180" s="43"/>
      <c r="H180" s="1104">
        <v>7</v>
      </c>
      <c r="I180" s="1104">
        <v>7</v>
      </c>
      <c r="J180" s="1104">
        <v>7</v>
      </c>
      <c r="K180" s="1104">
        <v>7</v>
      </c>
      <c r="L180" s="1104">
        <v>7</v>
      </c>
      <c r="M180" s="846">
        <f aca="true" t="shared" si="5" ref="M180:M202">SUM(H180:L180)</f>
        <v>35</v>
      </c>
      <c r="N180" s="43"/>
      <c r="O180" s="41"/>
    </row>
    <row r="181" spans="1:16" ht="14.25">
      <c r="A181" s="1300">
        <v>2</v>
      </c>
      <c r="B181" s="1206">
        <v>1002</v>
      </c>
      <c r="C181" s="1179" t="s">
        <v>1305</v>
      </c>
      <c r="D181" s="1179" t="s">
        <v>1052</v>
      </c>
      <c r="E181" s="1185" t="s">
        <v>858</v>
      </c>
      <c r="F181" s="1208"/>
      <c r="G181" s="1208"/>
      <c r="H181" s="1208">
        <v>7</v>
      </c>
      <c r="I181" s="1208">
        <v>7</v>
      </c>
      <c r="J181" s="1208">
        <v>7</v>
      </c>
      <c r="K181" s="1208">
        <v>2</v>
      </c>
      <c r="L181" s="1208">
        <v>0</v>
      </c>
      <c r="M181" s="1182">
        <f>SUM(H181:L181)</f>
        <v>23</v>
      </c>
      <c r="N181" s="1182" t="s">
        <v>928</v>
      </c>
      <c r="O181" s="1183" t="s">
        <v>486</v>
      </c>
      <c r="P181" s="1183" t="s">
        <v>999</v>
      </c>
    </row>
    <row r="182" spans="1:16" ht="14.25">
      <c r="A182" s="1301">
        <v>1</v>
      </c>
      <c r="B182" s="1206">
        <v>1018</v>
      </c>
      <c r="C182" s="1302" t="s">
        <v>861</v>
      </c>
      <c r="D182" s="1302" t="s">
        <v>862</v>
      </c>
      <c r="E182" s="1303" t="s">
        <v>863</v>
      </c>
      <c r="F182" s="1208"/>
      <c r="G182" s="1208"/>
      <c r="H182" s="1304">
        <v>5</v>
      </c>
      <c r="I182" s="1304">
        <v>7</v>
      </c>
      <c r="J182" s="1304">
        <v>5</v>
      </c>
      <c r="K182" s="1304">
        <v>2</v>
      </c>
      <c r="L182" s="1304">
        <v>0</v>
      </c>
      <c r="M182" s="1182">
        <f t="shared" si="5"/>
        <v>19</v>
      </c>
      <c r="N182" s="1182" t="s">
        <v>928</v>
      </c>
      <c r="O182" s="1305" t="s">
        <v>400</v>
      </c>
      <c r="P182" s="1198"/>
    </row>
    <row r="183" spans="1:16" ht="14.25">
      <c r="A183" s="1301">
        <v>3</v>
      </c>
      <c r="B183" s="1306">
        <v>1007</v>
      </c>
      <c r="C183" s="1284" t="s">
        <v>501</v>
      </c>
      <c r="D183" s="1284" t="s">
        <v>1935</v>
      </c>
      <c r="E183" s="1285" t="s">
        <v>868</v>
      </c>
      <c r="F183" s="1208"/>
      <c r="G183" s="1208"/>
      <c r="H183" s="1208">
        <v>7</v>
      </c>
      <c r="I183" s="1208">
        <v>7</v>
      </c>
      <c r="J183" s="1208">
        <v>0</v>
      </c>
      <c r="K183" s="1208">
        <v>0</v>
      </c>
      <c r="L183" s="1208">
        <v>0</v>
      </c>
      <c r="M183" s="1182">
        <f t="shared" si="5"/>
        <v>14</v>
      </c>
      <c r="N183" s="1182" t="s">
        <v>870</v>
      </c>
      <c r="O183" s="1196" t="s">
        <v>462</v>
      </c>
      <c r="P183" s="1196" t="s">
        <v>864</v>
      </c>
    </row>
    <row r="184" spans="1:16" ht="14.25">
      <c r="A184" s="1300">
        <v>3</v>
      </c>
      <c r="B184" s="1206">
        <v>1008</v>
      </c>
      <c r="C184" s="1283" t="s">
        <v>502</v>
      </c>
      <c r="D184" s="1283" t="s">
        <v>1246</v>
      </c>
      <c r="E184" s="1185" t="s">
        <v>1013</v>
      </c>
      <c r="F184" s="1208"/>
      <c r="G184" s="1208"/>
      <c r="H184" s="1208">
        <v>7</v>
      </c>
      <c r="I184" s="1208">
        <v>7</v>
      </c>
      <c r="J184" s="1208">
        <v>0</v>
      </c>
      <c r="K184" s="1208">
        <v>0</v>
      </c>
      <c r="L184" s="1208">
        <v>0</v>
      </c>
      <c r="M184" s="1182">
        <f t="shared" si="5"/>
        <v>14</v>
      </c>
      <c r="N184" s="1182" t="s">
        <v>870</v>
      </c>
      <c r="O184" s="1197" t="s">
        <v>454</v>
      </c>
      <c r="P184" s="1183"/>
    </row>
    <row r="185" spans="1:16" ht="14.25">
      <c r="A185" s="1300">
        <v>4</v>
      </c>
      <c r="B185" s="1206">
        <v>1001</v>
      </c>
      <c r="C185" s="1179" t="s">
        <v>1510</v>
      </c>
      <c r="D185" s="1179" t="s">
        <v>867</v>
      </c>
      <c r="E185" s="1185" t="s">
        <v>858</v>
      </c>
      <c r="F185" s="1208"/>
      <c r="G185" s="1208"/>
      <c r="H185" s="1208">
        <v>0</v>
      </c>
      <c r="I185" s="1208">
        <v>7</v>
      </c>
      <c r="J185" s="1208">
        <v>4</v>
      </c>
      <c r="K185" s="1208">
        <v>0</v>
      </c>
      <c r="L185" s="1208">
        <v>0</v>
      </c>
      <c r="M185" s="1182">
        <f>SUM(H185:L185)</f>
        <v>11</v>
      </c>
      <c r="N185" s="1182" t="s">
        <v>870</v>
      </c>
      <c r="O185" s="1183" t="s">
        <v>486</v>
      </c>
      <c r="P185" s="1183" t="s">
        <v>999</v>
      </c>
    </row>
    <row r="186" spans="1:16" ht="14.25">
      <c r="A186" s="1301">
        <v>5</v>
      </c>
      <c r="B186" s="1306">
        <v>1003</v>
      </c>
      <c r="C186" s="652" t="s">
        <v>1072</v>
      </c>
      <c r="D186" s="652" t="s">
        <v>1073</v>
      </c>
      <c r="E186" s="1180" t="s">
        <v>909</v>
      </c>
      <c r="F186" s="1208"/>
      <c r="G186" s="1208"/>
      <c r="H186" s="1208">
        <v>7</v>
      </c>
      <c r="I186" s="1208">
        <v>0</v>
      </c>
      <c r="J186" s="1208">
        <v>1</v>
      </c>
      <c r="K186" s="1208">
        <v>2</v>
      </c>
      <c r="L186" s="1208">
        <v>0</v>
      </c>
      <c r="M186" s="1182">
        <f t="shared" si="5"/>
        <v>10</v>
      </c>
      <c r="N186" s="1182" t="s">
        <v>870</v>
      </c>
      <c r="O186" s="1207" t="s">
        <v>463</v>
      </c>
      <c r="P186" s="1207" t="s">
        <v>928</v>
      </c>
    </row>
    <row r="187" spans="1:16" ht="14.25">
      <c r="A187" s="1168">
        <v>7</v>
      </c>
      <c r="B187" s="1162">
        <v>1014</v>
      </c>
      <c r="C187" s="1144" t="s">
        <v>503</v>
      </c>
      <c r="D187" s="1144" t="s">
        <v>1321</v>
      </c>
      <c r="E187" s="1145" t="s">
        <v>868</v>
      </c>
      <c r="F187" s="1146"/>
      <c r="G187" s="1146"/>
      <c r="H187" s="1146">
        <v>0</v>
      </c>
      <c r="I187" s="1146">
        <v>7</v>
      </c>
      <c r="J187" s="1146">
        <v>0</v>
      </c>
      <c r="K187" s="1146">
        <v>0</v>
      </c>
      <c r="L187" s="1146">
        <v>0</v>
      </c>
      <c r="M187" s="846">
        <f t="shared" si="5"/>
        <v>7</v>
      </c>
      <c r="N187" s="1120"/>
      <c r="O187" s="717" t="s">
        <v>462</v>
      </c>
      <c r="P187" s="717" t="s">
        <v>935</v>
      </c>
    </row>
    <row r="188" spans="1:16" ht="14.25">
      <c r="A188" s="1163">
        <v>8</v>
      </c>
      <c r="B188" s="1155">
        <v>1006</v>
      </c>
      <c r="C188" s="632" t="s">
        <v>504</v>
      </c>
      <c r="D188" s="632" t="s">
        <v>1008</v>
      </c>
      <c r="E188" s="1111" t="s">
        <v>927</v>
      </c>
      <c r="F188" s="1146"/>
      <c r="G188" s="1146"/>
      <c r="H188" s="1146">
        <v>0</v>
      </c>
      <c r="I188" s="1146">
        <v>2</v>
      </c>
      <c r="J188" s="1146">
        <v>1</v>
      </c>
      <c r="K188" s="1146">
        <v>0</v>
      </c>
      <c r="L188" s="1146">
        <v>1</v>
      </c>
      <c r="M188" s="846">
        <f t="shared" si="5"/>
        <v>4</v>
      </c>
      <c r="N188" s="1120"/>
      <c r="O188" s="1164" t="s">
        <v>505</v>
      </c>
      <c r="P188" s="1115" t="s">
        <v>859</v>
      </c>
    </row>
    <row r="189" spans="1:16" ht="14.25">
      <c r="A189" s="1168">
        <v>9</v>
      </c>
      <c r="B189" s="1162">
        <v>1017</v>
      </c>
      <c r="C189" s="1169" t="s">
        <v>1066</v>
      </c>
      <c r="D189" s="1169" t="s">
        <v>922</v>
      </c>
      <c r="E189" s="1111" t="s">
        <v>1042</v>
      </c>
      <c r="F189" s="43"/>
      <c r="G189" s="43"/>
      <c r="H189" s="1146">
        <v>0</v>
      </c>
      <c r="I189" s="1146">
        <v>2</v>
      </c>
      <c r="J189" s="1146">
        <v>1</v>
      </c>
      <c r="K189" s="1146">
        <v>0</v>
      </c>
      <c r="L189" s="1146">
        <v>0</v>
      </c>
      <c r="M189" s="846">
        <f t="shared" si="5"/>
        <v>3</v>
      </c>
      <c r="N189" s="43"/>
      <c r="O189" s="1105" t="s">
        <v>464</v>
      </c>
      <c r="P189" s="1105"/>
    </row>
    <row r="190" spans="1:16" ht="14.25">
      <c r="A190" s="1163">
        <v>9</v>
      </c>
      <c r="B190" s="1155">
        <v>1021</v>
      </c>
      <c r="C190" s="1109" t="s">
        <v>506</v>
      </c>
      <c r="D190" s="1109" t="s">
        <v>1099</v>
      </c>
      <c r="E190" s="1111" t="s">
        <v>912</v>
      </c>
      <c r="F190" s="1146"/>
      <c r="G190" s="1146"/>
      <c r="H190" s="1146">
        <v>0</v>
      </c>
      <c r="I190" s="1146">
        <v>2</v>
      </c>
      <c r="J190" s="1146">
        <v>1</v>
      </c>
      <c r="K190" s="1146">
        <v>0</v>
      </c>
      <c r="L190" s="1146">
        <v>0</v>
      </c>
      <c r="M190" s="846">
        <f t="shared" si="5"/>
        <v>3</v>
      </c>
      <c r="N190" s="1120"/>
      <c r="O190" s="1105" t="s">
        <v>495</v>
      </c>
      <c r="P190" s="1105"/>
    </row>
    <row r="191" spans="1:16" ht="14.25">
      <c r="A191" s="1168">
        <v>11</v>
      </c>
      <c r="B191" s="1162">
        <v>1022</v>
      </c>
      <c r="C191" s="1109" t="s">
        <v>1079</v>
      </c>
      <c r="D191" s="1109" t="s">
        <v>1080</v>
      </c>
      <c r="E191" s="1111" t="s">
        <v>912</v>
      </c>
      <c r="F191" s="1146"/>
      <c r="G191" s="1146"/>
      <c r="H191" s="1146">
        <v>2</v>
      </c>
      <c r="I191" s="1146">
        <v>0</v>
      </c>
      <c r="J191" s="1146">
        <v>0</v>
      </c>
      <c r="K191" s="1146">
        <v>0</v>
      </c>
      <c r="L191" s="1146">
        <v>0</v>
      </c>
      <c r="M191" s="846">
        <f t="shared" si="5"/>
        <v>2</v>
      </c>
      <c r="N191" s="1120"/>
      <c r="O191" s="1105" t="s">
        <v>495</v>
      </c>
      <c r="P191" s="1105"/>
    </row>
    <row r="192" spans="1:16" ht="14.25">
      <c r="A192" s="1163">
        <v>12</v>
      </c>
      <c r="B192" s="1155">
        <v>1020</v>
      </c>
      <c r="C192" s="330" t="s">
        <v>507</v>
      </c>
      <c r="D192" s="330" t="s">
        <v>508</v>
      </c>
      <c r="E192" s="1111" t="s">
        <v>919</v>
      </c>
      <c r="F192" s="1146"/>
      <c r="G192" s="1146"/>
      <c r="H192" s="1146">
        <v>0</v>
      </c>
      <c r="I192" s="1146">
        <v>0</v>
      </c>
      <c r="J192" s="1146">
        <v>1</v>
      </c>
      <c r="K192" s="1146">
        <v>0</v>
      </c>
      <c r="L192" s="1146">
        <v>0</v>
      </c>
      <c r="M192" s="846">
        <f t="shared" si="5"/>
        <v>1</v>
      </c>
      <c r="N192" s="1120"/>
      <c r="O192" s="1115" t="s">
        <v>479</v>
      </c>
      <c r="P192" s="1115"/>
    </row>
    <row r="193" spans="1:16" ht="14.25">
      <c r="A193" s="1168">
        <v>22</v>
      </c>
      <c r="B193" s="1162">
        <v>1005</v>
      </c>
      <c r="C193" s="1109" t="s">
        <v>1320</v>
      </c>
      <c r="D193" s="1109" t="s">
        <v>1321</v>
      </c>
      <c r="E193" s="1111" t="s">
        <v>891</v>
      </c>
      <c r="F193" s="1146"/>
      <c r="G193" s="1146"/>
      <c r="H193" s="1146">
        <v>0</v>
      </c>
      <c r="I193" s="1146">
        <v>0</v>
      </c>
      <c r="J193" s="1146">
        <v>0</v>
      </c>
      <c r="K193" s="1146">
        <v>0</v>
      </c>
      <c r="L193" s="1146">
        <v>0</v>
      </c>
      <c r="M193" s="846">
        <f t="shared" si="5"/>
        <v>0</v>
      </c>
      <c r="N193" s="1120"/>
      <c r="O193" s="1105" t="s">
        <v>395</v>
      </c>
      <c r="P193" s="1105"/>
    </row>
    <row r="194" spans="1:16" ht="14.25">
      <c r="A194" s="1163">
        <v>22</v>
      </c>
      <c r="B194" s="1155">
        <v>1009</v>
      </c>
      <c r="C194" s="1108" t="s">
        <v>28</v>
      </c>
      <c r="D194" s="1108" t="s">
        <v>969</v>
      </c>
      <c r="E194" s="1114" t="s">
        <v>905</v>
      </c>
      <c r="F194" s="1146"/>
      <c r="G194" s="1146"/>
      <c r="H194" s="1146">
        <v>0</v>
      </c>
      <c r="I194" s="1146">
        <v>0</v>
      </c>
      <c r="J194" s="1146">
        <v>0</v>
      </c>
      <c r="K194" s="1146">
        <v>0</v>
      </c>
      <c r="L194" s="1146">
        <v>0</v>
      </c>
      <c r="M194" s="846">
        <f t="shared" si="5"/>
        <v>0</v>
      </c>
      <c r="N194" s="1120"/>
      <c r="O194" s="1105" t="s">
        <v>509</v>
      </c>
      <c r="P194" s="1105"/>
    </row>
    <row r="195" spans="1:16" ht="14.25">
      <c r="A195" s="1168">
        <v>22</v>
      </c>
      <c r="B195" s="1162">
        <v>1010</v>
      </c>
      <c r="C195" s="624" t="s">
        <v>510</v>
      </c>
      <c r="D195" s="624" t="s">
        <v>1028</v>
      </c>
      <c r="E195" s="598" t="s">
        <v>909</v>
      </c>
      <c r="F195" s="1146"/>
      <c r="G195" s="1146"/>
      <c r="H195" s="1146">
        <v>0</v>
      </c>
      <c r="I195" s="1146">
        <v>0</v>
      </c>
      <c r="J195" s="1146">
        <v>0</v>
      </c>
      <c r="K195" s="1146">
        <v>0</v>
      </c>
      <c r="L195" s="1146">
        <v>0</v>
      </c>
      <c r="M195" s="846">
        <f t="shared" si="5"/>
        <v>0</v>
      </c>
      <c r="N195" s="1120"/>
      <c r="O195" s="1115" t="s">
        <v>463</v>
      </c>
      <c r="P195" s="1115"/>
    </row>
    <row r="196" spans="1:16" ht="14.25">
      <c r="A196" s="1163">
        <v>22</v>
      </c>
      <c r="B196" s="1155">
        <v>1011</v>
      </c>
      <c r="C196" s="624" t="s">
        <v>991</v>
      </c>
      <c r="D196" s="624" t="s">
        <v>1442</v>
      </c>
      <c r="E196" s="1111" t="s">
        <v>1038</v>
      </c>
      <c r="F196" s="1154"/>
      <c r="G196" s="1154"/>
      <c r="H196" s="1170">
        <v>0</v>
      </c>
      <c r="I196" s="1170">
        <v>0</v>
      </c>
      <c r="J196" s="1170">
        <v>0</v>
      </c>
      <c r="K196" s="1170">
        <v>0</v>
      </c>
      <c r="L196" s="1170">
        <v>0</v>
      </c>
      <c r="M196" s="846">
        <f t="shared" si="5"/>
        <v>0</v>
      </c>
      <c r="N196" s="1131"/>
      <c r="O196" s="1105" t="s">
        <v>511</v>
      </c>
      <c r="P196" s="1105" t="s">
        <v>935</v>
      </c>
    </row>
    <row r="197" spans="1:16" ht="14.25">
      <c r="A197" s="1168">
        <v>22</v>
      </c>
      <c r="B197" s="1162">
        <v>1012</v>
      </c>
      <c r="C197" s="632" t="s">
        <v>512</v>
      </c>
      <c r="D197" s="632" t="s">
        <v>1308</v>
      </c>
      <c r="E197" s="1111" t="s">
        <v>927</v>
      </c>
      <c r="F197" s="1146"/>
      <c r="G197" s="1146"/>
      <c r="H197" s="1146">
        <v>0</v>
      </c>
      <c r="I197" s="1146">
        <v>0</v>
      </c>
      <c r="J197" s="1146">
        <v>0</v>
      </c>
      <c r="K197" s="1146">
        <v>0</v>
      </c>
      <c r="L197" s="1146">
        <v>0</v>
      </c>
      <c r="M197" s="846">
        <f t="shared" si="5"/>
        <v>0</v>
      </c>
      <c r="N197" s="1120"/>
      <c r="O197" s="1164" t="s">
        <v>505</v>
      </c>
      <c r="P197" s="1115"/>
    </row>
    <row r="198" spans="1:16" ht="14.25">
      <c r="A198" s="1163">
        <v>22</v>
      </c>
      <c r="B198" s="1155">
        <v>1013</v>
      </c>
      <c r="C198" s="1109" t="s">
        <v>2103</v>
      </c>
      <c r="D198" s="1109" t="s">
        <v>1073</v>
      </c>
      <c r="E198" s="1111" t="s">
        <v>1023</v>
      </c>
      <c r="F198" s="1146"/>
      <c r="G198" s="1146"/>
      <c r="H198" s="1146">
        <v>0</v>
      </c>
      <c r="I198" s="1146">
        <v>0</v>
      </c>
      <c r="J198" s="1146">
        <v>0</v>
      </c>
      <c r="K198" s="1146">
        <v>0</v>
      </c>
      <c r="L198" s="1146">
        <v>0</v>
      </c>
      <c r="M198" s="846">
        <f t="shared" si="5"/>
        <v>0</v>
      </c>
      <c r="N198" s="1120"/>
      <c r="O198" s="1105" t="s">
        <v>513</v>
      </c>
      <c r="P198" s="1105"/>
    </row>
    <row r="199" spans="1:16" ht="14.25">
      <c r="A199" s="1168">
        <v>22</v>
      </c>
      <c r="B199" s="1162">
        <v>1016</v>
      </c>
      <c r="C199" s="1109" t="s">
        <v>1062</v>
      </c>
      <c r="D199" s="1109" t="s">
        <v>1063</v>
      </c>
      <c r="E199" s="1111" t="s">
        <v>1064</v>
      </c>
      <c r="F199" s="1146"/>
      <c r="G199" s="1146"/>
      <c r="H199" s="1146">
        <v>0</v>
      </c>
      <c r="I199" s="1146">
        <v>0</v>
      </c>
      <c r="J199" s="1146">
        <v>0</v>
      </c>
      <c r="K199" s="1146">
        <v>0</v>
      </c>
      <c r="L199" s="1146">
        <v>0</v>
      </c>
      <c r="M199" s="846">
        <f t="shared" si="5"/>
        <v>0</v>
      </c>
      <c r="N199" s="1120"/>
      <c r="O199" s="1105" t="s">
        <v>466</v>
      </c>
      <c r="P199" s="1105"/>
    </row>
    <row r="200" spans="1:16" ht="14.25">
      <c r="A200" s="1163">
        <v>22</v>
      </c>
      <c r="B200" s="1155">
        <v>1019</v>
      </c>
      <c r="C200" s="1122" t="s">
        <v>514</v>
      </c>
      <c r="D200" s="1122" t="s">
        <v>915</v>
      </c>
      <c r="E200" s="1111" t="s">
        <v>899</v>
      </c>
      <c r="F200" s="1146"/>
      <c r="G200" s="1146"/>
      <c r="H200" s="1146">
        <v>0</v>
      </c>
      <c r="I200" s="1146">
        <v>0</v>
      </c>
      <c r="J200" s="1146">
        <v>0</v>
      </c>
      <c r="K200" s="1146">
        <v>0</v>
      </c>
      <c r="L200" s="1146">
        <v>0</v>
      </c>
      <c r="M200" s="846">
        <f t="shared" si="5"/>
        <v>0</v>
      </c>
      <c r="N200" s="1120"/>
      <c r="O200" s="1116" t="s">
        <v>483</v>
      </c>
      <c r="P200" s="1105"/>
    </row>
    <row r="201" spans="1:16" ht="14.25">
      <c r="A201" s="1168">
        <v>22</v>
      </c>
      <c r="B201" s="1162">
        <v>1023</v>
      </c>
      <c r="C201" s="1109" t="s">
        <v>1917</v>
      </c>
      <c r="D201" s="1109" t="s">
        <v>1248</v>
      </c>
      <c r="E201" s="1111" t="s">
        <v>912</v>
      </c>
      <c r="F201" s="1146"/>
      <c r="G201" s="1146"/>
      <c r="H201" s="1146">
        <v>0</v>
      </c>
      <c r="I201" s="1146">
        <v>0</v>
      </c>
      <c r="J201" s="1146">
        <v>0</v>
      </c>
      <c r="K201" s="1146">
        <v>0</v>
      </c>
      <c r="L201" s="1146">
        <v>0</v>
      </c>
      <c r="M201" s="846">
        <f t="shared" si="5"/>
        <v>0</v>
      </c>
      <c r="N201" s="1120"/>
      <c r="O201" s="1105" t="s">
        <v>515</v>
      </c>
      <c r="P201" s="1105"/>
    </row>
    <row r="202" spans="1:16" ht="21.75" customHeight="1">
      <c r="A202" s="1163">
        <v>22</v>
      </c>
      <c r="B202" s="1155">
        <v>1024</v>
      </c>
      <c r="C202" s="1108" t="s">
        <v>1314</v>
      </c>
      <c r="D202" s="1108" t="s">
        <v>857</v>
      </c>
      <c r="E202" s="1118" t="s">
        <v>446</v>
      </c>
      <c r="F202" s="1146"/>
      <c r="G202" s="1146"/>
      <c r="H202" s="1146">
        <v>0</v>
      </c>
      <c r="I202" s="1146">
        <v>0</v>
      </c>
      <c r="J202" s="1146">
        <v>0</v>
      </c>
      <c r="K202" s="1146">
        <v>0</v>
      </c>
      <c r="L202" s="1146">
        <v>0</v>
      </c>
      <c r="M202" s="846">
        <f t="shared" si="5"/>
        <v>0</v>
      </c>
      <c r="N202" s="1120"/>
      <c r="O202" s="1113" t="s">
        <v>481</v>
      </c>
      <c r="P202" s="14"/>
    </row>
    <row r="203" spans="1:16" ht="15" customHeight="1">
      <c r="A203" s="1163"/>
      <c r="B203" s="1162">
        <v>1015</v>
      </c>
      <c r="C203" s="1109" t="s">
        <v>516</v>
      </c>
      <c r="D203" s="1109" t="s">
        <v>1099</v>
      </c>
      <c r="E203" s="1111" t="s">
        <v>1104</v>
      </c>
      <c r="F203" s="1146"/>
      <c r="G203" s="1146"/>
      <c r="H203" s="403" t="s">
        <v>939</v>
      </c>
      <c r="I203" s="404"/>
      <c r="J203" s="404"/>
      <c r="K203" s="404"/>
      <c r="L203" s="404"/>
      <c r="M203" s="405"/>
      <c r="N203" s="1120"/>
      <c r="O203" s="1105" t="s">
        <v>517</v>
      </c>
      <c r="P203" s="1105"/>
    </row>
    <row r="204" spans="1:16" ht="15" customHeight="1">
      <c r="A204" s="1163"/>
      <c r="B204" s="1162"/>
      <c r="C204" s="1109"/>
      <c r="D204" s="1109"/>
      <c r="E204" s="1111"/>
      <c r="F204" s="1146"/>
      <c r="G204" s="1146"/>
      <c r="H204" s="1146"/>
      <c r="I204" s="1146"/>
      <c r="J204" s="1146"/>
      <c r="K204" s="1146"/>
      <c r="L204" s="1146"/>
      <c r="M204" s="846"/>
      <c r="N204" s="1120"/>
      <c r="O204" s="1105"/>
      <c r="P204" s="1105"/>
    </row>
    <row r="205" spans="1:16" ht="15" customHeight="1">
      <c r="A205" s="1128"/>
      <c r="B205" s="1129"/>
      <c r="C205" s="1299" t="s">
        <v>1672</v>
      </c>
      <c r="D205" s="1298"/>
      <c r="E205" s="1133"/>
      <c r="F205" s="1133"/>
      <c r="G205" s="1133"/>
      <c r="H205" s="1131"/>
      <c r="I205" s="1131"/>
      <c r="J205" s="1131"/>
      <c r="K205" s="1131"/>
      <c r="L205" s="1131"/>
      <c r="M205" s="1131"/>
      <c r="N205" s="1131"/>
      <c r="O205" s="1132"/>
      <c r="P205" s="41"/>
    </row>
    <row r="206" spans="1:16" ht="51" customHeight="1">
      <c r="A206" s="1102" t="s">
        <v>842</v>
      </c>
      <c r="B206" s="1102" t="s">
        <v>954</v>
      </c>
      <c r="C206" s="846" t="s">
        <v>844</v>
      </c>
      <c r="D206" s="846" t="s">
        <v>845</v>
      </c>
      <c r="E206" s="846" t="s">
        <v>357</v>
      </c>
      <c r="F206" s="20" t="s">
        <v>358</v>
      </c>
      <c r="G206" s="20" t="s">
        <v>359</v>
      </c>
      <c r="H206" s="1102" t="s">
        <v>360</v>
      </c>
      <c r="I206" s="1102" t="s">
        <v>361</v>
      </c>
      <c r="J206" s="1102" t="s">
        <v>362</v>
      </c>
      <c r="K206" s="1102" t="s">
        <v>363</v>
      </c>
      <c r="L206" s="1102" t="s">
        <v>364</v>
      </c>
      <c r="M206" s="846" t="s">
        <v>365</v>
      </c>
      <c r="N206" s="846" t="s">
        <v>411</v>
      </c>
      <c r="O206" s="846" t="s">
        <v>367</v>
      </c>
      <c r="P206" s="846" t="s">
        <v>368</v>
      </c>
    </row>
    <row r="207" spans="1:15" ht="15" customHeight="1">
      <c r="A207" s="43"/>
      <c r="B207" s="43"/>
      <c r="C207" s="43"/>
      <c r="D207" s="43"/>
      <c r="E207" s="43"/>
      <c r="F207" s="43"/>
      <c r="G207" s="43"/>
      <c r="H207" s="1104">
        <v>7</v>
      </c>
      <c r="I207" s="1104">
        <v>7</v>
      </c>
      <c r="J207" s="1104">
        <v>7</v>
      </c>
      <c r="K207" s="1104">
        <v>7</v>
      </c>
      <c r="L207" s="1104">
        <v>7</v>
      </c>
      <c r="M207" s="846">
        <f>SUM(H207:L207)</f>
        <v>35</v>
      </c>
      <c r="N207" s="43"/>
      <c r="O207" s="41"/>
    </row>
    <row r="208" spans="1:16" ht="14.25">
      <c r="A208" s="1300">
        <v>1</v>
      </c>
      <c r="B208" s="1206">
        <v>1112</v>
      </c>
      <c r="C208" s="1186" t="s">
        <v>482</v>
      </c>
      <c r="D208" s="1186" t="s">
        <v>881</v>
      </c>
      <c r="E208" s="1183" t="s">
        <v>899</v>
      </c>
      <c r="F208" s="1183">
        <v>18</v>
      </c>
      <c r="G208" s="1183" t="s">
        <v>859</v>
      </c>
      <c r="H208" s="1208">
        <v>3</v>
      </c>
      <c r="I208" s="1208">
        <v>0</v>
      </c>
      <c r="J208" s="1208">
        <v>0</v>
      </c>
      <c r="K208" s="1208">
        <v>7</v>
      </c>
      <c r="L208" s="1208">
        <v>5</v>
      </c>
      <c r="M208" s="1182">
        <f aca="true" t="shared" si="6" ref="M208:M225">SUM(H208:L208)</f>
        <v>15</v>
      </c>
      <c r="N208" s="1182" t="s">
        <v>928</v>
      </c>
      <c r="O208" s="1186" t="s">
        <v>483</v>
      </c>
      <c r="P208" s="1183"/>
    </row>
    <row r="209" spans="1:16" ht="14.25">
      <c r="A209" s="1300">
        <v>2</v>
      </c>
      <c r="B209" s="1206">
        <v>1105</v>
      </c>
      <c r="C209" s="1183" t="s">
        <v>484</v>
      </c>
      <c r="D209" s="1183" t="s">
        <v>1073</v>
      </c>
      <c r="E209" s="1197" t="s">
        <v>905</v>
      </c>
      <c r="F209" s="1183">
        <v>26</v>
      </c>
      <c r="G209" s="1183" t="s">
        <v>859</v>
      </c>
      <c r="H209" s="1208">
        <v>3</v>
      </c>
      <c r="I209" s="1208">
        <v>4</v>
      </c>
      <c r="J209" s="1208">
        <v>7</v>
      </c>
      <c r="K209" s="1208">
        <v>0</v>
      </c>
      <c r="L209" s="1208">
        <v>0</v>
      </c>
      <c r="M209" s="1182">
        <f t="shared" si="6"/>
        <v>14</v>
      </c>
      <c r="N209" s="1182" t="s">
        <v>870</v>
      </c>
      <c r="O209" s="1183" t="s">
        <v>371</v>
      </c>
      <c r="P209" s="1183"/>
    </row>
    <row r="210" spans="1:16" ht="14.25">
      <c r="A210" s="1300">
        <v>3</v>
      </c>
      <c r="B210" s="1206">
        <v>1106</v>
      </c>
      <c r="C210" s="1183" t="s">
        <v>485</v>
      </c>
      <c r="D210" s="1183" t="s">
        <v>878</v>
      </c>
      <c r="E210" s="1183" t="s">
        <v>858</v>
      </c>
      <c r="F210" s="1183">
        <v>25</v>
      </c>
      <c r="G210" s="1183" t="s">
        <v>999</v>
      </c>
      <c r="H210" s="1208">
        <v>3</v>
      </c>
      <c r="I210" s="1208">
        <v>3</v>
      </c>
      <c r="J210" s="1208">
        <v>0</v>
      </c>
      <c r="K210" s="1208">
        <v>0</v>
      </c>
      <c r="L210" s="1208">
        <v>5</v>
      </c>
      <c r="M210" s="1182">
        <f t="shared" si="6"/>
        <v>11</v>
      </c>
      <c r="N210" s="1182" t="s">
        <v>870</v>
      </c>
      <c r="O210" s="1183" t="s">
        <v>486</v>
      </c>
      <c r="P210" s="1183"/>
    </row>
    <row r="211" spans="1:16" ht="14.25">
      <c r="A211" s="1300">
        <v>4</v>
      </c>
      <c r="B211" s="1206">
        <v>1111</v>
      </c>
      <c r="C211" s="1197" t="s">
        <v>487</v>
      </c>
      <c r="D211" s="1197" t="s">
        <v>878</v>
      </c>
      <c r="E211" s="1183" t="s">
        <v>1013</v>
      </c>
      <c r="F211" s="1207">
        <v>18</v>
      </c>
      <c r="G211" s="1183" t="s">
        <v>864</v>
      </c>
      <c r="H211" s="1208">
        <v>2</v>
      </c>
      <c r="I211" s="1208">
        <v>3</v>
      </c>
      <c r="J211" s="1208">
        <v>0</v>
      </c>
      <c r="K211" s="1208">
        <v>0</v>
      </c>
      <c r="L211" s="1208">
        <v>5</v>
      </c>
      <c r="M211" s="1182">
        <f t="shared" si="6"/>
        <v>10</v>
      </c>
      <c r="N211" s="1182" t="s">
        <v>870</v>
      </c>
      <c r="O211" s="1197" t="s">
        <v>488</v>
      </c>
      <c r="P211" s="1183"/>
    </row>
    <row r="212" spans="1:16" ht="14.25">
      <c r="A212" s="1163">
        <v>5</v>
      </c>
      <c r="B212" s="1155">
        <v>1104</v>
      </c>
      <c r="C212" s="1105" t="s">
        <v>1299</v>
      </c>
      <c r="D212" s="1105" t="s">
        <v>1008</v>
      </c>
      <c r="E212" s="1105" t="s">
        <v>858</v>
      </c>
      <c r="F212" s="1105">
        <v>27</v>
      </c>
      <c r="G212" s="1105" t="s">
        <v>859</v>
      </c>
      <c r="H212" s="1146">
        <v>0</v>
      </c>
      <c r="I212" s="1146">
        <v>4</v>
      </c>
      <c r="J212" s="1146">
        <v>1</v>
      </c>
      <c r="K212" s="1146">
        <v>0</v>
      </c>
      <c r="L212" s="1146">
        <v>1</v>
      </c>
      <c r="M212" s="846">
        <f>SUM(H212:L212)</f>
        <v>6</v>
      </c>
      <c r="N212" s="43"/>
      <c r="O212" s="1105" t="s">
        <v>486</v>
      </c>
      <c r="P212" s="1105"/>
    </row>
    <row r="213" spans="1:16" ht="14.25">
      <c r="A213" s="1163">
        <v>6</v>
      </c>
      <c r="B213" s="1155">
        <v>1101</v>
      </c>
      <c r="C213" s="1116" t="s">
        <v>182</v>
      </c>
      <c r="D213" s="1116" t="s">
        <v>225</v>
      </c>
      <c r="E213" s="1105" t="s">
        <v>1013</v>
      </c>
      <c r="F213" s="1115">
        <v>35</v>
      </c>
      <c r="G213" s="1105" t="s">
        <v>859</v>
      </c>
      <c r="H213" s="1146">
        <v>0</v>
      </c>
      <c r="I213" s="1146">
        <v>0</v>
      </c>
      <c r="J213" s="1146">
        <v>0</v>
      </c>
      <c r="K213" s="1146">
        <v>0</v>
      </c>
      <c r="L213" s="1146">
        <v>5</v>
      </c>
      <c r="M213" s="846">
        <f t="shared" si="6"/>
        <v>5</v>
      </c>
      <c r="N213" s="1120"/>
      <c r="O213" s="1116" t="s">
        <v>488</v>
      </c>
      <c r="P213" s="1105"/>
    </row>
    <row r="214" spans="1:16" ht="14.25">
      <c r="A214" s="1163">
        <v>7</v>
      </c>
      <c r="B214" s="1155">
        <v>1107</v>
      </c>
      <c r="C214" s="1164" t="s">
        <v>489</v>
      </c>
      <c r="D214" s="1164" t="s">
        <v>1016</v>
      </c>
      <c r="E214" s="1105" t="s">
        <v>927</v>
      </c>
      <c r="F214" s="1164">
        <v>25</v>
      </c>
      <c r="G214" s="1164" t="s">
        <v>864</v>
      </c>
      <c r="H214" s="1146">
        <v>1</v>
      </c>
      <c r="I214" s="1146">
        <v>3</v>
      </c>
      <c r="J214" s="1146">
        <v>0</v>
      </c>
      <c r="K214" s="1146">
        <v>0</v>
      </c>
      <c r="L214" s="1146">
        <v>0</v>
      </c>
      <c r="M214" s="846">
        <f t="shared" si="6"/>
        <v>4</v>
      </c>
      <c r="N214" s="1120"/>
      <c r="O214" s="1115" t="s">
        <v>490</v>
      </c>
      <c r="P214" s="1115" t="s">
        <v>864</v>
      </c>
    </row>
    <row r="215" spans="1:16" ht="14.25">
      <c r="A215" s="1163">
        <v>7</v>
      </c>
      <c r="B215" s="1155">
        <v>1108</v>
      </c>
      <c r="C215" s="1105" t="s">
        <v>491</v>
      </c>
      <c r="D215" s="1105" t="s">
        <v>969</v>
      </c>
      <c r="E215" s="1115" t="s">
        <v>905</v>
      </c>
      <c r="F215" s="1105">
        <v>24</v>
      </c>
      <c r="G215" s="1105" t="s">
        <v>864</v>
      </c>
      <c r="H215" s="1146">
        <v>0</v>
      </c>
      <c r="I215" s="1146">
        <v>4</v>
      </c>
      <c r="J215" s="1146">
        <v>0</v>
      </c>
      <c r="K215" s="1146">
        <v>0</v>
      </c>
      <c r="L215" s="1146">
        <v>0</v>
      </c>
      <c r="M215" s="846">
        <f t="shared" si="6"/>
        <v>4</v>
      </c>
      <c r="N215" s="1120"/>
      <c r="O215" s="1105" t="s">
        <v>371</v>
      </c>
      <c r="P215" s="1105"/>
    </row>
    <row r="216" spans="1:16" ht="14.25">
      <c r="A216" s="1163">
        <v>7</v>
      </c>
      <c r="B216" s="1155">
        <v>1114</v>
      </c>
      <c r="C216" s="1126" t="s">
        <v>492</v>
      </c>
      <c r="D216" s="1126" t="s">
        <v>1048</v>
      </c>
      <c r="E216" s="1126" t="s">
        <v>863</v>
      </c>
      <c r="F216" s="1126">
        <v>13</v>
      </c>
      <c r="G216" s="1126" t="s">
        <v>859</v>
      </c>
      <c r="H216" s="1146">
        <v>0</v>
      </c>
      <c r="I216" s="1146">
        <v>4</v>
      </c>
      <c r="J216" s="1146">
        <v>0</v>
      </c>
      <c r="K216" s="1146">
        <v>0</v>
      </c>
      <c r="L216" s="1146">
        <v>0</v>
      </c>
      <c r="M216" s="846">
        <f t="shared" si="6"/>
        <v>4</v>
      </c>
      <c r="N216" s="1120"/>
      <c r="O216" s="1126" t="s">
        <v>493</v>
      </c>
      <c r="P216" s="1126"/>
    </row>
    <row r="217" spans="1:16" ht="14.25">
      <c r="A217" s="1163">
        <v>10</v>
      </c>
      <c r="B217" s="1155">
        <v>1116</v>
      </c>
      <c r="C217" s="1105" t="s">
        <v>494</v>
      </c>
      <c r="D217" s="1105" t="s">
        <v>862</v>
      </c>
      <c r="E217" s="1105" t="s">
        <v>912</v>
      </c>
      <c r="F217" s="1105"/>
      <c r="G217" s="1105" t="s">
        <v>859</v>
      </c>
      <c r="H217" s="1146">
        <v>0</v>
      </c>
      <c r="I217" s="1146">
        <v>3</v>
      </c>
      <c r="J217" s="1146">
        <v>0</v>
      </c>
      <c r="K217" s="1146">
        <v>0</v>
      </c>
      <c r="L217" s="1146">
        <v>0</v>
      </c>
      <c r="M217" s="846">
        <f t="shared" si="6"/>
        <v>3</v>
      </c>
      <c r="N217" s="1120"/>
      <c r="O217" s="1105" t="s">
        <v>495</v>
      </c>
      <c r="P217" s="1105"/>
    </row>
    <row r="218" spans="1:16" ht="14.25">
      <c r="A218" s="1163">
        <v>10</v>
      </c>
      <c r="B218" s="1155">
        <v>1118</v>
      </c>
      <c r="C218" s="1113" t="s">
        <v>496</v>
      </c>
      <c r="D218" s="1113" t="s">
        <v>1283</v>
      </c>
      <c r="E218" s="1113" t="s">
        <v>446</v>
      </c>
      <c r="F218" s="14"/>
      <c r="G218" s="14"/>
      <c r="H218" s="1146">
        <v>0</v>
      </c>
      <c r="I218" s="1146">
        <v>3</v>
      </c>
      <c r="J218" s="1146">
        <v>0</v>
      </c>
      <c r="K218" s="1146">
        <v>0</v>
      </c>
      <c r="L218" s="1146">
        <v>0</v>
      </c>
      <c r="M218" s="846">
        <f t="shared" si="6"/>
        <v>3</v>
      </c>
      <c r="N218" s="1120"/>
      <c r="O218" s="1113" t="s">
        <v>497</v>
      </c>
      <c r="P218" s="14"/>
    </row>
    <row r="219" spans="1:16" ht="14.25">
      <c r="A219" s="1163">
        <v>12</v>
      </c>
      <c r="B219" s="1155">
        <v>1115</v>
      </c>
      <c r="C219" s="1105" t="s">
        <v>1865</v>
      </c>
      <c r="D219" s="1105" t="s">
        <v>890</v>
      </c>
      <c r="E219" s="1105" t="s">
        <v>891</v>
      </c>
      <c r="F219" s="1105">
        <v>11</v>
      </c>
      <c r="G219" s="1105" t="s">
        <v>864</v>
      </c>
      <c r="H219" s="1146">
        <v>2</v>
      </c>
      <c r="I219" s="1146">
        <v>0</v>
      </c>
      <c r="J219" s="1146">
        <v>0</v>
      </c>
      <c r="K219" s="1146">
        <v>0</v>
      </c>
      <c r="L219" s="1146">
        <v>0</v>
      </c>
      <c r="M219" s="846">
        <f t="shared" si="6"/>
        <v>2</v>
      </c>
      <c r="N219" s="1120"/>
      <c r="O219" s="1105" t="s">
        <v>395</v>
      </c>
      <c r="P219" s="1105"/>
    </row>
    <row r="220" spans="1:16" ht="14.25">
      <c r="A220" s="1163">
        <v>18</v>
      </c>
      <c r="B220" s="1155">
        <v>1102</v>
      </c>
      <c r="C220" s="1164" t="s">
        <v>1722</v>
      </c>
      <c r="D220" s="1164" t="s">
        <v>1222</v>
      </c>
      <c r="E220" s="1105" t="s">
        <v>882</v>
      </c>
      <c r="F220" s="1164">
        <v>28</v>
      </c>
      <c r="G220" s="1105" t="s">
        <v>859</v>
      </c>
      <c r="H220" s="1146">
        <v>0</v>
      </c>
      <c r="I220" s="1146">
        <v>0</v>
      </c>
      <c r="J220" s="1146">
        <v>0</v>
      </c>
      <c r="K220" s="1146">
        <v>0</v>
      </c>
      <c r="L220" s="1146">
        <v>0</v>
      </c>
      <c r="M220" s="846">
        <f t="shared" si="6"/>
        <v>0</v>
      </c>
      <c r="N220" s="1120"/>
      <c r="O220" s="1105" t="s">
        <v>498</v>
      </c>
      <c r="P220" s="1105" t="s">
        <v>935</v>
      </c>
    </row>
    <row r="221" spans="1:16" ht="14.25">
      <c r="A221" s="1163">
        <v>18</v>
      </c>
      <c r="B221" s="1155">
        <v>1103</v>
      </c>
      <c r="C221" s="1164" t="s">
        <v>13</v>
      </c>
      <c r="D221" s="1164" t="s">
        <v>933</v>
      </c>
      <c r="E221" s="1105" t="s">
        <v>927</v>
      </c>
      <c r="F221" s="1164">
        <v>28</v>
      </c>
      <c r="G221" s="1164" t="s">
        <v>859</v>
      </c>
      <c r="H221" s="1146">
        <v>0</v>
      </c>
      <c r="I221" s="1146">
        <v>0</v>
      </c>
      <c r="J221" s="1146">
        <v>0</v>
      </c>
      <c r="K221" s="1146">
        <v>0</v>
      </c>
      <c r="L221" s="1146">
        <v>0</v>
      </c>
      <c r="M221" s="846">
        <f t="shared" si="6"/>
        <v>0</v>
      </c>
      <c r="N221" s="1120"/>
      <c r="O221" s="1115" t="s">
        <v>490</v>
      </c>
      <c r="P221" s="1115"/>
    </row>
    <row r="222" spans="1:16" ht="14.25">
      <c r="A222" s="1163">
        <v>18</v>
      </c>
      <c r="B222" s="1155">
        <v>1109</v>
      </c>
      <c r="C222" s="1116" t="s">
        <v>499</v>
      </c>
      <c r="D222" s="1116" t="s">
        <v>1452</v>
      </c>
      <c r="E222" s="1105" t="s">
        <v>1013</v>
      </c>
      <c r="F222" s="1115">
        <v>24</v>
      </c>
      <c r="G222" s="1105" t="s">
        <v>864</v>
      </c>
      <c r="H222" s="1146">
        <v>0</v>
      </c>
      <c r="I222" s="1146">
        <v>0</v>
      </c>
      <c r="J222" s="1146">
        <v>0</v>
      </c>
      <c r="K222" s="1146">
        <v>0</v>
      </c>
      <c r="L222" s="1146">
        <v>0</v>
      </c>
      <c r="M222" s="846">
        <f t="shared" si="6"/>
        <v>0</v>
      </c>
      <c r="N222" s="1120"/>
      <c r="O222" s="1116" t="s">
        <v>488</v>
      </c>
      <c r="P222" s="1105"/>
    </row>
    <row r="223" spans="1:16" ht="14.25">
      <c r="A223" s="1163">
        <v>18</v>
      </c>
      <c r="B223" s="1155">
        <v>1110</v>
      </c>
      <c r="C223" s="1165" t="s">
        <v>1114</v>
      </c>
      <c r="D223" s="1165" t="s">
        <v>885</v>
      </c>
      <c r="E223" s="1115" t="s">
        <v>909</v>
      </c>
      <c r="F223" s="1166">
        <v>19</v>
      </c>
      <c r="G223" s="1115" t="s">
        <v>928</v>
      </c>
      <c r="H223" s="1146">
        <v>0</v>
      </c>
      <c r="I223" s="1146">
        <v>0</v>
      </c>
      <c r="J223" s="1146">
        <v>0</v>
      </c>
      <c r="K223" s="1146">
        <v>0</v>
      </c>
      <c r="L223" s="1146">
        <v>0</v>
      </c>
      <c r="M223" s="846">
        <f t="shared" si="6"/>
        <v>0</v>
      </c>
      <c r="N223" s="1120"/>
      <c r="O223" s="1115" t="s">
        <v>500</v>
      </c>
      <c r="P223" s="1105"/>
    </row>
    <row r="224" spans="1:16" ht="14.25">
      <c r="A224" s="1163">
        <v>18</v>
      </c>
      <c r="B224" s="1155">
        <v>1113</v>
      </c>
      <c r="C224" s="1165" t="s">
        <v>1299</v>
      </c>
      <c r="D224" s="1165" t="s">
        <v>1308</v>
      </c>
      <c r="E224" s="1115" t="s">
        <v>909</v>
      </c>
      <c r="F224" s="1166">
        <v>17</v>
      </c>
      <c r="G224" s="1115" t="s">
        <v>870</v>
      </c>
      <c r="H224" s="1146">
        <v>0</v>
      </c>
      <c r="I224" s="1146">
        <v>0</v>
      </c>
      <c r="J224" s="1146">
        <v>0</v>
      </c>
      <c r="K224" s="1146">
        <v>0</v>
      </c>
      <c r="L224" s="1146">
        <v>0</v>
      </c>
      <c r="M224" s="846">
        <f t="shared" si="6"/>
        <v>0</v>
      </c>
      <c r="N224" s="1120"/>
      <c r="O224" s="1115" t="s">
        <v>500</v>
      </c>
      <c r="P224" s="1105"/>
    </row>
    <row r="225" spans="1:16" ht="14.25">
      <c r="A225" s="1163">
        <v>18</v>
      </c>
      <c r="B225" s="1155">
        <v>1117</v>
      </c>
      <c r="C225" s="1105" t="s">
        <v>290</v>
      </c>
      <c r="D225" s="1105" t="s">
        <v>1228</v>
      </c>
      <c r="E225" s="1105" t="s">
        <v>912</v>
      </c>
      <c r="F225" s="1105"/>
      <c r="G225" s="1105" t="s">
        <v>859</v>
      </c>
      <c r="H225" s="1146">
        <v>0</v>
      </c>
      <c r="I225" s="1146">
        <v>0</v>
      </c>
      <c r="J225" s="1146">
        <v>0</v>
      </c>
      <c r="K225" s="1146">
        <v>0</v>
      </c>
      <c r="L225" s="1146">
        <v>0</v>
      </c>
      <c r="M225" s="846">
        <f t="shared" si="6"/>
        <v>0</v>
      </c>
      <c r="N225" s="1120"/>
      <c r="O225" s="1105" t="s">
        <v>495</v>
      </c>
      <c r="P225" s="1105"/>
    </row>
    <row r="226" spans="1:15" ht="14.25">
      <c r="A226" s="1163"/>
      <c r="B226" s="1167"/>
      <c r="C226" s="1110"/>
      <c r="D226" s="1110"/>
      <c r="E226" s="1146"/>
      <c r="F226" s="1146"/>
      <c r="G226" s="1146"/>
      <c r="H226" s="1146"/>
      <c r="I226" s="1146"/>
      <c r="J226" s="1146"/>
      <c r="K226" s="1146"/>
      <c r="L226" s="1146"/>
      <c r="M226" s="1120"/>
      <c r="N226" s="1120"/>
      <c r="O226" s="1106"/>
    </row>
  </sheetData>
  <sheetProtection/>
  <mergeCells count="12">
    <mergeCell ref="H118:M118"/>
    <mergeCell ref="H144:M144"/>
    <mergeCell ref="H203:M203"/>
    <mergeCell ref="H176:M176"/>
    <mergeCell ref="H175:M175"/>
    <mergeCell ref="A1:L1"/>
    <mergeCell ref="A2:L2"/>
    <mergeCell ref="A26:D26"/>
    <mergeCell ref="H53:M53"/>
    <mergeCell ref="H54:M54"/>
    <mergeCell ref="H55:M55"/>
    <mergeCell ref="H86:M86"/>
  </mergeCells>
  <dataValidations count="8">
    <dataValidation type="list" allowBlank="1" showInputMessage="1" showErrorMessage="1" sqref="E64 E56:G56 E87:G87 E119:G120 E145:G146 E34 G45:G46 G55 G33:G35 G50 G39 G208 P208 G64:G66 G82 G69 P64:P66 P82 P69 G96:G97 G113 P96:P97 P113 G128 P128 P200 G219 P219 G74 P74 G107 P107 G137 G133 P137 P133 P193">
      <formula1>#REF!</formula1>
    </dataValidation>
    <dataValidation type="list" allowBlank="1" showInputMessage="1" showErrorMessage="1" sqref="E82 E113 E200">
      <formula1>$L$4:$L$29</formula1>
    </dataValidation>
    <dataValidation type="list" allowBlank="1" showInputMessage="1" showErrorMessage="1" sqref="E156:E157 E69:E71 E101 E128:E129 E212 E214 E185 E187">
      <formula1>$N$4:$N$28</formula1>
    </dataValidation>
    <dataValidation type="list" allowBlank="1" showInputMessage="1" showErrorMessage="1" sqref="E167:E168 E219 E74 E107 E137 E193">
      <formula1>$N$4:$N$35</formula1>
    </dataValidation>
    <dataValidation type="list" allowBlank="1" showInputMessage="1" showErrorMessage="1" sqref="E162 E133">
      <formula1>$N$4:$N$34</formula1>
    </dataValidation>
    <dataValidation type="list" allowBlank="1" showInputMessage="1" showErrorMessage="1" sqref="E39:E41">
      <formula1>$Q$4:$Q$32</formula1>
    </dataValidation>
    <dataValidation type="list" allowBlank="1" showInputMessage="1" showErrorMessage="1" sqref="E45:E46 E55">
      <formula1>$Q$4:$Q$44</formula1>
    </dataValidation>
    <dataValidation type="list" allowBlank="1" showInputMessage="1" showErrorMessage="1" sqref="E50">
      <formula1>$O$4:$O$38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9"/>
  <sheetViews>
    <sheetView zoomScalePageLayoutView="0" workbookViewId="0" topLeftCell="A1">
      <selection activeCell="R6" sqref="R6"/>
    </sheetView>
  </sheetViews>
  <sheetFormatPr defaultColWidth="9.140625" defaultRowHeight="15"/>
  <cols>
    <col min="1" max="1" width="3.57421875" style="0" customWidth="1"/>
    <col min="2" max="2" width="6.8515625" style="0" customWidth="1"/>
    <col min="3" max="3" width="11.28125" style="0" customWidth="1"/>
    <col min="4" max="4" width="9.7109375" style="0" customWidth="1"/>
    <col min="5" max="5" width="23.00390625" style="0" customWidth="1"/>
    <col min="6" max="6" width="6.7109375" style="0" customWidth="1"/>
    <col min="7" max="7" width="7.8515625" style="0" customWidth="1"/>
    <col min="8" max="11" width="3.28125" style="0" customWidth="1"/>
    <col min="12" max="15" width="3.57421875" style="0" customWidth="1"/>
    <col min="16" max="16" width="6.57421875" style="0" customWidth="1"/>
    <col min="17" max="17" width="8.421875" style="0" customWidth="1"/>
    <col min="18" max="18" width="11.8515625" style="0" customWidth="1"/>
    <col min="19" max="19" width="9.00390625" style="0" customWidth="1"/>
    <col min="20" max="20" width="10.421875" style="0" customWidth="1"/>
  </cols>
  <sheetData>
    <row r="1" spans="2:11" ht="15">
      <c r="B1" s="451"/>
      <c r="C1" s="451"/>
      <c r="D1" s="451"/>
      <c r="E1" s="451" t="s">
        <v>356</v>
      </c>
      <c r="F1" s="451"/>
      <c r="G1" s="451"/>
      <c r="H1" s="451"/>
      <c r="I1" s="451"/>
      <c r="J1" s="451"/>
      <c r="K1" s="451"/>
    </row>
    <row r="2" spans="2:11" ht="15">
      <c r="B2" s="451" t="s">
        <v>328</v>
      </c>
      <c r="C2" s="451"/>
      <c r="D2" s="451"/>
      <c r="E2" s="451"/>
      <c r="F2" s="451"/>
      <c r="G2" s="451"/>
      <c r="H2" s="451"/>
      <c r="I2" s="451"/>
      <c r="J2" s="451"/>
      <c r="K2" s="451"/>
    </row>
    <row r="3" ht="14.25">
      <c r="B3" s="452" t="s">
        <v>1871</v>
      </c>
    </row>
    <row r="4" spans="2:3" ht="12" customHeight="1">
      <c r="B4" s="453" t="s">
        <v>329</v>
      </c>
      <c r="C4" s="453"/>
    </row>
    <row r="5" spans="2:3" ht="13.5" customHeight="1">
      <c r="B5" s="453" t="s">
        <v>330</v>
      </c>
      <c r="C5" s="453"/>
    </row>
    <row r="6" spans="2:19" ht="12" customHeight="1">
      <c r="B6" s="453" t="s">
        <v>331</v>
      </c>
      <c r="C6" s="453"/>
      <c r="S6" s="454"/>
    </row>
    <row r="7" ht="14.25">
      <c r="B7" s="452" t="s">
        <v>1515</v>
      </c>
    </row>
    <row r="8" ht="12.75" customHeight="1">
      <c r="B8" s="453" t="s">
        <v>1879</v>
      </c>
    </row>
    <row r="9" ht="12.75" customHeight="1">
      <c r="B9" s="453" t="s">
        <v>1880</v>
      </c>
    </row>
    <row r="10" ht="14.25">
      <c r="B10" s="456" t="s">
        <v>332</v>
      </c>
    </row>
    <row r="11" spans="1:13" ht="14.25">
      <c r="A11" s="457" t="s">
        <v>205</v>
      </c>
      <c r="B11" s="458"/>
      <c r="C11" s="459"/>
      <c r="M11" t="s">
        <v>1883</v>
      </c>
    </row>
    <row r="12" spans="1:3" ht="15" thickBot="1">
      <c r="A12" s="460" t="s">
        <v>333</v>
      </c>
      <c r="B12" s="461"/>
      <c r="C12" s="461"/>
    </row>
    <row r="13" spans="1:20" ht="45" customHeight="1" thickBot="1">
      <c r="A13" s="1077" t="s">
        <v>355</v>
      </c>
      <c r="B13" s="752" t="s">
        <v>843</v>
      </c>
      <c r="C13" s="521" t="s">
        <v>844</v>
      </c>
      <c r="D13" s="521" t="s">
        <v>845</v>
      </c>
      <c r="E13" s="520" t="s">
        <v>847</v>
      </c>
      <c r="F13" s="465" t="s">
        <v>848</v>
      </c>
      <c r="G13" s="465" t="s">
        <v>849</v>
      </c>
      <c r="H13" s="465">
        <v>1</v>
      </c>
      <c r="I13" s="465">
        <v>2</v>
      </c>
      <c r="J13" s="465">
        <v>3</v>
      </c>
      <c r="K13" s="465">
        <v>4</v>
      </c>
      <c r="L13" s="521">
        <v>5</v>
      </c>
      <c r="M13" s="521">
        <v>6</v>
      </c>
      <c r="N13" s="521">
        <v>7</v>
      </c>
      <c r="O13" s="521">
        <v>8</v>
      </c>
      <c r="P13" s="521" t="s">
        <v>850</v>
      </c>
      <c r="Q13" s="465" t="s">
        <v>851</v>
      </c>
      <c r="R13" s="465" t="s">
        <v>852</v>
      </c>
      <c r="S13" s="465" t="s">
        <v>853</v>
      </c>
      <c r="T13" s="466" t="s">
        <v>854</v>
      </c>
    </row>
    <row r="14" spans="1:20" ht="14.25" customHeight="1" thickBot="1">
      <c r="A14" s="519"/>
      <c r="B14" s="520"/>
      <c r="C14" s="520"/>
      <c r="D14" s="520"/>
      <c r="E14" s="520"/>
      <c r="F14" s="520"/>
      <c r="G14" s="520"/>
      <c r="H14" s="521">
        <v>24</v>
      </c>
      <c r="I14" s="521">
        <v>8</v>
      </c>
      <c r="J14" s="521">
        <v>6</v>
      </c>
      <c r="K14" s="521">
        <v>10</v>
      </c>
      <c r="L14" s="521">
        <v>6</v>
      </c>
      <c r="M14" s="521">
        <v>12</v>
      </c>
      <c r="N14" s="521">
        <v>6</v>
      </c>
      <c r="O14" s="521">
        <v>2</v>
      </c>
      <c r="P14" s="754">
        <f aca="true" t="shared" si="0" ref="P14:P25">SUM(H14:O14)</f>
        <v>74</v>
      </c>
      <c r="Q14" s="521"/>
      <c r="R14" s="557"/>
      <c r="S14" s="470"/>
      <c r="T14" s="471"/>
    </row>
    <row r="15" spans="1:20" ht="15.75" customHeight="1">
      <c r="A15" s="522">
        <v>1</v>
      </c>
      <c r="B15" s="1078">
        <v>909</v>
      </c>
      <c r="C15" s="1078" t="s">
        <v>1942</v>
      </c>
      <c r="D15" s="1078" t="s">
        <v>1008</v>
      </c>
      <c r="E15" s="1080" t="s">
        <v>334</v>
      </c>
      <c r="F15" s="526"/>
      <c r="G15" s="526"/>
      <c r="H15" s="526">
        <v>21</v>
      </c>
      <c r="I15" s="526">
        <v>4</v>
      </c>
      <c r="J15" s="526">
        <v>4</v>
      </c>
      <c r="K15" s="526">
        <v>8</v>
      </c>
      <c r="L15" s="821">
        <v>3</v>
      </c>
      <c r="M15" s="821">
        <v>10</v>
      </c>
      <c r="N15" s="821">
        <v>4</v>
      </c>
      <c r="O15" s="821">
        <v>2</v>
      </c>
      <c r="P15" s="918">
        <f t="shared" si="0"/>
        <v>56</v>
      </c>
      <c r="Q15" s="1081" t="s">
        <v>859</v>
      </c>
      <c r="R15" s="1082" t="s">
        <v>963</v>
      </c>
      <c r="S15" s="480"/>
      <c r="T15" s="480"/>
    </row>
    <row r="16" spans="1:20" ht="15.75" customHeight="1">
      <c r="A16" s="472">
        <v>2</v>
      </c>
      <c r="B16" s="1083">
        <v>910</v>
      </c>
      <c r="C16" s="1083" t="s">
        <v>968</v>
      </c>
      <c r="D16" s="1083" t="s">
        <v>969</v>
      </c>
      <c r="E16" s="1084" t="s">
        <v>334</v>
      </c>
      <c r="F16" s="476"/>
      <c r="G16" s="476"/>
      <c r="H16" s="476">
        <v>18</v>
      </c>
      <c r="I16" s="476">
        <v>6</v>
      </c>
      <c r="J16" s="476">
        <v>2</v>
      </c>
      <c r="K16" s="476">
        <v>4</v>
      </c>
      <c r="L16" s="477">
        <v>3</v>
      </c>
      <c r="M16" s="477">
        <v>4</v>
      </c>
      <c r="N16" s="477">
        <v>2</v>
      </c>
      <c r="O16" s="477">
        <v>2</v>
      </c>
      <c r="P16" s="478">
        <f t="shared" si="0"/>
        <v>41</v>
      </c>
      <c r="Q16" s="1085" t="s">
        <v>864</v>
      </c>
      <c r="R16" s="1085" t="s">
        <v>963</v>
      </c>
      <c r="S16" s="46"/>
      <c r="T16" s="46"/>
    </row>
    <row r="17" spans="1:20" ht="15.75" customHeight="1">
      <c r="A17" s="472">
        <v>3</v>
      </c>
      <c r="B17" s="1083">
        <v>911</v>
      </c>
      <c r="C17" s="1083" t="s">
        <v>1828</v>
      </c>
      <c r="D17" s="1083" t="s">
        <v>894</v>
      </c>
      <c r="E17" s="1087" t="s">
        <v>1013</v>
      </c>
      <c r="F17" s="476"/>
      <c r="G17" s="476"/>
      <c r="H17" s="476">
        <v>17</v>
      </c>
      <c r="I17" s="476">
        <v>2</v>
      </c>
      <c r="J17" s="476">
        <v>2</v>
      </c>
      <c r="K17" s="476">
        <v>8</v>
      </c>
      <c r="L17" s="477">
        <v>0</v>
      </c>
      <c r="M17" s="477">
        <v>5</v>
      </c>
      <c r="N17" s="477">
        <v>2</v>
      </c>
      <c r="O17" s="477">
        <v>0</v>
      </c>
      <c r="P17" s="478">
        <f t="shared" si="0"/>
        <v>36</v>
      </c>
      <c r="Q17" s="1085" t="s">
        <v>864</v>
      </c>
      <c r="R17" s="1086" t="s">
        <v>1932</v>
      </c>
      <c r="S17" s="46"/>
      <c r="T17" s="46"/>
    </row>
    <row r="18" spans="1:20" ht="15.75" customHeight="1">
      <c r="A18" s="481">
        <v>4</v>
      </c>
      <c r="B18" s="1062">
        <v>905</v>
      </c>
      <c r="C18" s="1062" t="s">
        <v>185</v>
      </c>
      <c r="D18" s="1062" t="s">
        <v>1283</v>
      </c>
      <c r="E18" s="1088" t="s">
        <v>858</v>
      </c>
      <c r="F18" s="1063">
        <v>27</v>
      </c>
      <c r="G18" s="1063" t="s">
        <v>864</v>
      </c>
      <c r="H18" s="1063">
        <v>14</v>
      </c>
      <c r="I18" s="1063">
        <v>2</v>
      </c>
      <c r="J18" s="1063">
        <v>2</v>
      </c>
      <c r="K18" s="1063">
        <v>8</v>
      </c>
      <c r="L18" s="486">
        <v>1</v>
      </c>
      <c r="M18" s="486">
        <v>4</v>
      </c>
      <c r="N18" s="486">
        <v>0</v>
      </c>
      <c r="O18" s="486">
        <v>0</v>
      </c>
      <c r="P18" s="468">
        <f t="shared" si="0"/>
        <v>31</v>
      </c>
      <c r="Q18" s="487"/>
      <c r="R18" s="1063" t="s">
        <v>335</v>
      </c>
      <c r="S18" s="14"/>
      <c r="T18" s="14"/>
    </row>
    <row r="19" spans="1:20" ht="15.75" customHeight="1">
      <c r="A19" s="481">
        <v>5</v>
      </c>
      <c r="B19" s="1062">
        <v>901</v>
      </c>
      <c r="C19" s="1062" t="s">
        <v>1993</v>
      </c>
      <c r="D19" s="1062" t="s">
        <v>1016</v>
      </c>
      <c r="E19" s="1089" t="s">
        <v>1023</v>
      </c>
      <c r="F19" s="1063">
        <v>51</v>
      </c>
      <c r="G19" s="1063" t="s">
        <v>859</v>
      </c>
      <c r="H19" s="462">
        <v>15</v>
      </c>
      <c r="I19" s="462">
        <v>1</v>
      </c>
      <c r="J19" s="462">
        <v>1</v>
      </c>
      <c r="K19" s="462">
        <v>6</v>
      </c>
      <c r="L19" s="462">
        <v>1</v>
      </c>
      <c r="M19" s="462">
        <v>5</v>
      </c>
      <c r="N19" s="462">
        <v>0</v>
      </c>
      <c r="O19" s="462">
        <v>0</v>
      </c>
      <c r="P19" s="468">
        <f t="shared" si="0"/>
        <v>29</v>
      </c>
      <c r="Q19" s="485"/>
      <c r="R19" s="1063" t="s">
        <v>1903</v>
      </c>
      <c r="S19" s="43"/>
      <c r="T19" s="43"/>
    </row>
    <row r="20" spans="1:20" ht="15.75" customHeight="1">
      <c r="A20" s="481">
        <v>6</v>
      </c>
      <c r="B20" s="1062">
        <v>906</v>
      </c>
      <c r="C20" s="1062" t="s">
        <v>1664</v>
      </c>
      <c r="D20" s="1062" t="s">
        <v>902</v>
      </c>
      <c r="E20" s="1089" t="s">
        <v>1292</v>
      </c>
      <c r="F20" s="1063">
        <v>85</v>
      </c>
      <c r="G20" s="1063" t="s">
        <v>859</v>
      </c>
      <c r="H20" s="1063">
        <v>13</v>
      </c>
      <c r="I20" s="1063">
        <v>2</v>
      </c>
      <c r="J20" s="1063">
        <v>2</v>
      </c>
      <c r="K20" s="1063">
        <v>6</v>
      </c>
      <c r="L20" s="490">
        <v>1</v>
      </c>
      <c r="M20" s="490">
        <v>2</v>
      </c>
      <c r="N20" s="490">
        <v>2</v>
      </c>
      <c r="O20" s="490">
        <v>0</v>
      </c>
      <c r="P20" s="468">
        <f t="shared" si="0"/>
        <v>28</v>
      </c>
      <c r="Q20" s="488"/>
      <c r="R20" s="1063" t="s">
        <v>1890</v>
      </c>
      <c r="S20" s="14"/>
      <c r="T20" s="14"/>
    </row>
    <row r="21" spans="1:20" ht="15.75" customHeight="1">
      <c r="A21" s="481">
        <v>7</v>
      </c>
      <c r="B21" s="1062">
        <v>903</v>
      </c>
      <c r="C21" s="1062" t="s">
        <v>1491</v>
      </c>
      <c r="D21" s="1062" t="s">
        <v>1246</v>
      </c>
      <c r="E21" s="1088" t="s">
        <v>858</v>
      </c>
      <c r="F21" s="1063">
        <v>51</v>
      </c>
      <c r="G21" s="1063" t="s">
        <v>859</v>
      </c>
      <c r="H21" s="1063">
        <v>12</v>
      </c>
      <c r="I21" s="1063">
        <v>2</v>
      </c>
      <c r="J21" s="1063">
        <v>2</v>
      </c>
      <c r="K21" s="1063">
        <v>4</v>
      </c>
      <c r="L21" s="490">
        <v>1</v>
      </c>
      <c r="M21" s="490">
        <v>3</v>
      </c>
      <c r="N21" s="490">
        <v>2</v>
      </c>
      <c r="O21" s="490">
        <v>1</v>
      </c>
      <c r="P21" s="468">
        <f t="shared" si="0"/>
        <v>27</v>
      </c>
      <c r="Q21" s="485"/>
      <c r="R21" s="1063" t="s">
        <v>1933</v>
      </c>
      <c r="S21" s="43"/>
      <c r="T21" s="43"/>
    </row>
    <row r="22" spans="1:20" ht="15.75" customHeight="1">
      <c r="A22" s="481">
        <v>8</v>
      </c>
      <c r="B22" s="1062">
        <v>902</v>
      </c>
      <c r="C22" s="1062" t="s">
        <v>1021</v>
      </c>
      <c r="D22" s="1062" t="s">
        <v>1022</v>
      </c>
      <c r="E22" s="1089" t="s">
        <v>1023</v>
      </c>
      <c r="F22" s="1063">
        <v>50</v>
      </c>
      <c r="G22" s="1063" t="s">
        <v>864</v>
      </c>
      <c r="H22" s="1063">
        <v>14</v>
      </c>
      <c r="I22" s="1063">
        <v>0</v>
      </c>
      <c r="J22" s="1063">
        <v>0</v>
      </c>
      <c r="K22" s="1063">
        <v>6</v>
      </c>
      <c r="L22" s="490">
        <v>1</v>
      </c>
      <c r="M22" s="490">
        <v>3</v>
      </c>
      <c r="N22" s="490">
        <v>2</v>
      </c>
      <c r="O22" s="490">
        <v>0</v>
      </c>
      <c r="P22" s="468">
        <f t="shared" si="0"/>
        <v>26</v>
      </c>
      <c r="Q22" s="485"/>
      <c r="R22" s="1063" t="s">
        <v>1903</v>
      </c>
      <c r="S22" s="43"/>
      <c r="T22" s="43"/>
    </row>
    <row r="23" spans="1:20" ht="15.75" customHeight="1">
      <c r="A23" s="481">
        <v>9</v>
      </c>
      <c r="B23" s="1062">
        <v>904</v>
      </c>
      <c r="C23" s="1062" t="s">
        <v>336</v>
      </c>
      <c r="D23" s="1062" t="s">
        <v>857</v>
      </c>
      <c r="E23" s="1088" t="s">
        <v>858</v>
      </c>
      <c r="F23" s="1063">
        <v>28</v>
      </c>
      <c r="G23" s="1063" t="s">
        <v>864</v>
      </c>
      <c r="H23" s="1063">
        <v>13</v>
      </c>
      <c r="I23" s="1063">
        <v>2</v>
      </c>
      <c r="J23" s="1063">
        <v>2</v>
      </c>
      <c r="K23" s="1063">
        <v>4</v>
      </c>
      <c r="L23" s="490">
        <v>0</v>
      </c>
      <c r="M23" s="490">
        <v>4</v>
      </c>
      <c r="N23" s="490">
        <v>0</v>
      </c>
      <c r="O23" s="490">
        <v>0</v>
      </c>
      <c r="P23" s="468">
        <f t="shared" si="0"/>
        <v>25</v>
      </c>
      <c r="Q23" s="485"/>
      <c r="R23" s="1063" t="s">
        <v>1933</v>
      </c>
      <c r="S23" s="43"/>
      <c r="T23" s="43"/>
    </row>
    <row r="24" spans="1:20" ht="15.75" customHeight="1">
      <c r="A24" s="481">
        <v>10</v>
      </c>
      <c r="B24" s="1062">
        <v>913</v>
      </c>
      <c r="C24" s="1062" t="s">
        <v>337</v>
      </c>
      <c r="D24" s="1062" t="s">
        <v>1224</v>
      </c>
      <c r="E24" s="1089" t="s">
        <v>1013</v>
      </c>
      <c r="F24" s="485"/>
      <c r="G24" s="485"/>
      <c r="H24" s="485">
        <v>12</v>
      </c>
      <c r="I24" s="485">
        <v>0</v>
      </c>
      <c r="J24" s="485">
        <v>2</v>
      </c>
      <c r="K24" s="485">
        <v>4</v>
      </c>
      <c r="L24" s="486">
        <v>0</v>
      </c>
      <c r="M24" s="486">
        <v>4</v>
      </c>
      <c r="N24" s="486">
        <v>2</v>
      </c>
      <c r="O24" s="486">
        <v>0</v>
      </c>
      <c r="P24" s="468">
        <f t="shared" si="0"/>
        <v>24</v>
      </c>
      <c r="Q24" s="487"/>
      <c r="R24" s="1064" t="s">
        <v>1932</v>
      </c>
      <c r="S24" s="14"/>
      <c r="T24" s="14"/>
    </row>
    <row r="25" spans="1:20" ht="15.75" customHeight="1">
      <c r="A25" s="481">
        <v>11</v>
      </c>
      <c r="B25" s="1062">
        <v>912</v>
      </c>
      <c r="C25" s="1062" t="s">
        <v>338</v>
      </c>
      <c r="D25" s="1062" t="s">
        <v>1248</v>
      </c>
      <c r="E25" s="1089" t="s">
        <v>1013</v>
      </c>
      <c r="F25" s="485"/>
      <c r="G25" s="485"/>
      <c r="H25" s="485">
        <v>14</v>
      </c>
      <c r="I25" s="485">
        <v>0</v>
      </c>
      <c r="J25" s="485">
        <v>2</v>
      </c>
      <c r="K25" s="485">
        <v>2</v>
      </c>
      <c r="L25" s="486">
        <v>1</v>
      </c>
      <c r="M25" s="486">
        <v>4</v>
      </c>
      <c r="N25" s="486">
        <v>0</v>
      </c>
      <c r="O25" s="486">
        <v>0</v>
      </c>
      <c r="P25" s="468">
        <f t="shared" si="0"/>
        <v>23</v>
      </c>
      <c r="Q25" s="487"/>
      <c r="R25" s="1064" t="s">
        <v>1932</v>
      </c>
      <c r="S25" s="14"/>
      <c r="T25" s="14"/>
    </row>
    <row r="26" spans="1:20" ht="15.75" customHeight="1">
      <c r="A26" s="897"/>
      <c r="B26" s="1072">
        <v>907</v>
      </c>
      <c r="C26" s="1072" t="s">
        <v>1448</v>
      </c>
      <c r="D26" s="1072" t="s">
        <v>933</v>
      </c>
      <c r="E26" s="1073" t="s">
        <v>899</v>
      </c>
      <c r="F26" s="1074">
        <v>52</v>
      </c>
      <c r="G26" s="1074" t="s">
        <v>859</v>
      </c>
      <c r="H26" s="1685" t="s">
        <v>939</v>
      </c>
      <c r="I26" s="1686"/>
      <c r="J26" s="1686"/>
      <c r="K26" s="1686"/>
      <c r="L26" s="1686"/>
      <c r="M26" s="1686"/>
      <c r="N26" s="1686"/>
      <c r="O26" s="1686"/>
      <c r="P26" s="1687"/>
      <c r="Q26" s="1075"/>
      <c r="R26" s="1074" t="s">
        <v>1927</v>
      </c>
      <c r="S26" s="906"/>
      <c r="T26" s="906"/>
    </row>
    <row r="27" spans="1:20" ht="15.75" customHeight="1">
      <c r="A27" s="897"/>
      <c r="B27" s="1072">
        <v>908</v>
      </c>
      <c r="C27" s="1072" t="s">
        <v>1926</v>
      </c>
      <c r="D27" s="1072" t="s">
        <v>969</v>
      </c>
      <c r="E27" s="1073" t="s">
        <v>899</v>
      </c>
      <c r="F27" s="1074">
        <v>47</v>
      </c>
      <c r="G27" s="1074" t="s">
        <v>864</v>
      </c>
      <c r="H27" s="1685" t="s">
        <v>939</v>
      </c>
      <c r="I27" s="1686"/>
      <c r="J27" s="1686"/>
      <c r="K27" s="1686"/>
      <c r="L27" s="1686"/>
      <c r="M27" s="1686"/>
      <c r="N27" s="1686"/>
      <c r="O27" s="1686"/>
      <c r="P27" s="1687"/>
      <c r="Q27" s="1076"/>
      <c r="R27" s="1074" t="s">
        <v>1927</v>
      </c>
      <c r="S27" s="906"/>
      <c r="T27" s="906"/>
    </row>
    <row r="28" spans="1:20" ht="15.75" customHeight="1">
      <c r="A28" s="502"/>
      <c r="B28" s="1065"/>
      <c r="C28" s="1065"/>
      <c r="D28" s="1065"/>
      <c r="E28" s="1066"/>
      <c r="F28" s="506"/>
      <c r="G28" s="506"/>
      <c r="H28" s="506"/>
      <c r="I28" s="506"/>
      <c r="J28" s="506"/>
      <c r="K28" s="506"/>
      <c r="L28" s="507"/>
      <c r="M28" s="507"/>
      <c r="N28" s="507"/>
      <c r="O28" s="507"/>
      <c r="P28" s="508"/>
      <c r="Q28" s="509"/>
      <c r="R28" s="510"/>
      <c r="S28" s="38"/>
      <c r="T28" s="38"/>
    </row>
    <row r="29" spans="2:5" ht="14.25">
      <c r="B29" s="456" t="s">
        <v>339</v>
      </c>
      <c r="E29" s="536"/>
    </row>
    <row r="30" spans="1:5" ht="14.25">
      <c r="A30" s="457" t="s">
        <v>205</v>
      </c>
      <c r="B30" s="458"/>
      <c r="C30" s="459"/>
      <c r="E30" s="536"/>
    </row>
    <row r="31" spans="1:5" ht="15" thickBot="1">
      <c r="A31" s="460" t="s">
        <v>333</v>
      </c>
      <c r="B31" s="461"/>
      <c r="C31" s="461"/>
      <c r="E31" s="536"/>
    </row>
    <row r="32" spans="1:20" ht="39.75" customHeight="1" thickBot="1">
      <c r="A32" s="1077" t="s">
        <v>355</v>
      </c>
      <c r="B32" s="516" t="s">
        <v>843</v>
      </c>
      <c r="C32" s="516" t="s">
        <v>844</v>
      </c>
      <c r="D32" s="516" t="s">
        <v>845</v>
      </c>
      <c r="E32" s="1067" t="s">
        <v>847</v>
      </c>
      <c r="F32" s="517" t="s">
        <v>848</v>
      </c>
      <c r="G32" s="517" t="s">
        <v>849</v>
      </c>
      <c r="H32" s="516">
        <v>1</v>
      </c>
      <c r="I32" s="516">
        <v>2</v>
      </c>
      <c r="J32" s="516">
        <v>3</v>
      </c>
      <c r="K32" s="516">
        <v>4</v>
      </c>
      <c r="L32" s="516">
        <v>5</v>
      </c>
      <c r="M32" s="516">
        <v>6</v>
      </c>
      <c r="N32" s="516">
        <v>7</v>
      </c>
      <c r="O32" s="516">
        <v>8</v>
      </c>
      <c r="P32" s="516" t="s">
        <v>850</v>
      </c>
      <c r="Q32" s="517" t="s">
        <v>851</v>
      </c>
      <c r="R32" s="517" t="s">
        <v>852</v>
      </c>
      <c r="S32" s="546" t="s">
        <v>853</v>
      </c>
      <c r="T32" s="518" t="s">
        <v>854</v>
      </c>
    </row>
    <row r="33" spans="1:20" ht="18" customHeight="1">
      <c r="A33" s="462"/>
      <c r="B33" s="462"/>
      <c r="C33" s="462"/>
      <c r="D33" s="462"/>
      <c r="E33" s="1068"/>
      <c r="F33" s="151"/>
      <c r="G33" s="151"/>
      <c r="H33" s="462">
        <v>24</v>
      </c>
      <c r="I33" s="462">
        <v>8</v>
      </c>
      <c r="J33" s="462">
        <v>6</v>
      </c>
      <c r="K33" s="462">
        <v>10</v>
      </c>
      <c r="L33" s="462">
        <v>6</v>
      </c>
      <c r="M33" s="462">
        <v>12</v>
      </c>
      <c r="N33" s="462">
        <v>6</v>
      </c>
      <c r="O33" s="462">
        <v>2</v>
      </c>
      <c r="P33" s="468">
        <f aca="true" t="shared" si="1" ref="P33:P44">SUM(H33:O33)</f>
        <v>74</v>
      </c>
      <c r="Q33" s="151"/>
      <c r="R33" s="151"/>
      <c r="S33" s="154"/>
      <c r="T33" s="154"/>
    </row>
    <row r="34" spans="1:20" ht="14.25">
      <c r="A34" s="472">
        <v>1</v>
      </c>
      <c r="B34" s="1083">
        <v>1016</v>
      </c>
      <c r="C34" s="1083" t="s">
        <v>1317</v>
      </c>
      <c r="D34" s="1083" t="s">
        <v>1201</v>
      </c>
      <c r="E34" s="1090" t="s">
        <v>334</v>
      </c>
      <c r="F34" s="476"/>
      <c r="G34" s="476"/>
      <c r="H34" s="529">
        <v>21</v>
      </c>
      <c r="I34" s="529">
        <v>6</v>
      </c>
      <c r="J34" s="529">
        <v>4</v>
      </c>
      <c r="K34" s="529">
        <v>8</v>
      </c>
      <c r="L34" s="529">
        <v>0</v>
      </c>
      <c r="M34" s="529">
        <v>2</v>
      </c>
      <c r="N34" s="529">
        <v>4</v>
      </c>
      <c r="O34" s="529">
        <v>2</v>
      </c>
      <c r="P34" s="478">
        <f t="shared" si="1"/>
        <v>47</v>
      </c>
      <c r="Q34" s="1085" t="s">
        <v>859</v>
      </c>
      <c r="R34" s="1085" t="s">
        <v>963</v>
      </c>
      <c r="S34" s="479"/>
      <c r="T34" s="46"/>
    </row>
    <row r="35" spans="1:20" ht="15.75" customHeight="1">
      <c r="A35" s="472">
        <v>2</v>
      </c>
      <c r="B35" s="1083">
        <v>1004</v>
      </c>
      <c r="C35" s="1083" t="s">
        <v>1850</v>
      </c>
      <c r="D35" s="1083" t="s">
        <v>915</v>
      </c>
      <c r="E35" s="1090" t="s">
        <v>905</v>
      </c>
      <c r="F35" s="1085">
        <v>42</v>
      </c>
      <c r="G35" s="1085" t="s">
        <v>864</v>
      </c>
      <c r="H35" s="529">
        <v>19</v>
      </c>
      <c r="I35" s="529">
        <v>2</v>
      </c>
      <c r="J35" s="529">
        <v>6</v>
      </c>
      <c r="K35" s="529">
        <v>8</v>
      </c>
      <c r="L35" s="529">
        <v>2</v>
      </c>
      <c r="M35" s="529">
        <v>2</v>
      </c>
      <c r="N35" s="529">
        <v>4</v>
      </c>
      <c r="O35" s="529">
        <v>2</v>
      </c>
      <c r="P35" s="478">
        <f t="shared" si="1"/>
        <v>45</v>
      </c>
      <c r="Q35" s="1085" t="s">
        <v>864</v>
      </c>
      <c r="R35" s="1085" t="s">
        <v>1941</v>
      </c>
      <c r="S35" s="479"/>
      <c r="T35" s="476"/>
    </row>
    <row r="36" spans="1:20" ht="15.75" customHeight="1">
      <c r="A36" s="472">
        <v>3</v>
      </c>
      <c r="B36" s="1083">
        <v>1007</v>
      </c>
      <c r="C36" s="1083" t="s">
        <v>2105</v>
      </c>
      <c r="D36" s="1083" t="s">
        <v>933</v>
      </c>
      <c r="E36" s="1090" t="s">
        <v>858</v>
      </c>
      <c r="F36" s="1085">
        <v>30</v>
      </c>
      <c r="G36" s="1085" t="s">
        <v>864</v>
      </c>
      <c r="H36" s="529">
        <v>17</v>
      </c>
      <c r="I36" s="529">
        <v>2</v>
      </c>
      <c r="J36" s="529">
        <v>6</v>
      </c>
      <c r="K36" s="529">
        <v>6</v>
      </c>
      <c r="L36" s="529">
        <v>0</v>
      </c>
      <c r="M36" s="529">
        <v>3</v>
      </c>
      <c r="N36" s="529">
        <v>4</v>
      </c>
      <c r="O36" s="529">
        <v>0</v>
      </c>
      <c r="P36" s="478">
        <f t="shared" si="1"/>
        <v>38</v>
      </c>
      <c r="Q36" s="1085" t="s">
        <v>864</v>
      </c>
      <c r="R36" s="1085" t="s">
        <v>1933</v>
      </c>
      <c r="S36" s="479"/>
      <c r="T36" s="46"/>
    </row>
    <row r="37" spans="1:20" ht="15.75" customHeight="1">
      <c r="A37" s="481">
        <v>4</v>
      </c>
      <c r="B37" s="1062">
        <v>1006</v>
      </c>
      <c r="C37" s="1062" t="s">
        <v>1307</v>
      </c>
      <c r="D37" s="1062" t="s">
        <v>1308</v>
      </c>
      <c r="E37" s="1071" t="s">
        <v>858</v>
      </c>
      <c r="F37" s="1063">
        <v>32</v>
      </c>
      <c r="G37" s="1063" t="s">
        <v>864</v>
      </c>
      <c r="H37" s="469">
        <v>11</v>
      </c>
      <c r="I37" s="469">
        <v>2</v>
      </c>
      <c r="J37" s="469">
        <v>4</v>
      </c>
      <c r="K37" s="469">
        <v>8</v>
      </c>
      <c r="L37" s="469">
        <v>0</v>
      </c>
      <c r="M37" s="469">
        <v>8</v>
      </c>
      <c r="N37" s="469">
        <v>4</v>
      </c>
      <c r="O37" s="469">
        <v>0</v>
      </c>
      <c r="P37" s="468">
        <f t="shared" si="1"/>
        <v>37</v>
      </c>
      <c r="Q37" s="462"/>
      <c r="R37" s="1063" t="s">
        <v>1933</v>
      </c>
      <c r="S37" s="488"/>
      <c r="T37" s="14"/>
    </row>
    <row r="38" spans="1:20" ht="15.75" customHeight="1">
      <c r="A38" s="481">
        <v>5</v>
      </c>
      <c r="B38" s="1062">
        <v>1014</v>
      </c>
      <c r="C38" s="1062" t="s">
        <v>1085</v>
      </c>
      <c r="D38" s="1062" t="s">
        <v>1086</v>
      </c>
      <c r="E38" s="1071" t="s">
        <v>882</v>
      </c>
      <c r="F38" s="1063">
        <v>62</v>
      </c>
      <c r="G38" s="1063" t="s">
        <v>864</v>
      </c>
      <c r="H38" s="469">
        <v>15</v>
      </c>
      <c r="I38" s="469">
        <v>2</v>
      </c>
      <c r="J38" s="469">
        <v>2</v>
      </c>
      <c r="K38" s="469">
        <v>10</v>
      </c>
      <c r="L38" s="469">
        <v>0</v>
      </c>
      <c r="M38" s="469">
        <v>1</v>
      </c>
      <c r="N38" s="469">
        <v>4</v>
      </c>
      <c r="O38" s="469">
        <v>2</v>
      </c>
      <c r="P38" s="468">
        <f t="shared" si="1"/>
        <v>36</v>
      </c>
      <c r="Q38" s="462"/>
      <c r="R38" s="1063" t="s">
        <v>1959</v>
      </c>
      <c r="S38" s="488"/>
      <c r="T38" s="14"/>
    </row>
    <row r="39" spans="1:20" ht="15.75" customHeight="1">
      <c r="A39" s="481">
        <v>6</v>
      </c>
      <c r="B39" s="1062">
        <v>1010</v>
      </c>
      <c r="C39" s="1062" t="s">
        <v>340</v>
      </c>
      <c r="D39" s="1062" t="s">
        <v>1337</v>
      </c>
      <c r="E39" s="1071" t="s">
        <v>909</v>
      </c>
      <c r="F39" s="1063">
        <v>30</v>
      </c>
      <c r="G39" s="1063" t="s">
        <v>870</v>
      </c>
      <c r="H39" s="469">
        <v>14</v>
      </c>
      <c r="I39" s="469">
        <v>4</v>
      </c>
      <c r="J39" s="469">
        <v>6</v>
      </c>
      <c r="K39" s="469">
        <v>10</v>
      </c>
      <c r="L39" s="469">
        <v>0</v>
      </c>
      <c r="M39" s="469">
        <v>1</v>
      </c>
      <c r="N39" s="469">
        <v>0</v>
      </c>
      <c r="O39" s="469">
        <v>0</v>
      </c>
      <c r="P39" s="468">
        <f t="shared" si="1"/>
        <v>35</v>
      </c>
      <c r="Q39" s="462"/>
      <c r="R39" s="1063" t="s">
        <v>341</v>
      </c>
      <c r="S39" s="488"/>
      <c r="T39" s="14"/>
    </row>
    <row r="40" spans="1:20" ht="15.75" customHeight="1">
      <c r="A40" s="481">
        <v>7</v>
      </c>
      <c r="B40" s="1062">
        <v>1011</v>
      </c>
      <c r="C40" s="1062" t="s">
        <v>342</v>
      </c>
      <c r="D40" s="1062" t="s">
        <v>1914</v>
      </c>
      <c r="E40" s="1071" t="s">
        <v>1292</v>
      </c>
      <c r="F40" s="1063">
        <v>89</v>
      </c>
      <c r="G40" s="1063" t="s">
        <v>859</v>
      </c>
      <c r="H40" s="469">
        <v>17</v>
      </c>
      <c r="I40" s="469">
        <v>2</v>
      </c>
      <c r="J40" s="469">
        <v>4</v>
      </c>
      <c r="K40" s="469">
        <v>8</v>
      </c>
      <c r="L40" s="469">
        <v>0</v>
      </c>
      <c r="M40" s="469">
        <v>0</v>
      </c>
      <c r="N40" s="469">
        <v>4</v>
      </c>
      <c r="O40" s="469">
        <v>0</v>
      </c>
      <c r="P40" s="468">
        <f t="shared" si="1"/>
        <v>35</v>
      </c>
      <c r="Q40" s="531"/>
      <c r="R40" s="1063" t="s">
        <v>1921</v>
      </c>
      <c r="S40" s="488"/>
      <c r="T40" s="14"/>
    </row>
    <row r="41" spans="1:20" ht="15.75" customHeight="1">
      <c r="A41" s="481">
        <v>8</v>
      </c>
      <c r="B41" s="1062">
        <v>1005</v>
      </c>
      <c r="C41" s="1062" t="s">
        <v>1965</v>
      </c>
      <c r="D41" s="1062" t="s">
        <v>1966</v>
      </c>
      <c r="E41" s="1071" t="s">
        <v>858</v>
      </c>
      <c r="F41" s="1063">
        <v>46</v>
      </c>
      <c r="G41" s="1063" t="s">
        <v>859</v>
      </c>
      <c r="H41" s="469">
        <v>16</v>
      </c>
      <c r="I41" s="469">
        <v>2</v>
      </c>
      <c r="J41" s="469">
        <v>4</v>
      </c>
      <c r="K41" s="469">
        <v>10</v>
      </c>
      <c r="L41" s="469">
        <v>0</v>
      </c>
      <c r="M41" s="469">
        <v>2</v>
      </c>
      <c r="N41" s="469">
        <v>0</v>
      </c>
      <c r="O41" s="469">
        <v>0</v>
      </c>
      <c r="P41" s="468">
        <f t="shared" si="1"/>
        <v>34</v>
      </c>
      <c r="Q41" s="896"/>
      <c r="R41" s="1063" t="s">
        <v>1933</v>
      </c>
      <c r="S41" s="488"/>
      <c r="T41" s="43"/>
    </row>
    <row r="42" spans="1:20" ht="15.75" customHeight="1">
      <c r="A42" s="481">
        <v>8</v>
      </c>
      <c r="B42" s="1062">
        <v>1013</v>
      </c>
      <c r="C42" s="1062" t="s">
        <v>1070</v>
      </c>
      <c r="D42" s="1062" t="s">
        <v>1071</v>
      </c>
      <c r="E42" s="1071" t="s">
        <v>899</v>
      </c>
      <c r="F42" s="1063">
        <v>76</v>
      </c>
      <c r="G42" s="1063" t="s">
        <v>859</v>
      </c>
      <c r="H42" s="469">
        <v>15</v>
      </c>
      <c r="I42" s="469">
        <v>2</v>
      </c>
      <c r="J42" s="469">
        <v>4</v>
      </c>
      <c r="K42" s="469">
        <v>8</v>
      </c>
      <c r="L42" s="469">
        <v>1</v>
      </c>
      <c r="M42" s="469">
        <v>4</v>
      </c>
      <c r="N42" s="469">
        <v>0</v>
      </c>
      <c r="O42" s="469">
        <v>0</v>
      </c>
      <c r="P42" s="468">
        <f t="shared" si="1"/>
        <v>34</v>
      </c>
      <c r="Q42" s="531"/>
      <c r="R42" s="1063" t="s">
        <v>1927</v>
      </c>
      <c r="S42" s="488"/>
      <c r="T42" s="14"/>
    </row>
    <row r="43" spans="1:20" ht="15.75" customHeight="1">
      <c r="A43" s="481">
        <v>10</v>
      </c>
      <c r="B43" s="1062">
        <v>1003</v>
      </c>
      <c r="C43" s="1062" t="s">
        <v>343</v>
      </c>
      <c r="D43" s="1062" t="s">
        <v>881</v>
      </c>
      <c r="E43" s="1071" t="s">
        <v>905</v>
      </c>
      <c r="F43" s="1063">
        <v>44</v>
      </c>
      <c r="G43" s="1063" t="s">
        <v>864</v>
      </c>
      <c r="H43" s="469">
        <v>13</v>
      </c>
      <c r="I43" s="469">
        <v>2</v>
      </c>
      <c r="J43" s="469">
        <v>4</v>
      </c>
      <c r="K43" s="469">
        <v>8</v>
      </c>
      <c r="L43" s="469">
        <v>0</v>
      </c>
      <c r="M43" s="469">
        <v>2</v>
      </c>
      <c r="N43" s="469">
        <v>2</v>
      </c>
      <c r="O43" s="469">
        <v>2</v>
      </c>
      <c r="P43" s="468">
        <f t="shared" si="1"/>
        <v>33</v>
      </c>
      <c r="Q43" s="896"/>
      <c r="R43" s="1063" t="s">
        <v>1941</v>
      </c>
      <c r="S43" s="488"/>
      <c r="T43" s="43"/>
    </row>
    <row r="44" spans="1:20" ht="15.75" customHeight="1">
      <c r="A44" s="481">
        <v>11</v>
      </c>
      <c r="B44" s="1062">
        <v>1009</v>
      </c>
      <c r="C44" s="1062" t="s">
        <v>344</v>
      </c>
      <c r="D44" s="1062" t="s">
        <v>345</v>
      </c>
      <c r="E44" s="1071" t="s">
        <v>909</v>
      </c>
      <c r="F44" s="1063">
        <v>38</v>
      </c>
      <c r="G44" s="1063" t="s">
        <v>870</v>
      </c>
      <c r="H44" s="469">
        <v>12</v>
      </c>
      <c r="I44" s="469">
        <v>2</v>
      </c>
      <c r="J44" s="469">
        <v>4</v>
      </c>
      <c r="K44" s="469">
        <v>2</v>
      </c>
      <c r="L44" s="469">
        <v>0</v>
      </c>
      <c r="M44" s="469">
        <v>3</v>
      </c>
      <c r="N44" s="469">
        <v>2</v>
      </c>
      <c r="O44" s="469">
        <v>0</v>
      </c>
      <c r="P44" s="468">
        <f t="shared" si="1"/>
        <v>25</v>
      </c>
      <c r="Q44" s="531"/>
      <c r="R44" s="1063" t="s">
        <v>341</v>
      </c>
      <c r="S44" s="488"/>
      <c r="T44" s="14"/>
    </row>
    <row r="45" spans="1:20" ht="15.75" customHeight="1">
      <c r="A45" s="897"/>
      <c r="B45" s="1072">
        <v>1001</v>
      </c>
      <c r="C45" s="1072" t="s">
        <v>1677</v>
      </c>
      <c r="D45" s="1072" t="s">
        <v>1849</v>
      </c>
      <c r="E45" s="1094" t="s">
        <v>1023</v>
      </c>
      <c r="F45" s="1074">
        <v>86</v>
      </c>
      <c r="G45" s="1074" t="s">
        <v>859</v>
      </c>
      <c r="H45" s="1685" t="s">
        <v>939</v>
      </c>
      <c r="I45" s="1686"/>
      <c r="J45" s="1686"/>
      <c r="K45" s="1686"/>
      <c r="L45" s="1686"/>
      <c r="M45" s="1686"/>
      <c r="N45" s="1686"/>
      <c r="O45" s="1686"/>
      <c r="P45" s="1687"/>
      <c r="Q45" s="910"/>
      <c r="R45" s="1074" t="s">
        <v>1903</v>
      </c>
      <c r="S45" s="1076"/>
      <c r="T45" s="906"/>
    </row>
    <row r="46" spans="1:20" ht="15.75" customHeight="1">
      <c r="A46" s="897"/>
      <c r="B46" s="1072">
        <v>1002</v>
      </c>
      <c r="C46" s="1072" t="s">
        <v>1682</v>
      </c>
      <c r="D46" s="1072" t="s">
        <v>1201</v>
      </c>
      <c r="E46" s="1094" t="s">
        <v>905</v>
      </c>
      <c r="F46" s="1074">
        <v>56</v>
      </c>
      <c r="G46" s="1074" t="s">
        <v>859</v>
      </c>
      <c r="H46" s="1685" t="s">
        <v>939</v>
      </c>
      <c r="I46" s="1686"/>
      <c r="J46" s="1686"/>
      <c r="K46" s="1686"/>
      <c r="L46" s="1686"/>
      <c r="M46" s="1686"/>
      <c r="N46" s="1686"/>
      <c r="O46" s="1686"/>
      <c r="P46" s="1687"/>
      <c r="Q46" s="1092"/>
      <c r="R46" s="1074" t="s">
        <v>1941</v>
      </c>
      <c r="S46" s="1076"/>
      <c r="T46" s="906"/>
    </row>
    <row r="47" spans="1:20" ht="15.75" customHeight="1">
      <c r="A47" s="897"/>
      <c r="B47" s="1072">
        <v>1008</v>
      </c>
      <c r="C47" s="1072" t="s">
        <v>1072</v>
      </c>
      <c r="D47" s="1072" t="s">
        <v>1073</v>
      </c>
      <c r="E47" s="1094" t="s">
        <v>909</v>
      </c>
      <c r="F47" s="1074">
        <v>63</v>
      </c>
      <c r="G47" s="1074" t="s">
        <v>859</v>
      </c>
      <c r="H47" s="1685" t="s">
        <v>939</v>
      </c>
      <c r="I47" s="1686"/>
      <c r="J47" s="1686"/>
      <c r="K47" s="1686"/>
      <c r="L47" s="1686"/>
      <c r="M47" s="1686"/>
      <c r="N47" s="1686"/>
      <c r="O47" s="1686"/>
      <c r="P47" s="1687"/>
      <c r="Q47" s="910"/>
      <c r="R47" s="1074" t="s">
        <v>341</v>
      </c>
      <c r="S47" s="1076" t="s">
        <v>864</v>
      </c>
      <c r="T47" s="906"/>
    </row>
    <row r="48" spans="1:20" ht="15.75" customHeight="1">
      <c r="A48" s="897"/>
      <c r="B48" s="1072">
        <v>1012</v>
      </c>
      <c r="C48" s="1072" t="s">
        <v>346</v>
      </c>
      <c r="D48" s="1072" t="s">
        <v>1028</v>
      </c>
      <c r="E48" s="1094" t="s">
        <v>891</v>
      </c>
      <c r="F48" s="1074">
        <v>57</v>
      </c>
      <c r="G48" s="1074" t="s">
        <v>859</v>
      </c>
      <c r="H48" s="1685" t="s">
        <v>939</v>
      </c>
      <c r="I48" s="1686"/>
      <c r="J48" s="1686"/>
      <c r="K48" s="1686"/>
      <c r="L48" s="1686"/>
      <c r="M48" s="1686"/>
      <c r="N48" s="1686"/>
      <c r="O48" s="1686"/>
      <c r="P48" s="1687"/>
      <c r="Q48" s="910"/>
      <c r="R48" s="1074" t="s">
        <v>1899</v>
      </c>
      <c r="S48" s="1076"/>
      <c r="T48" s="906"/>
    </row>
    <row r="49" spans="1:20" ht="15.75" customHeight="1">
      <c r="A49" s="897"/>
      <c r="B49" s="1072">
        <v>1015</v>
      </c>
      <c r="C49" s="1072" t="s">
        <v>1976</v>
      </c>
      <c r="D49" s="1072" t="s">
        <v>1157</v>
      </c>
      <c r="E49" s="1094" t="s">
        <v>1104</v>
      </c>
      <c r="F49" s="1093"/>
      <c r="G49" s="1093"/>
      <c r="H49" s="1685" t="s">
        <v>939</v>
      </c>
      <c r="I49" s="1686"/>
      <c r="J49" s="1686"/>
      <c r="K49" s="1686"/>
      <c r="L49" s="1686"/>
      <c r="M49" s="1686"/>
      <c r="N49" s="1686"/>
      <c r="O49" s="1686"/>
      <c r="P49" s="1687"/>
      <c r="Q49" s="910"/>
      <c r="R49" s="1092"/>
      <c r="S49" s="1076"/>
      <c r="T49" s="906"/>
    </row>
    <row r="50" spans="1:20" ht="15.75" customHeight="1">
      <c r="A50" s="502"/>
      <c r="B50" s="1065"/>
      <c r="C50" s="1065"/>
      <c r="D50" s="1065"/>
      <c r="E50" s="1070"/>
      <c r="F50" s="506"/>
      <c r="G50" s="506"/>
      <c r="H50" s="777"/>
      <c r="I50" s="777"/>
      <c r="J50" s="777"/>
      <c r="K50" s="777"/>
      <c r="L50" s="777"/>
      <c r="M50" s="777"/>
      <c r="N50" s="777"/>
      <c r="O50" s="777"/>
      <c r="P50" s="535"/>
      <c r="Q50" s="535"/>
      <c r="R50" s="535"/>
      <c r="S50" s="510"/>
      <c r="T50" s="38"/>
    </row>
    <row r="51" spans="2:5" ht="15" customHeight="1">
      <c r="B51" s="456" t="s">
        <v>347</v>
      </c>
      <c r="E51" s="536"/>
    </row>
    <row r="52" spans="1:5" ht="15" customHeight="1">
      <c r="A52" s="457" t="s">
        <v>205</v>
      </c>
      <c r="B52" s="458"/>
      <c r="C52" s="459"/>
      <c r="E52" s="536"/>
    </row>
    <row r="53" spans="1:5" ht="15" thickBot="1">
      <c r="A53" s="460" t="s">
        <v>333</v>
      </c>
      <c r="B53" s="461"/>
      <c r="C53" s="461"/>
      <c r="E53" s="536"/>
    </row>
    <row r="54" spans="1:20" ht="24.75" thickBot="1">
      <c r="A54" s="537" t="s">
        <v>984</v>
      </c>
      <c r="B54" s="521" t="s">
        <v>843</v>
      </c>
      <c r="C54" s="521" t="s">
        <v>844</v>
      </c>
      <c r="D54" s="521" t="s">
        <v>845</v>
      </c>
      <c r="E54" s="538" t="s">
        <v>847</v>
      </c>
      <c r="F54" s="465" t="s">
        <v>848</v>
      </c>
      <c r="G54" s="465" t="s">
        <v>849</v>
      </c>
      <c r="H54" s="465">
        <v>1</v>
      </c>
      <c r="I54" s="465">
        <v>2</v>
      </c>
      <c r="J54" s="465">
        <v>3</v>
      </c>
      <c r="K54" s="465">
        <v>4</v>
      </c>
      <c r="L54" s="521">
        <v>5</v>
      </c>
      <c r="M54" s="521">
        <v>6</v>
      </c>
      <c r="N54" s="521">
        <v>7</v>
      </c>
      <c r="O54" s="521">
        <v>8</v>
      </c>
      <c r="P54" s="521" t="s">
        <v>850</v>
      </c>
      <c r="Q54" s="465" t="s">
        <v>851</v>
      </c>
      <c r="R54" s="465" t="s">
        <v>852</v>
      </c>
      <c r="S54" s="539" t="s">
        <v>853</v>
      </c>
      <c r="T54" s="466" t="s">
        <v>854</v>
      </c>
    </row>
    <row r="55" spans="1:20" ht="15" thickBot="1">
      <c r="A55" s="540"/>
      <c r="B55" s="520"/>
      <c r="C55" s="520"/>
      <c r="D55" s="520"/>
      <c r="E55" s="538"/>
      <c r="F55" s="520"/>
      <c r="G55" s="520"/>
      <c r="H55" s="520">
        <v>24</v>
      </c>
      <c r="I55" s="520">
        <v>8</v>
      </c>
      <c r="J55" s="520">
        <v>6</v>
      </c>
      <c r="K55" s="520">
        <v>10</v>
      </c>
      <c r="L55" s="521">
        <v>6</v>
      </c>
      <c r="M55" s="521">
        <v>12</v>
      </c>
      <c r="N55" s="521">
        <v>6</v>
      </c>
      <c r="O55" s="521">
        <v>2</v>
      </c>
      <c r="P55" s="754">
        <f aca="true" t="shared" si="2" ref="P55:P68">SUM(H55:O55)</f>
        <v>74</v>
      </c>
      <c r="Q55" s="521"/>
      <c r="R55" s="521"/>
      <c r="S55" s="520"/>
      <c r="T55" s="471"/>
    </row>
    <row r="56" spans="1:20" ht="15.75" customHeight="1">
      <c r="A56" s="522">
        <v>1</v>
      </c>
      <c r="B56" s="1078">
        <v>1110</v>
      </c>
      <c r="C56" s="1078" t="s">
        <v>1857</v>
      </c>
      <c r="D56" s="1078" t="s">
        <v>1011</v>
      </c>
      <c r="E56" s="1096" t="s">
        <v>863</v>
      </c>
      <c r="F56" s="1096">
        <v>48</v>
      </c>
      <c r="G56" s="1096" t="s">
        <v>859</v>
      </c>
      <c r="H56" s="527">
        <v>13</v>
      </c>
      <c r="I56" s="527">
        <v>6</v>
      </c>
      <c r="J56" s="527">
        <v>4</v>
      </c>
      <c r="K56" s="527">
        <v>8</v>
      </c>
      <c r="L56" s="527">
        <v>2</v>
      </c>
      <c r="M56" s="527">
        <v>6</v>
      </c>
      <c r="N56" s="527">
        <v>0</v>
      </c>
      <c r="O56" s="527">
        <v>2</v>
      </c>
      <c r="P56" s="918">
        <f t="shared" si="2"/>
        <v>41</v>
      </c>
      <c r="Q56" s="1090" t="s">
        <v>859</v>
      </c>
      <c r="R56" s="1086" t="s">
        <v>865</v>
      </c>
      <c r="S56" s="528"/>
      <c r="T56" s="480"/>
    </row>
    <row r="57" spans="1:20" ht="15.75" customHeight="1">
      <c r="A57" s="472">
        <v>2</v>
      </c>
      <c r="B57" s="1083">
        <v>1104</v>
      </c>
      <c r="C57" s="1083" t="s">
        <v>1994</v>
      </c>
      <c r="D57" s="1083" t="s">
        <v>348</v>
      </c>
      <c r="E57" s="1090" t="s">
        <v>1013</v>
      </c>
      <c r="F57" s="1090">
        <v>55</v>
      </c>
      <c r="G57" s="1090" t="s">
        <v>859</v>
      </c>
      <c r="H57" s="529">
        <v>16</v>
      </c>
      <c r="I57" s="529">
        <v>6</v>
      </c>
      <c r="J57" s="529">
        <v>4</v>
      </c>
      <c r="K57" s="529">
        <v>4</v>
      </c>
      <c r="L57" s="529">
        <v>2</v>
      </c>
      <c r="M57" s="529">
        <v>4</v>
      </c>
      <c r="N57" s="529">
        <v>2</v>
      </c>
      <c r="O57" s="529">
        <v>0</v>
      </c>
      <c r="P57" s="478">
        <f t="shared" si="2"/>
        <v>38</v>
      </c>
      <c r="Q57" s="1090" t="s">
        <v>864</v>
      </c>
      <c r="R57" s="1086" t="s">
        <v>1932</v>
      </c>
      <c r="S57" s="479" t="s">
        <v>870</v>
      </c>
      <c r="T57" s="476"/>
    </row>
    <row r="58" spans="1:20" ht="15.75" customHeight="1">
      <c r="A58" s="472">
        <v>3</v>
      </c>
      <c r="B58" s="1083">
        <v>1105</v>
      </c>
      <c r="C58" s="1083" t="s">
        <v>182</v>
      </c>
      <c r="D58" s="1083" t="s">
        <v>933</v>
      </c>
      <c r="E58" s="1090" t="s">
        <v>1013</v>
      </c>
      <c r="F58" s="1090">
        <v>54</v>
      </c>
      <c r="G58" s="1090" t="s">
        <v>864</v>
      </c>
      <c r="H58" s="529">
        <v>11</v>
      </c>
      <c r="I58" s="529">
        <v>0</v>
      </c>
      <c r="J58" s="529">
        <v>4</v>
      </c>
      <c r="K58" s="529">
        <v>8</v>
      </c>
      <c r="L58" s="529">
        <v>0</v>
      </c>
      <c r="M58" s="529">
        <v>4</v>
      </c>
      <c r="N58" s="529">
        <v>4</v>
      </c>
      <c r="O58" s="529">
        <v>2</v>
      </c>
      <c r="P58" s="478">
        <f t="shared" si="2"/>
        <v>33</v>
      </c>
      <c r="Q58" s="1090" t="s">
        <v>864</v>
      </c>
      <c r="R58" s="1086" t="s">
        <v>1932</v>
      </c>
      <c r="S58" s="479" t="s">
        <v>870</v>
      </c>
      <c r="T58" s="46"/>
    </row>
    <row r="59" spans="1:20" ht="15.75" customHeight="1">
      <c r="A59" s="481">
        <v>4</v>
      </c>
      <c r="B59" s="1062">
        <v>1107</v>
      </c>
      <c r="C59" s="1062" t="s">
        <v>157</v>
      </c>
      <c r="D59" s="1062" t="s">
        <v>1028</v>
      </c>
      <c r="E59" s="1069" t="s">
        <v>858</v>
      </c>
      <c r="F59" s="1069">
        <v>42</v>
      </c>
      <c r="G59" s="1069" t="s">
        <v>859</v>
      </c>
      <c r="H59" s="469">
        <v>13</v>
      </c>
      <c r="I59" s="469">
        <v>2</v>
      </c>
      <c r="J59" s="469">
        <v>2</v>
      </c>
      <c r="K59" s="469">
        <v>6</v>
      </c>
      <c r="L59" s="469">
        <v>3</v>
      </c>
      <c r="M59" s="469">
        <v>6</v>
      </c>
      <c r="N59" s="469">
        <v>0</v>
      </c>
      <c r="O59" s="469">
        <v>0</v>
      </c>
      <c r="P59" s="468">
        <f t="shared" si="2"/>
        <v>32</v>
      </c>
      <c r="Q59" s="1069"/>
      <c r="R59" s="1064" t="s">
        <v>1933</v>
      </c>
      <c r="S59" s="488"/>
      <c r="T59" s="14"/>
    </row>
    <row r="60" spans="1:20" ht="15.75" customHeight="1">
      <c r="A60" s="481">
        <v>5</v>
      </c>
      <c r="B60" s="1062">
        <v>1103</v>
      </c>
      <c r="C60" s="1062" t="s">
        <v>1992</v>
      </c>
      <c r="D60" s="1062" t="s">
        <v>1073</v>
      </c>
      <c r="E60" s="1069" t="s">
        <v>1023</v>
      </c>
      <c r="F60" s="1069">
        <v>65</v>
      </c>
      <c r="G60" s="1069" t="s">
        <v>864</v>
      </c>
      <c r="H60" s="469">
        <v>16</v>
      </c>
      <c r="I60" s="469">
        <v>2</v>
      </c>
      <c r="J60" s="469">
        <v>2</v>
      </c>
      <c r="K60" s="469">
        <v>6</v>
      </c>
      <c r="L60" s="469">
        <v>1</v>
      </c>
      <c r="M60" s="469">
        <v>1</v>
      </c>
      <c r="N60" s="469">
        <v>2</v>
      </c>
      <c r="O60" s="469">
        <v>0</v>
      </c>
      <c r="P60" s="468">
        <f t="shared" si="2"/>
        <v>30</v>
      </c>
      <c r="Q60" s="1069"/>
      <c r="R60" s="1064" t="s">
        <v>1903</v>
      </c>
      <c r="S60" s="488"/>
      <c r="T60" s="43"/>
    </row>
    <row r="61" spans="1:20" ht="15.75" customHeight="1">
      <c r="A61" s="481">
        <v>6</v>
      </c>
      <c r="B61" s="1062">
        <v>1102</v>
      </c>
      <c r="C61" s="1062" t="s">
        <v>1177</v>
      </c>
      <c r="D61" s="1062" t="s">
        <v>349</v>
      </c>
      <c r="E61" s="1069" t="s">
        <v>1023</v>
      </c>
      <c r="F61" s="1069">
        <v>66</v>
      </c>
      <c r="G61" s="1069" t="s">
        <v>864</v>
      </c>
      <c r="H61" s="469">
        <v>15</v>
      </c>
      <c r="I61" s="469">
        <v>0</v>
      </c>
      <c r="J61" s="469">
        <v>2</v>
      </c>
      <c r="K61" s="469">
        <v>4</v>
      </c>
      <c r="L61" s="469">
        <v>2</v>
      </c>
      <c r="M61" s="469">
        <v>3</v>
      </c>
      <c r="N61" s="469">
        <v>0</v>
      </c>
      <c r="O61" s="469">
        <v>2</v>
      </c>
      <c r="P61" s="468">
        <f t="shared" si="2"/>
        <v>28</v>
      </c>
      <c r="Q61" s="1069"/>
      <c r="R61" s="1064" t="s">
        <v>1903</v>
      </c>
      <c r="S61" s="488"/>
      <c r="T61" s="43"/>
    </row>
    <row r="62" spans="1:20" ht="15.75" customHeight="1">
      <c r="A62" s="481">
        <v>6</v>
      </c>
      <c r="B62" s="1062">
        <v>1114</v>
      </c>
      <c r="C62" s="1062" t="s">
        <v>1982</v>
      </c>
      <c r="D62" s="1062" t="s">
        <v>862</v>
      </c>
      <c r="E62" s="1069" t="s">
        <v>334</v>
      </c>
      <c r="F62" s="1069">
        <v>63</v>
      </c>
      <c r="G62" s="1069" t="s">
        <v>859</v>
      </c>
      <c r="H62" s="469">
        <v>9</v>
      </c>
      <c r="I62" s="469">
        <v>6</v>
      </c>
      <c r="J62" s="469">
        <v>2</v>
      </c>
      <c r="K62" s="469">
        <v>6</v>
      </c>
      <c r="L62" s="469">
        <v>2</v>
      </c>
      <c r="M62" s="469">
        <v>3</v>
      </c>
      <c r="N62" s="469">
        <v>0</v>
      </c>
      <c r="O62" s="469">
        <v>0</v>
      </c>
      <c r="P62" s="468">
        <f t="shared" si="2"/>
        <v>28</v>
      </c>
      <c r="Q62" s="1069"/>
      <c r="R62" s="1063" t="s">
        <v>963</v>
      </c>
      <c r="S62" s="488"/>
      <c r="T62" s="14"/>
    </row>
    <row r="63" spans="1:20" ht="15.75" customHeight="1">
      <c r="A63" s="481">
        <v>8</v>
      </c>
      <c r="B63" s="1062">
        <v>1101</v>
      </c>
      <c r="C63" s="1062" t="s">
        <v>1089</v>
      </c>
      <c r="D63" s="1062" t="s">
        <v>1028</v>
      </c>
      <c r="E63" s="1069" t="s">
        <v>1023</v>
      </c>
      <c r="F63" s="1069">
        <v>75</v>
      </c>
      <c r="G63" s="1069" t="s">
        <v>859</v>
      </c>
      <c r="H63" s="469">
        <v>11</v>
      </c>
      <c r="I63" s="469">
        <v>0</v>
      </c>
      <c r="J63" s="469">
        <v>4</v>
      </c>
      <c r="K63" s="469">
        <v>6</v>
      </c>
      <c r="L63" s="469">
        <v>3</v>
      </c>
      <c r="M63" s="469">
        <v>1</v>
      </c>
      <c r="N63" s="469">
        <v>2</v>
      </c>
      <c r="O63" s="469">
        <v>0</v>
      </c>
      <c r="P63" s="468">
        <f t="shared" si="2"/>
        <v>27</v>
      </c>
      <c r="Q63" s="1069"/>
      <c r="R63" s="1064" t="s">
        <v>1903</v>
      </c>
      <c r="S63" s="488" t="s">
        <v>859</v>
      </c>
      <c r="T63" s="43" t="s">
        <v>864</v>
      </c>
    </row>
    <row r="64" spans="1:20" ht="15.75" customHeight="1">
      <c r="A64" s="481">
        <v>9</v>
      </c>
      <c r="B64" s="1062">
        <v>1106</v>
      </c>
      <c r="C64" s="1062" t="s">
        <v>1727</v>
      </c>
      <c r="D64" s="1062" t="s">
        <v>1022</v>
      </c>
      <c r="E64" s="1069" t="s">
        <v>858</v>
      </c>
      <c r="F64" s="1069">
        <v>36</v>
      </c>
      <c r="G64" s="1069" t="s">
        <v>864</v>
      </c>
      <c r="H64" s="469">
        <v>9</v>
      </c>
      <c r="I64" s="469">
        <v>2</v>
      </c>
      <c r="J64" s="469">
        <v>2</v>
      </c>
      <c r="K64" s="469">
        <v>4</v>
      </c>
      <c r="L64" s="469">
        <v>3</v>
      </c>
      <c r="M64" s="469">
        <v>0</v>
      </c>
      <c r="N64" s="469">
        <v>0</v>
      </c>
      <c r="O64" s="469">
        <v>0</v>
      </c>
      <c r="P64" s="468">
        <f t="shared" si="2"/>
        <v>20</v>
      </c>
      <c r="Q64" s="1069"/>
      <c r="R64" s="1064" t="s">
        <v>1933</v>
      </c>
      <c r="S64" s="488"/>
      <c r="T64" s="14"/>
    </row>
    <row r="65" spans="1:20" ht="15.75" customHeight="1">
      <c r="A65" s="481">
        <v>9</v>
      </c>
      <c r="B65" s="1062">
        <v>1108</v>
      </c>
      <c r="C65" s="1062" t="s">
        <v>167</v>
      </c>
      <c r="D65" s="1062" t="s">
        <v>857</v>
      </c>
      <c r="E65" s="1071" t="s">
        <v>909</v>
      </c>
      <c r="F65" s="1069">
        <v>27</v>
      </c>
      <c r="G65" s="1069" t="s">
        <v>859</v>
      </c>
      <c r="H65" s="469">
        <v>9</v>
      </c>
      <c r="I65" s="469">
        <v>0</v>
      </c>
      <c r="J65" s="469">
        <v>4</v>
      </c>
      <c r="K65" s="469">
        <v>2</v>
      </c>
      <c r="L65" s="469">
        <v>0</v>
      </c>
      <c r="M65" s="469">
        <v>3</v>
      </c>
      <c r="N65" s="469">
        <v>0</v>
      </c>
      <c r="O65" s="469">
        <v>2</v>
      </c>
      <c r="P65" s="468">
        <f t="shared" si="2"/>
        <v>20</v>
      </c>
      <c r="Q65" s="1069"/>
      <c r="R65" s="1064" t="s">
        <v>341</v>
      </c>
      <c r="S65" s="488"/>
      <c r="T65" s="14"/>
    </row>
    <row r="66" spans="1:20" ht="15.75" customHeight="1">
      <c r="A66" s="481">
        <v>9</v>
      </c>
      <c r="B66" s="1062">
        <v>1113</v>
      </c>
      <c r="C66" s="1062" t="s">
        <v>350</v>
      </c>
      <c r="D66" s="1062" t="s">
        <v>1337</v>
      </c>
      <c r="E66" s="1069" t="s">
        <v>882</v>
      </c>
      <c r="F66" s="1069">
        <v>48</v>
      </c>
      <c r="G66" s="1069" t="s">
        <v>864</v>
      </c>
      <c r="H66" s="469">
        <v>10</v>
      </c>
      <c r="I66" s="469">
        <v>0</v>
      </c>
      <c r="J66" s="469">
        <v>4</v>
      </c>
      <c r="K66" s="469">
        <v>4</v>
      </c>
      <c r="L66" s="469">
        <v>0</v>
      </c>
      <c r="M66" s="469">
        <v>2</v>
      </c>
      <c r="N66" s="469">
        <v>0</v>
      </c>
      <c r="O66" s="469">
        <v>0</v>
      </c>
      <c r="P66" s="468">
        <f t="shared" si="2"/>
        <v>20</v>
      </c>
      <c r="Q66" s="1069"/>
      <c r="R66" s="1064" t="s">
        <v>1959</v>
      </c>
      <c r="S66" s="488"/>
      <c r="T66" s="14"/>
    </row>
    <row r="67" spans="1:20" ht="15.75" customHeight="1">
      <c r="A67" s="481">
        <v>12</v>
      </c>
      <c r="B67" s="1062">
        <v>1112</v>
      </c>
      <c r="C67" s="1062" t="s">
        <v>1911</v>
      </c>
      <c r="D67" s="1062" t="s">
        <v>1912</v>
      </c>
      <c r="E67" s="1069" t="s">
        <v>899</v>
      </c>
      <c r="F67" s="1069">
        <v>51</v>
      </c>
      <c r="G67" s="1069" t="s">
        <v>859</v>
      </c>
      <c r="H67" s="469">
        <v>9</v>
      </c>
      <c r="I67" s="469">
        <v>0</v>
      </c>
      <c r="J67" s="469">
        <v>4</v>
      </c>
      <c r="K67" s="469">
        <v>4</v>
      </c>
      <c r="L67" s="469">
        <v>0</v>
      </c>
      <c r="M67" s="469">
        <v>1</v>
      </c>
      <c r="N67" s="469">
        <v>0</v>
      </c>
      <c r="O67" s="469">
        <v>0</v>
      </c>
      <c r="P67" s="468">
        <f t="shared" si="2"/>
        <v>18</v>
      </c>
      <c r="Q67" s="1069"/>
      <c r="R67" s="1064" t="s">
        <v>1987</v>
      </c>
      <c r="S67" s="488"/>
      <c r="T67" s="14"/>
    </row>
    <row r="68" spans="1:20" ht="15.75" customHeight="1">
      <c r="A68" s="481">
        <v>13</v>
      </c>
      <c r="B68" s="1062">
        <v>1111</v>
      </c>
      <c r="C68" s="1062" t="s">
        <v>351</v>
      </c>
      <c r="D68" s="1062" t="s">
        <v>352</v>
      </c>
      <c r="E68" s="1069" t="s">
        <v>899</v>
      </c>
      <c r="F68" s="1069">
        <v>96</v>
      </c>
      <c r="G68" s="1069" t="s">
        <v>859</v>
      </c>
      <c r="H68" s="469">
        <v>9</v>
      </c>
      <c r="I68" s="469">
        <v>2</v>
      </c>
      <c r="J68" s="469">
        <v>2</v>
      </c>
      <c r="K68" s="469">
        <v>0</v>
      </c>
      <c r="L68" s="469">
        <v>1</v>
      </c>
      <c r="M68" s="469">
        <v>1</v>
      </c>
      <c r="N68" s="469">
        <v>0</v>
      </c>
      <c r="O68" s="469">
        <v>0</v>
      </c>
      <c r="P68" s="468">
        <f t="shared" si="2"/>
        <v>15</v>
      </c>
      <c r="Q68" s="1069"/>
      <c r="R68" s="1064" t="s">
        <v>1987</v>
      </c>
      <c r="S68" s="488"/>
      <c r="T68" s="14"/>
    </row>
    <row r="69" spans="1:20" ht="15.75" customHeight="1">
      <c r="A69" s="897"/>
      <c r="B69" s="1072">
        <v>1109</v>
      </c>
      <c r="C69" s="1072" t="s">
        <v>353</v>
      </c>
      <c r="D69" s="1072" t="s">
        <v>354</v>
      </c>
      <c r="E69" s="1094" t="s">
        <v>909</v>
      </c>
      <c r="F69" s="1091">
        <v>23</v>
      </c>
      <c r="G69" s="1091" t="s">
        <v>864</v>
      </c>
      <c r="H69" s="1685" t="s">
        <v>939</v>
      </c>
      <c r="I69" s="1686"/>
      <c r="J69" s="1686"/>
      <c r="K69" s="1686"/>
      <c r="L69" s="1686"/>
      <c r="M69" s="1686"/>
      <c r="N69" s="1686"/>
      <c r="O69" s="1686"/>
      <c r="P69" s="1687"/>
      <c r="Q69" s="1091"/>
      <c r="R69" s="1095" t="s">
        <v>341</v>
      </c>
      <c r="S69" s="1076"/>
      <c r="T69" s="906"/>
    </row>
  </sheetData>
  <sheetProtection/>
  <mergeCells count="8">
    <mergeCell ref="H49:P49"/>
    <mergeCell ref="H69:P69"/>
    <mergeCell ref="H26:P26"/>
    <mergeCell ref="H27:P27"/>
    <mergeCell ref="H45:P45"/>
    <mergeCell ref="H46:P46"/>
    <mergeCell ref="H47:P47"/>
    <mergeCell ref="H48:P48"/>
  </mergeCells>
  <dataValidations count="9">
    <dataValidation type="list" allowBlank="1" showInputMessage="1" showErrorMessage="1" sqref="E37">
      <formula1>$W$35:$W$49</formula1>
    </dataValidation>
    <dataValidation type="list" allowBlank="1" showInputMessage="1" showErrorMessage="1" sqref="E39:E41">
      <formula1>$U$6:$U$49</formula1>
    </dataValidation>
    <dataValidation type="list" allowBlank="1" showInputMessage="1" showErrorMessage="1" sqref="G45">
      <formula1>$AD$8:$AD$10</formula1>
    </dataValidation>
    <dataValidation type="list" allowBlank="1" showInputMessage="1" showErrorMessage="1" sqref="G40:G41">
      <formula1>$AB$7:$AB$11</formula1>
    </dataValidation>
    <dataValidation type="list" allowBlank="1" showInputMessage="1" showErrorMessage="1" sqref="G37:G38">
      <formula1>$AB$7:$AB$9</formula1>
    </dataValidation>
    <dataValidation type="list" allowBlank="1" showInputMessage="1" showErrorMessage="1" sqref="E61">
      <formula1>$Y$7:$Y$63</formula1>
    </dataValidation>
    <dataValidation type="list" allowBlank="1" showInputMessage="1" showErrorMessage="1" sqref="E62">
      <formula1>$V$6:$V$56</formula1>
    </dataValidation>
    <dataValidation type="list" allowBlank="1" showInputMessage="1" showErrorMessage="1" sqref="E45">
      <formula1>$X$7:$X$49</formula1>
    </dataValidation>
    <dataValidation type="list" allowBlank="1" showInputMessage="1" showErrorMessage="1" sqref="E17:E19 E65530:E65532">
      <formula1>$Q$6:$Q$27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selection activeCell="V12" sqref="V12"/>
    </sheetView>
  </sheetViews>
  <sheetFormatPr defaultColWidth="9.140625" defaultRowHeight="15"/>
  <cols>
    <col min="1" max="1" width="6.28125" style="0" customWidth="1"/>
    <col min="2" max="2" width="7.421875" style="0" customWidth="1"/>
    <col min="3" max="3" width="11.7109375" style="0" customWidth="1"/>
    <col min="5" max="5" width="19.7109375" style="0" customWidth="1"/>
    <col min="6" max="6" width="6.8515625" style="0" customWidth="1"/>
    <col min="7" max="7" width="6.00390625" style="0" customWidth="1"/>
    <col min="8" max="8" width="6.140625" style="0" customWidth="1"/>
    <col min="9" max="9" width="6.57421875" style="0" customWidth="1"/>
    <col min="10" max="10" width="6.140625" style="0" customWidth="1"/>
    <col min="11" max="11" width="6.7109375" style="0" customWidth="1"/>
    <col min="12" max="12" width="5.00390625" style="0" customWidth="1"/>
    <col min="13" max="13" width="5.7109375" style="0" customWidth="1"/>
    <col min="14" max="14" width="4.28125" style="0" customWidth="1"/>
    <col min="15" max="15" width="4.8515625" style="0" customWidth="1"/>
    <col min="16" max="16" width="7.00390625" style="0" customWidth="1"/>
    <col min="17" max="17" width="10.421875" style="0" customWidth="1"/>
    <col min="18" max="18" width="13.8515625" style="0" customWidth="1"/>
  </cols>
  <sheetData>
    <row r="1" spans="1:26" ht="14.25">
      <c r="A1" s="1690" t="s">
        <v>327</v>
      </c>
      <c r="B1" s="1690"/>
      <c r="C1" s="1690"/>
      <c r="D1" s="1690"/>
      <c r="E1" s="1690"/>
      <c r="F1" s="1690"/>
      <c r="G1" s="1690"/>
      <c r="H1" s="1690"/>
      <c r="I1" s="1690"/>
      <c r="J1" s="1690"/>
      <c r="K1" s="1690"/>
      <c r="L1" s="1690"/>
      <c r="M1" s="1690"/>
      <c r="N1" s="1690"/>
      <c r="O1" s="1690"/>
      <c r="P1" s="1690"/>
      <c r="Q1" s="1690"/>
      <c r="R1" s="1690"/>
      <c r="S1" s="838"/>
      <c r="T1" s="838"/>
      <c r="U1" s="838"/>
      <c r="V1" s="838"/>
      <c r="W1" s="838"/>
      <c r="X1" s="838"/>
      <c r="Y1" s="838"/>
      <c r="Z1" s="838"/>
    </row>
    <row r="2" spans="1:26" ht="31.5" customHeight="1">
      <c r="A2" s="1689" t="s">
        <v>188</v>
      </c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  <c r="M2" s="1689"/>
      <c r="N2" s="1689"/>
      <c r="O2" s="1689"/>
      <c r="P2" s="1689"/>
      <c r="Q2" s="1689"/>
      <c r="R2" s="1689"/>
      <c r="S2" s="839"/>
      <c r="T2" s="839"/>
      <c r="U2" s="839"/>
      <c r="V2" s="839"/>
      <c r="W2" s="839"/>
      <c r="X2" s="839"/>
      <c r="Y2" s="839"/>
      <c r="Z2" s="839"/>
    </row>
    <row r="3" spans="1:18" ht="44.25" customHeight="1">
      <c r="A3" s="38"/>
      <c r="B3" s="1688" t="s">
        <v>175</v>
      </c>
      <c r="C3" s="1688"/>
      <c r="D3" s="1688"/>
      <c r="E3" s="1688"/>
      <c r="F3" s="1688"/>
      <c r="G3" s="1688"/>
      <c r="H3" s="1688"/>
      <c r="I3" s="1688"/>
      <c r="J3" s="1688"/>
      <c r="K3" s="1688"/>
      <c r="L3" s="1688"/>
      <c r="M3" s="1688"/>
      <c r="N3" s="1688"/>
      <c r="O3" s="1688"/>
      <c r="P3" s="1688"/>
      <c r="Q3" s="1688"/>
      <c r="R3" s="1688"/>
    </row>
    <row r="4" spans="1:18" ht="14.25">
      <c r="A4" s="38"/>
      <c r="B4" s="853" t="s">
        <v>173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4.25">
      <c r="A5" s="38"/>
      <c r="B5" s="853" t="s">
        <v>951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4.25">
      <c r="A6" s="38"/>
      <c r="B6" s="38" t="s">
        <v>187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9" ht="25.5" customHeight="1">
      <c r="A7" s="14"/>
      <c r="B7" s="14"/>
      <c r="C7" s="840"/>
      <c r="D7" s="840"/>
      <c r="E7" s="841"/>
      <c r="F7" s="840"/>
      <c r="G7" s="840"/>
      <c r="H7" s="840"/>
      <c r="I7" s="840"/>
      <c r="J7" s="840"/>
      <c r="K7" s="1691" t="s">
        <v>953</v>
      </c>
      <c r="L7" s="1692"/>
      <c r="M7" s="1692"/>
      <c r="N7" s="1692"/>
      <c r="O7" s="1692"/>
      <c r="P7" s="1693"/>
      <c r="Q7" s="840"/>
      <c r="R7" s="840"/>
      <c r="S7" s="14"/>
    </row>
    <row r="8" spans="1:19" ht="42.75" thickBot="1">
      <c r="A8" s="847" t="s">
        <v>842</v>
      </c>
      <c r="B8" s="840" t="s">
        <v>954</v>
      </c>
      <c r="C8" s="840" t="s">
        <v>844</v>
      </c>
      <c r="D8" s="840" t="s">
        <v>845</v>
      </c>
      <c r="E8" s="840" t="s">
        <v>955</v>
      </c>
      <c r="F8" s="840" t="s">
        <v>846</v>
      </c>
      <c r="G8" s="846" t="s">
        <v>176</v>
      </c>
      <c r="H8" s="846" t="s">
        <v>177</v>
      </c>
      <c r="I8" s="846" t="s">
        <v>178</v>
      </c>
      <c r="J8" s="846" t="s">
        <v>179</v>
      </c>
      <c r="K8" s="846">
        <v>1</v>
      </c>
      <c r="L8" s="846">
        <v>2</v>
      </c>
      <c r="M8" s="846">
        <v>3</v>
      </c>
      <c r="N8" s="846">
        <v>4</v>
      </c>
      <c r="O8" s="846">
        <v>5</v>
      </c>
      <c r="P8" s="846" t="s">
        <v>958</v>
      </c>
      <c r="Q8" s="846" t="s">
        <v>959</v>
      </c>
      <c r="R8" s="846" t="s">
        <v>960</v>
      </c>
      <c r="S8" s="862" t="s">
        <v>853</v>
      </c>
    </row>
    <row r="9" spans="1:19" ht="15" thickBot="1">
      <c r="A9" s="14"/>
      <c r="B9" s="14"/>
      <c r="C9" s="842"/>
      <c r="D9" s="842"/>
      <c r="E9" s="840"/>
      <c r="F9" s="840"/>
      <c r="G9" s="840">
        <v>5</v>
      </c>
      <c r="H9" s="840">
        <v>10</v>
      </c>
      <c r="I9" s="840">
        <v>15</v>
      </c>
      <c r="J9" s="840">
        <v>25</v>
      </c>
      <c r="K9" s="840">
        <v>15</v>
      </c>
      <c r="L9" s="840">
        <v>20</v>
      </c>
      <c r="M9" s="840">
        <v>20</v>
      </c>
      <c r="N9" s="840">
        <v>25</v>
      </c>
      <c r="O9" s="840">
        <v>15</v>
      </c>
      <c r="P9" s="840">
        <f aca="true" t="shared" si="0" ref="P9:P15">SUM(G9:O9)</f>
        <v>150</v>
      </c>
      <c r="Q9" s="840"/>
      <c r="R9" s="840"/>
      <c r="S9" s="470"/>
    </row>
    <row r="10" spans="1:19" ht="15">
      <c r="A10" s="45">
        <v>1</v>
      </c>
      <c r="B10" s="45">
        <v>1102</v>
      </c>
      <c r="C10" s="46" t="s">
        <v>182</v>
      </c>
      <c r="D10" s="46" t="s">
        <v>933</v>
      </c>
      <c r="E10" s="854" t="s">
        <v>186</v>
      </c>
      <c r="F10" s="855">
        <v>11</v>
      </c>
      <c r="G10" s="856">
        <v>3</v>
      </c>
      <c r="H10" s="856">
        <v>6</v>
      </c>
      <c r="I10" s="856">
        <v>3</v>
      </c>
      <c r="J10" s="856">
        <v>15</v>
      </c>
      <c r="K10" s="857">
        <v>0</v>
      </c>
      <c r="L10" s="857">
        <v>0</v>
      </c>
      <c r="M10" s="857">
        <v>20</v>
      </c>
      <c r="N10" s="857">
        <v>0</v>
      </c>
      <c r="O10" s="857">
        <v>0</v>
      </c>
      <c r="P10" s="858">
        <f t="shared" si="0"/>
        <v>47</v>
      </c>
      <c r="Q10" s="859" t="s">
        <v>870</v>
      </c>
      <c r="R10" s="860" t="s">
        <v>1363</v>
      </c>
      <c r="S10" s="480"/>
    </row>
    <row r="11" spans="1:19" ht="14.25">
      <c r="A11" s="45">
        <v>2</v>
      </c>
      <c r="B11" s="45">
        <v>901</v>
      </c>
      <c r="C11" s="46" t="s">
        <v>1942</v>
      </c>
      <c r="D11" s="46" t="s">
        <v>1008</v>
      </c>
      <c r="E11" s="561" t="s">
        <v>962</v>
      </c>
      <c r="F11" s="45">
        <v>9</v>
      </c>
      <c r="G11" s="856">
        <v>5</v>
      </c>
      <c r="H11" s="856">
        <v>2</v>
      </c>
      <c r="I11" s="856">
        <v>3</v>
      </c>
      <c r="J11" s="856">
        <v>10</v>
      </c>
      <c r="K11" s="857">
        <v>5</v>
      </c>
      <c r="L11" s="857">
        <v>0</v>
      </c>
      <c r="M11" s="857">
        <v>20</v>
      </c>
      <c r="N11" s="857">
        <v>0</v>
      </c>
      <c r="O11" s="857">
        <v>0</v>
      </c>
      <c r="P11" s="858">
        <f t="shared" si="0"/>
        <v>45</v>
      </c>
      <c r="Q11" s="861" t="s">
        <v>1751</v>
      </c>
      <c r="R11" s="46" t="s">
        <v>963</v>
      </c>
      <c r="S11" s="46"/>
    </row>
    <row r="12" spans="1:19" ht="14.25">
      <c r="A12" s="17">
        <v>3</v>
      </c>
      <c r="B12" s="17">
        <v>1004</v>
      </c>
      <c r="C12" s="43" t="s">
        <v>1965</v>
      </c>
      <c r="D12" s="43" t="s">
        <v>1966</v>
      </c>
      <c r="E12" s="794" t="s">
        <v>184</v>
      </c>
      <c r="F12" s="47">
        <v>10</v>
      </c>
      <c r="G12" s="843">
        <v>2</v>
      </c>
      <c r="H12" s="843">
        <v>6</v>
      </c>
      <c r="I12" s="843">
        <v>3</v>
      </c>
      <c r="J12" s="843">
        <v>10</v>
      </c>
      <c r="K12" s="844">
        <v>15</v>
      </c>
      <c r="L12" s="844">
        <v>0</v>
      </c>
      <c r="M12" s="844">
        <v>0</v>
      </c>
      <c r="N12" s="844">
        <v>5</v>
      </c>
      <c r="O12" s="844">
        <v>0</v>
      </c>
      <c r="P12" s="840">
        <f t="shared" si="0"/>
        <v>41</v>
      </c>
      <c r="Q12" s="845"/>
      <c r="R12" s="43" t="s">
        <v>1933</v>
      </c>
      <c r="S12" s="43" t="s">
        <v>864</v>
      </c>
    </row>
    <row r="13" spans="1:19" ht="14.25">
      <c r="A13" s="17">
        <v>4</v>
      </c>
      <c r="B13" s="17">
        <v>1103</v>
      </c>
      <c r="C13" s="14" t="s">
        <v>1981</v>
      </c>
      <c r="D13" s="14" t="s">
        <v>894</v>
      </c>
      <c r="E13" s="277" t="s">
        <v>962</v>
      </c>
      <c r="F13" s="17">
        <v>11</v>
      </c>
      <c r="G13" s="843">
        <v>5</v>
      </c>
      <c r="H13" s="843">
        <v>6</v>
      </c>
      <c r="I13" s="843">
        <v>0</v>
      </c>
      <c r="J13" s="843">
        <v>5</v>
      </c>
      <c r="K13" s="844">
        <v>15</v>
      </c>
      <c r="L13" s="844">
        <v>0</v>
      </c>
      <c r="M13" s="844">
        <v>5</v>
      </c>
      <c r="N13" s="844">
        <v>0</v>
      </c>
      <c r="O13" s="844">
        <v>0</v>
      </c>
      <c r="P13" s="840">
        <f t="shared" si="0"/>
        <v>36</v>
      </c>
      <c r="Q13" s="845"/>
      <c r="R13" s="14" t="s">
        <v>966</v>
      </c>
      <c r="S13" s="43"/>
    </row>
    <row r="14" spans="1:19" ht="14.25">
      <c r="A14" s="17">
        <v>5</v>
      </c>
      <c r="B14" s="17">
        <v>902</v>
      </c>
      <c r="C14" s="14" t="s">
        <v>183</v>
      </c>
      <c r="D14" s="14" t="s">
        <v>933</v>
      </c>
      <c r="E14" s="277" t="s">
        <v>962</v>
      </c>
      <c r="F14" s="17">
        <v>9</v>
      </c>
      <c r="G14" s="843">
        <v>1</v>
      </c>
      <c r="H14" s="843">
        <v>4</v>
      </c>
      <c r="I14" s="843">
        <v>3</v>
      </c>
      <c r="J14" s="843">
        <v>10</v>
      </c>
      <c r="K14" s="844">
        <v>5</v>
      </c>
      <c r="L14" s="844">
        <v>0</v>
      </c>
      <c r="M14" s="844">
        <v>5</v>
      </c>
      <c r="N14" s="844">
        <v>0</v>
      </c>
      <c r="O14" s="844">
        <v>0</v>
      </c>
      <c r="P14" s="840">
        <f t="shared" si="0"/>
        <v>28</v>
      </c>
      <c r="Q14" s="845"/>
      <c r="R14" s="14" t="s">
        <v>963</v>
      </c>
      <c r="S14" s="14"/>
    </row>
    <row r="15" spans="1:19" ht="14.25">
      <c r="A15" s="17">
        <v>6</v>
      </c>
      <c r="B15" s="17">
        <v>1003</v>
      </c>
      <c r="C15" s="14" t="s">
        <v>1690</v>
      </c>
      <c r="D15" s="14" t="s">
        <v>1080</v>
      </c>
      <c r="E15" s="277" t="s">
        <v>962</v>
      </c>
      <c r="F15" s="17">
        <v>10</v>
      </c>
      <c r="G15" s="843">
        <v>2</v>
      </c>
      <c r="H15" s="843">
        <v>4</v>
      </c>
      <c r="I15" s="843">
        <v>0</v>
      </c>
      <c r="J15" s="843">
        <v>0</v>
      </c>
      <c r="K15" s="844">
        <v>0</v>
      </c>
      <c r="L15" s="844">
        <v>0</v>
      </c>
      <c r="M15" s="844">
        <v>0</v>
      </c>
      <c r="N15" s="844">
        <v>0</v>
      </c>
      <c r="O15" s="844">
        <v>0</v>
      </c>
      <c r="P15" s="840">
        <f t="shared" si="0"/>
        <v>6</v>
      </c>
      <c r="Q15" s="845"/>
      <c r="R15" s="14" t="s">
        <v>963</v>
      </c>
      <c r="S15" s="14"/>
    </row>
    <row r="16" spans="1:19" ht="15" thickBot="1">
      <c r="A16" s="906"/>
      <c r="B16" s="1010">
        <v>903</v>
      </c>
      <c r="C16" s="906" t="s">
        <v>185</v>
      </c>
      <c r="D16" s="906" t="s">
        <v>1283</v>
      </c>
      <c r="E16" s="1011" t="s">
        <v>184</v>
      </c>
      <c r="F16" s="1010">
        <v>9</v>
      </c>
      <c r="G16" s="1527" t="s">
        <v>939</v>
      </c>
      <c r="H16" s="1334"/>
      <c r="I16" s="1334"/>
      <c r="J16" s="1334"/>
      <c r="K16" s="1334"/>
      <c r="L16" s="1334"/>
      <c r="M16" s="1334"/>
      <c r="N16" s="1334"/>
      <c r="O16" s="1334"/>
      <c r="P16" s="1335"/>
      <c r="Q16" s="1012"/>
      <c r="R16" s="906" t="s">
        <v>1933</v>
      </c>
      <c r="S16" s="906"/>
    </row>
    <row r="17" spans="1:19" ht="27" thickBot="1">
      <c r="A17" s="906"/>
      <c r="B17" s="1010">
        <v>1001</v>
      </c>
      <c r="C17" s="1013" t="s">
        <v>1072</v>
      </c>
      <c r="D17" s="1013" t="s">
        <v>1073</v>
      </c>
      <c r="E17" s="1014" t="s">
        <v>189</v>
      </c>
      <c r="F17" s="1015">
        <v>10</v>
      </c>
      <c r="G17" s="1527" t="s">
        <v>939</v>
      </c>
      <c r="H17" s="1334"/>
      <c r="I17" s="1334"/>
      <c r="J17" s="1334"/>
      <c r="K17" s="1334"/>
      <c r="L17" s="1334"/>
      <c r="M17" s="1334"/>
      <c r="N17" s="1334"/>
      <c r="O17" s="1334"/>
      <c r="P17" s="1335"/>
      <c r="Q17" s="1016"/>
      <c r="R17" s="906" t="s">
        <v>190</v>
      </c>
      <c r="S17" s="906"/>
    </row>
    <row r="18" spans="1:19" ht="15">
      <c r="A18" s="906"/>
      <c r="B18" s="1010">
        <v>1101</v>
      </c>
      <c r="C18" s="906" t="s">
        <v>180</v>
      </c>
      <c r="D18" s="906" t="s">
        <v>181</v>
      </c>
      <c r="E18" s="1017" t="s">
        <v>186</v>
      </c>
      <c r="F18" s="1018">
        <v>11</v>
      </c>
      <c r="G18" s="1527" t="s">
        <v>939</v>
      </c>
      <c r="H18" s="1334"/>
      <c r="I18" s="1334"/>
      <c r="J18" s="1334"/>
      <c r="K18" s="1334"/>
      <c r="L18" s="1334"/>
      <c r="M18" s="1334"/>
      <c r="N18" s="1334"/>
      <c r="O18" s="1334"/>
      <c r="P18" s="1335"/>
      <c r="Q18" s="1016"/>
      <c r="R18" s="1019" t="s">
        <v>1363</v>
      </c>
      <c r="S18" s="906"/>
    </row>
    <row r="19" spans="1:19" ht="14.25">
      <c r="A19" s="906"/>
      <c r="B19" s="1010">
        <v>1002</v>
      </c>
      <c r="C19" s="906" t="s">
        <v>964</v>
      </c>
      <c r="D19" s="906" t="s">
        <v>965</v>
      </c>
      <c r="E19" s="1011" t="s">
        <v>962</v>
      </c>
      <c r="F19" s="1010">
        <v>10</v>
      </c>
      <c r="G19" s="1527" t="s">
        <v>939</v>
      </c>
      <c r="H19" s="1334"/>
      <c r="I19" s="1334"/>
      <c r="J19" s="1334"/>
      <c r="K19" s="1334"/>
      <c r="L19" s="1334"/>
      <c r="M19" s="1334"/>
      <c r="N19" s="1334"/>
      <c r="O19" s="1334"/>
      <c r="P19" s="1335"/>
      <c r="Q19" s="1012"/>
      <c r="R19" s="906" t="s">
        <v>963</v>
      </c>
      <c r="S19" s="1020"/>
    </row>
    <row r="20" spans="2:19" ht="14.25"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38"/>
    </row>
    <row r="21" spans="5:19" ht="14.25">
      <c r="E21" s="38"/>
      <c r="F21" s="38"/>
      <c r="G21" s="848"/>
      <c r="H21" s="848"/>
      <c r="I21" s="848"/>
      <c r="J21" s="848"/>
      <c r="K21" s="849"/>
      <c r="L21" s="849"/>
      <c r="M21" s="849"/>
      <c r="N21" s="849"/>
      <c r="O21" s="849"/>
      <c r="P21" s="850"/>
      <c r="S21" s="38"/>
    </row>
    <row r="22" spans="1:19" ht="14.25">
      <c r="A22" t="s">
        <v>192</v>
      </c>
      <c r="E22" s="38"/>
      <c r="F22" s="38"/>
      <c r="G22" s="851"/>
      <c r="H22" s="851"/>
      <c r="I22" s="851"/>
      <c r="J22" s="851"/>
      <c r="K22" s="849"/>
      <c r="L22" s="849"/>
      <c r="M22" s="849"/>
      <c r="N22" s="849"/>
      <c r="O22" s="849"/>
      <c r="P22" s="850"/>
      <c r="S22" s="38"/>
    </row>
    <row r="23" spans="5:19" ht="14.25">
      <c r="E23" s="38"/>
      <c r="F23" s="38"/>
      <c r="G23" s="848"/>
      <c r="H23" s="848"/>
      <c r="I23" s="848"/>
      <c r="J23" s="848"/>
      <c r="K23" s="849"/>
      <c r="L23" s="849"/>
      <c r="M23" s="849"/>
      <c r="N23" s="849"/>
      <c r="O23" s="849"/>
      <c r="P23" s="850"/>
      <c r="S23" s="38"/>
    </row>
    <row r="24" spans="4:19" ht="14.25">
      <c r="D24" t="s">
        <v>191</v>
      </c>
      <c r="E24" s="38"/>
      <c r="F24" s="38"/>
      <c r="G24" s="852"/>
      <c r="H24" s="852"/>
      <c r="I24" s="852"/>
      <c r="J24" s="852"/>
      <c r="K24" s="849"/>
      <c r="L24" s="849"/>
      <c r="M24" s="849"/>
      <c r="N24" s="849"/>
      <c r="O24" s="849"/>
      <c r="P24" s="850"/>
      <c r="S24" s="38"/>
    </row>
    <row r="25" spans="5:19" ht="14.25">
      <c r="E25" s="38"/>
      <c r="F25" s="38"/>
      <c r="G25" s="848"/>
      <c r="H25" s="848"/>
      <c r="I25" s="848"/>
      <c r="J25" s="848"/>
      <c r="K25" s="849"/>
      <c r="L25" s="849"/>
      <c r="M25" s="849"/>
      <c r="N25" s="849"/>
      <c r="O25" s="849"/>
      <c r="P25" s="850"/>
      <c r="S25" s="38"/>
    </row>
    <row r="26" spans="5:19" ht="14.25">
      <c r="E26" s="38"/>
      <c r="F26" s="38"/>
      <c r="G26" s="848"/>
      <c r="H26" s="848"/>
      <c r="I26" s="848"/>
      <c r="J26" s="848"/>
      <c r="K26" s="849"/>
      <c r="L26" s="849"/>
      <c r="M26" s="849"/>
      <c r="N26" s="849"/>
      <c r="O26" s="849"/>
      <c r="P26" s="850"/>
      <c r="S26" s="38"/>
    </row>
    <row r="27" ht="14.25">
      <c r="S27" s="38"/>
    </row>
    <row r="28" ht="14.25">
      <c r="S28" s="41"/>
    </row>
    <row r="29" ht="14.25">
      <c r="S29" s="41"/>
    </row>
    <row r="30" ht="14.25">
      <c r="S30" s="41"/>
    </row>
    <row r="31" ht="14.25">
      <c r="S31" s="41"/>
    </row>
    <row r="32" ht="14.25">
      <c r="S32" s="41"/>
    </row>
    <row r="33" ht="14.25">
      <c r="S33" s="38"/>
    </row>
  </sheetData>
  <sheetProtection/>
  <mergeCells count="8">
    <mergeCell ref="A1:R1"/>
    <mergeCell ref="K7:P7"/>
    <mergeCell ref="G16:P16"/>
    <mergeCell ref="G17:P17"/>
    <mergeCell ref="G18:P18"/>
    <mergeCell ref="G19:P19"/>
    <mergeCell ref="B3:R3"/>
    <mergeCell ref="A2:R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.57421875" style="0" customWidth="1"/>
    <col min="2" max="2" width="5.140625" style="0" customWidth="1"/>
    <col min="3" max="3" width="11.28125" style="0" customWidth="1"/>
    <col min="4" max="4" width="9.7109375" style="0" customWidth="1"/>
    <col min="5" max="5" width="24.00390625" style="0" customWidth="1"/>
    <col min="6" max="6" width="7.140625" style="0" customWidth="1"/>
    <col min="7" max="7" width="6.7109375" style="0" customWidth="1"/>
    <col min="8" max="8" width="7.8515625" style="0" customWidth="1"/>
    <col min="9" max="9" width="4.00390625" style="0" customWidth="1"/>
    <col min="10" max="10" width="3.57421875" style="0" customWidth="1"/>
    <col min="11" max="11" width="4.28125" style="0" customWidth="1"/>
    <col min="12" max="13" width="3.57421875" style="0" customWidth="1"/>
    <col min="14" max="14" width="6.57421875" style="0" customWidth="1"/>
    <col min="15" max="15" width="7.57421875" style="0" customWidth="1"/>
    <col min="16" max="16" width="13.140625" style="0" customWidth="1"/>
    <col min="17" max="17" width="8.28125" style="0" customWidth="1"/>
    <col min="18" max="18" width="13.421875" style="0" customWidth="1"/>
  </cols>
  <sheetData>
    <row r="1" spans="2:8" ht="15">
      <c r="B1" s="451"/>
      <c r="C1" s="451"/>
      <c r="D1" s="451"/>
      <c r="E1" s="451" t="s">
        <v>326</v>
      </c>
      <c r="F1" s="451"/>
      <c r="G1" s="451"/>
      <c r="H1" s="451"/>
    </row>
    <row r="2" spans="2:8" ht="15">
      <c r="B2" s="451" t="s">
        <v>193</v>
      </c>
      <c r="C2" s="451"/>
      <c r="D2" s="451"/>
      <c r="E2" s="451"/>
      <c r="F2" s="451"/>
      <c r="G2" s="451"/>
      <c r="H2" s="451"/>
    </row>
    <row r="3" ht="14.25">
      <c r="B3" s="452" t="s">
        <v>1871</v>
      </c>
    </row>
    <row r="4" ht="12" customHeight="1">
      <c r="B4" s="863" t="s">
        <v>194</v>
      </c>
    </row>
    <row r="5" ht="12" customHeight="1">
      <c r="B5" s="863" t="s">
        <v>195</v>
      </c>
    </row>
    <row r="6" ht="12" customHeight="1">
      <c r="B6" s="863" t="s">
        <v>196</v>
      </c>
    </row>
    <row r="7" ht="12" customHeight="1">
      <c r="B7" s="863" t="s">
        <v>197</v>
      </c>
    </row>
    <row r="8" ht="12" customHeight="1">
      <c r="B8" s="863" t="s">
        <v>198</v>
      </c>
    </row>
    <row r="9" ht="12" customHeight="1">
      <c r="B9" s="863" t="s">
        <v>199</v>
      </c>
    </row>
    <row r="10" ht="12" customHeight="1">
      <c r="B10" s="863" t="s">
        <v>200</v>
      </c>
    </row>
    <row r="11" ht="12" customHeight="1">
      <c r="B11" s="863" t="s">
        <v>201</v>
      </c>
    </row>
    <row r="12" ht="12" customHeight="1">
      <c r="B12" s="863" t="s">
        <v>202</v>
      </c>
    </row>
    <row r="13" ht="12" customHeight="1">
      <c r="B13" s="863" t="s">
        <v>203</v>
      </c>
    </row>
    <row r="14" ht="14.25">
      <c r="B14" s="452" t="s">
        <v>1515</v>
      </c>
    </row>
    <row r="15" ht="12.75" customHeight="1">
      <c r="B15" s="453" t="s">
        <v>1879</v>
      </c>
    </row>
    <row r="16" ht="12.75" customHeight="1">
      <c r="B16" s="453" t="s">
        <v>1880</v>
      </c>
    </row>
    <row r="17" ht="14.25">
      <c r="B17" s="456" t="s">
        <v>204</v>
      </c>
    </row>
    <row r="18" spans="1:10" ht="14.25">
      <c r="A18" s="457" t="s">
        <v>205</v>
      </c>
      <c r="B18" s="458"/>
      <c r="C18" s="459"/>
      <c r="J18" t="s">
        <v>1883</v>
      </c>
    </row>
    <row r="19" spans="1:3" ht="15" thickBot="1">
      <c r="A19" s="460" t="s">
        <v>206</v>
      </c>
      <c r="B19" s="461"/>
      <c r="C19" s="461"/>
    </row>
    <row r="20" spans="1:18" ht="54" customHeight="1" thickBot="1">
      <c r="A20" s="537" t="s">
        <v>984</v>
      </c>
      <c r="B20" s="752" t="s">
        <v>843</v>
      </c>
      <c r="C20" s="521" t="s">
        <v>844</v>
      </c>
      <c r="D20" s="521" t="s">
        <v>845</v>
      </c>
      <c r="E20" s="520" t="s">
        <v>847</v>
      </c>
      <c r="F20" s="520" t="s">
        <v>846</v>
      </c>
      <c r="G20" s="465" t="s">
        <v>848</v>
      </c>
      <c r="H20" s="465" t="s">
        <v>849</v>
      </c>
      <c r="I20" s="864" t="s">
        <v>207</v>
      </c>
      <c r="J20" s="864" t="s">
        <v>208</v>
      </c>
      <c r="K20" s="864" t="s">
        <v>209</v>
      </c>
      <c r="L20" s="864" t="s">
        <v>210</v>
      </c>
      <c r="M20" s="865"/>
      <c r="N20" s="521" t="s">
        <v>850</v>
      </c>
      <c r="O20" s="465" t="s">
        <v>851</v>
      </c>
      <c r="P20" s="465" t="s">
        <v>852</v>
      </c>
      <c r="Q20" s="465" t="s">
        <v>853</v>
      </c>
      <c r="R20" s="466" t="s">
        <v>854</v>
      </c>
    </row>
    <row r="21" spans="1:18" ht="18" customHeight="1">
      <c r="A21" s="531"/>
      <c r="B21" s="866"/>
      <c r="C21" s="531"/>
      <c r="D21" s="531"/>
      <c r="E21" s="779"/>
      <c r="F21" s="779"/>
      <c r="G21" s="867"/>
      <c r="H21" s="867"/>
      <c r="I21" s="868">
        <v>15</v>
      </c>
      <c r="J21" s="868">
        <v>15</v>
      </c>
      <c r="K21" s="868">
        <v>20</v>
      </c>
      <c r="L21" s="868">
        <v>20</v>
      </c>
      <c r="M21" s="869"/>
      <c r="N21" s="870">
        <f aca="true" t="shared" si="0" ref="N21:N55">SUM(I21:M21)</f>
        <v>70</v>
      </c>
      <c r="O21" s="867"/>
      <c r="P21" s="867"/>
      <c r="Q21" s="867"/>
      <c r="R21" s="871"/>
    </row>
    <row r="22" spans="1:18" ht="14.25" customHeight="1">
      <c r="A22" s="472">
        <v>1</v>
      </c>
      <c r="B22" s="474">
        <v>806</v>
      </c>
      <c r="C22" s="872" t="s">
        <v>1180</v>
      </c>
      <c r="D22" s="872" t="s">
        <v>1061</v>
      </c>
      <c r="E22" s="873" t="s">
        <v>905</v>
      </c>
      <c r="F22" s="874">
        <v>8</v>
      </c>
      <c r="G22" s="874">
        <v>40</v>
      </c>
      <c r="H22" s="875" t="s">
        <v>859</v>
      </c>
      <c r="I22" s="824">
        <v>15</v>
      </c>
      <c r="J22" s="824">
        <v>12</v>
      </c>
      <c r="K22" s="824">
        <v>13</v>
      </c>
      <c r="L22" s="824">
        <v>13</v>
      </c>
      <c r="M22" s="529"/>
      <c r="N22" s="478">
        <f t="shared" si="0"/>
        <v>53</v>
      </c>
      <c r="O22" s="875" t="s">
        <v>859</v>
      </c>
      <c r="P22" s="876" t="s">
        <v>211</v>
      </c>
      <c r="Q22" s="46"/>
      <c r="R22" s="46"/>
    </row>
    <row r="23" spans="1:18" ht="15.75" customHeight="1">
      <c r="A23" s="472">
        <v>2</v>
      </c>
      <c r="B23" s="474">
        <v>814</v>
      </c>
      <c r="C23" s="872" t="s">
        <v>1827</v>
      </c>
      <c r="D23" s="872" t="s">
        <v>1224</v>
      </c>
      <c r="E23" s="873" t="s">
        <v>1013</v>
      </c>
      <c r="F23" s="874">
        <v>8</v>
      </c>
      <c r="G23" s="874">
        <v>30</v>
      </c>
      <c r="H23" s="875" t="s">
        <v>859</v>
      </c>
      <c r="I23" s="824">
        <v>13</v>
      </c>
      <c r="J23" s="824">
        <v>13</v>
      </c>
      <c r="K23" s="824">
        <v>16</v>
      </c>
      <c r="L23" s="824">
        <v>0</v>
      </c>
      <c r="M23" s="529"/>
      <c r="N23" s="478">
        <f t="shared" si="0"/>
        <v>42</v>
      </c>
      <c r="O23" s="875" t="s">
        <v>864</v>
      </c>
      <c r="P23" s="876" t="s">
        <v>212</v>
      </c>
      <c r="Q23" s="480"/>
      <c r="R23" s="480"/>
    </row>
    <row r="24" spans="1:18" ht="15.75" customHeight="1">
      <c r="A24" s="472">
        <v>3</v>
      </c>
      <c r="B24" s="474">
        <v>804</v>
      </c>
      <c r="C24" s="872" t="s">
        <v>213</v>
      </c>
      <c r="D24" s="872" t="s">
        <v>1179</v>
      </c>
      <c r="E24" s="873" t="s">
        <v>927</v>
      </c>
      <c r="F24" s="874">
        <v>8</v>
      </c>
      <c r="G24" s="874">
        <v>31</v>
      </c>
      <c r="H24" s="875" t="s">
        <v>859</v>
      </c>
      <c r="I24" s="824">
        <v>13</v>
      </c>
      <c r="J24" s="824">
        <v>12</v>
      </c>
      <c r="K24" s="824">
        <v>15</v>
      </c>
      <c r="L24" s="824">
        <v>0</v>
      </c>
      <c r="M24" s="529"/>
      <c r="N24" s="478">
        <f t="shared" si="0"/>
        <v>40</v>
      </c>
      <c r="O24" s="875" t="s">
        <v>864</v>
      </c>
      <c r="P24" s="876" t="s">
        <v>214</v>
      </c>
      <c r="Q24" s="875" t="s">
        <v>864</v>
      </c>
      <c r="R24" s="46"/>
    </row>
    <row r="25" spans="1:18" ht="15.75" customHeight="1">
      <c r="A25" s="472">
        <v>3</v>
      </c>
      <c r="B25" s="474">
        <v>810</v>
      </c>
      <c r="C25" s="872" t="s">
        <v>215</v>
      </c>
      <c r="D25" s="872" t="s">
        <v>1028</v>
      </c>
      <c r="E25" s="873" t="s">
        <v>916</v>
      </c>
      <c r="F25" s="874">
        <v>8</v>
      </c>
      <c r="G25" s="874">
        <v>40</v>
      </c>
      <c r="H25" s="875" t="s">
        <v>859</v>
      </c>
      <c r="I25" s="824">
        <v>15</v>
      </c>
      <c r="J25" s="824">
        <v>13</v>
      </c>
      <c r="K25" s="824">
        <v>12</v>
      </c>
      <c r="L25" s="824">
        <v>0</v>
      </c>
      <c r="M25" s="529"/>
      <c r="N25" s="478">
        <f t="shared" si="0"/>
        <v>40</v>
      </c>
      <c r="O25" s="875" t="s">
        <v>864</v>
      </c>
      <c r="P25" s="876" t="s">
        <v>216</v>
      </c>
      <c r="Q25" s="875" t="s">
        <v>864</v>
      </c>
      <c r="R25" s="46"/>
    </row>
    <row r="26" spans="1:18" ht="15.75" customHeight="1">
      <c r="A26" s="472">
        <v>3</v>
      </c>
      <c r="B26" s="474">
        <v>811</v>
      </c>
      <c r="C26" s="872" t="s">
        <v>1219</v>
      </c>
      <c r="D26" s="872" t="s">
        <v>867</v>
      </c>
      <c r="E26" s="873" t="s">
        <v>858</v>
      </c>
      <c r="F26" s="874">
        <v>8</v>
      </c>
      <c r="G26" s="874">
        <v>32</v>
      </c>
      <c r="H26" s="875" t="s">
        <v>859</v>
      </c>
      <c r="I26" s="824">
        <v>13</v>
      </c>
      <c r="J26" s="824">
        <v>13</v>
      </c>
      <c r="K26" s="824">
        <v>14</v>
      </c>
      <c r="L26" s="824">
        <v>0</v>
      </c>
      <c r="M26" s="529"/>
      <c r="N26" s="478">
        <f t="shared" si="0"/>
        <v>40</v>
      </c>
      <c r="O26" s="875" t="s">
        <v>864</v>
      </c>
      <c r="P26" s="876" t="s">
        <v>217</v>
      </c>
      <c r="Q26" s="46"/>
      <c r="R26" s="46"/>
    </row>
    <row r="27" spans="1:18" ht="15.75" customHeight="1">
      <c r="A27" s="472">
        <v>3</v>
      </c>
      <c r="B27" s="474">
        <v>816</v>
      </c>
      <c r="C27" s="872" t="s">
        <v>218</v>
      </c>
      <c r="D27" s="872" t="s">
        <v>219</v>
      </c>
      <c r="E27" s="873" t="s">
        <v>891</v>
      </c>
      <c r="F27" s="874">
        <v>8</v>
      </c>
      <c r="G27" s="874">
        <v>32</v>
      </c>
      <c r="H27" s="875" t="s">
        <v>859</v>
      </c>
      <c r="I27" s="824">
        <v>13</v>
      </c>
      <c r="J27" s="824">
        <v>13</v>
      </c>
      <c r="K27" s="824">
        <v>14</v>
      </c>
      <c r="L27" s="824">
        <v>0</v>
      </c>
      <c r="M27" s="529"/>
      <c r="N27" s="478">
        <f t="shared" si="0"/>
        <v>40</v>
      </c>
      <c r="O27" s="875" t="s">
        <v>864</v>
      </c>
      <c r="P27" s="876" t="s">
        <v>220</v>
      </c>
      <c r="Q27" s="46"/>
      <c r="R27" s="46"/>
    </row>
    <row r="28" spans="1:18" ht="15.75" customHeight="1">
      <c r="A28" s="472">
        <v>3</v>
      </c>
      <c r="B28" s="474">
        <v>818</v>
      </c>
      <c r="C28" s="872" t="s">
        <v>221</v>
      </c>
      <c r="D28" s="872" t="s">
        <v>1073</v>
      </c>
      <c r="E28" s="873" t="s">
        <v>899</v>
      </c>
      <c r="F28" s="874">
        <v>8</v>
      </c>
      <c r="G28" s="874">
        <v>22</v>
      </c>
      <c r="H28" s="875" t="s">
        <v>859</v>
      </c>
      <c r="I28" s="824">
        <v>9</v>
      </c>
      <c r="J28" s="824">
        <v>14</v>
      </c>
      <c r="K28" s="824">
        <v>17</v>
      </c>
      <c r="L28" s="824">
        <v>0</v>
      </c>
      <c r="M28" s="529"/>
      <c r="N28" s="478">
        <f t="shared" si="0"/>
        <v>40</v>
      </c>
      <c r="O28" s="875" t="s">
        <v>864</v>
      </c>
      <c r="P28" s="876" t="s">
        <v>222</v>
      </c>
      <c r="Q28" s="46"/>
      <c r="R28" s="46"/>
    </row>
    <row r="29" spans="1:18" ht="15.75" customHeight="1">
      <c r="A29" s="472">
        <v>8</v>
      </c>
      <c r="B29" s="474">
        <v>812</v>
      </c>
      <c r="C29" s="872" t="s">
        <v>223</v>
      </c>
      <c r="D29" s="872" t="s">
        <v>1016</v>
      </c>
      <c r="E29" s="873" t="s">
        <v>858</v>
      </c>
      <c r="F29" s="874">
        <v>8</v>
      </c>
      <c r="G29" s="874">
        <v>31</v>
      </c>
      <c r="H29" s="875" t="s">
        <v>999</v>
      </c>
      <c r="I29" s="824">
        <v>14</v>
      </c>
      <c r="J29" s="824">
        <v>12</v>
      </c>
      <c r="K29" s="824">
        <v>13</v>
      </c>
      <c r="L29" s="824">
        <v>0</v>
      </c>
      <c r="M29" s="529"/>
      <c r="N29" s="478">
        <f t="shared" si="0"/>
        <v>39</v>
      </c>
      <c r="O29" s="875" t="s">
        <v>864</v>
      </c>
      <c r="P29" s="876" t="s">
        <v>217</v>
      </c>
      <c r="Q29" s="46"/>
      <c r="R29" s="46"/>
    </row>
    <row r="30" spans="1:18" ht="15.75" customHeight="1">
      <c r="A30" s="472">
        <v>8</v>
      </c>
      <c r="B30" s="474">
        <v>823</v>
      </c>
      <c r="C30" s="872" t="s">
        <v>224</v>
      </c>
      <c r="D30" s="872" t="s">
        <v>225</v>
      </c>
      <c r="E30" s="873" t="s">
        <v>863</v>
      </c>
      <c r="F30" s="874">
        <v>8</v>
      </c>
      <c r="G30" s="874">
        <v>24</v>
      </c>
      <c r="H30" s="875" t="s">
        <v>999</v>
      </c>
      <c r="I30" s="824">
        <v>11</v>
      </c>
      <c r="J30" s="824">
        <v>14</v>
      </c>
      <c r="K30" s="824">
        <v>14</v>
      </c>
      <c r="L30" s="824">
        <v>0</v>
      </c>
      <c r="M30" s="529"/>
      <c r="N30" s="478">
        <f t="shared" si="0"/>
        <v>39</v>
      </c>
      <c r="O30" s="875" t="s">
        <v>864</v>
      </c>
      <c r="P30" s="876" t="s">
        <v>226</v>
      </c>
      <c r="Q30" s="46"/>
      <c r="R30" s="46"/>
    </row>
    <row r="31" spans="1:18" ht="15.75" customHeight="1">
      <c r="A31" s="481">
        <v>10</v>
      </c>
      <c r="B31" s="483">
        <v>813</v>
      </c>
      <c r="C31" s="877" t="s">
        <v>2070</v>
      </c>
      <c r="D31" s="877" t="s">
        <v>227</v>
      </c>
      <c r="E31" s="878" t="s">
        <v>941</v>
      </c>
      <c r="F31" s="879">
        <v>8</v>
      </c>
      <c r="G31" s="880">
        <v>37</v>
      </c>
      <c r="H31" s="881" t="s">
        <v>859</v>
      </c>
      <c r="I31" s="760">
        <v>10</v>
      </c>
      <c r="J31" s="760">
        <v>14</v>
      </c>
      <c r="K31" s="760">
        <v>14</v>
      </c>
      <c r="L31" s="760">
        <v>0</v>
      </c>
      <c r="M31" s="882"/>
      <c r="N31" s="468">
        <f t="shared" si="0"/>
        <v>38</v>
      </c>
      <c r="O31" s="469"/>
      <c r="P31" s="883" t="s">
        <v>228</v>
      </c>
      <c r="Q31" s="43"/>
      <c r="R31" s="43"/>
    </row>
    <row r="32" spans="1:18" ht="15.75" customHeight="1">
      <c r="A32" s="481">
        <v>11</v>
      </c>
      <c r="B32" s="483">
        <v>803</v>
      </c>
      <c r="C32" s="877" t="s">
        <v>229</v>
      </c>
      <c r="D32" s="877" t="s">
        <v>971</v>
      </c>
      <c r="E32" s="878" t="s">
        <v>1023</v>
      </c>
      <c r="F32" s="879">
        <v>8</v>
      </c>
      <c r="G32" s="880">
        <v>36</v>
      </c>
      <c r="H32" s="881" t="s">
        <v>859</v>
      </c>
      <c r="I32" s="490">
        <v>11</v>
      </c>
      <c r="J32" s="490">
        <v>12</v>
      </c>
      <c r="K32" s="490">
        <v>14</v>
      </c>
      <c r="L32" s="490">
        <v>0</v>
      </c>
      <c r="M32" s="884"/>
      <c r="N32" s="468">
        <f t="shared" si="0"/>
        <v>37</v>
      </c>
      <c r="O32" s="885"/>
      <c r="P32" s="883" t="s">
        <v>230</v>
      </c>
      <c r="Q32" s="43"/>
      <c r="R32" s="43"/>
    </row>
    <row r="33" spans="1:18" ht="15.75" customHeight="1">
      <c r="A33" s="481">
        <v>11</v>
      </c>
      <c r="B33" s="483">
        <v>815</v>
      </c>
      <c r="C33" s="877" t="s">
        <v>231</v>
      </c>
      <c r="D33" s="877" t="s">
        <v>1201</v>
      </c>
      <c r="E33" s="878" t="s">
        <v>1013</v>
      </c>
      <c r="F33" s="879">
        <v>8</v>
      </c>
      <c r="G33" s="880">
        <v>25</v>
      </c>
      <c r="H33" s="881" t="s">
        <v>864</v>
      </c>
      <c r="I33" s="760">
        <v>12</v>
      </c>
      <c r="J33" s="760">
        <v>12</v>
      </c>
      <c r="K33" s="760">
        <v>13</v>
      </c>
      <c r="L33" s="760">
        <v>0</v>
      </c>
      <c r="M33" s="882"/>
      <c r="N33" s="468">
        <f t="shared" si="0"/>
        <v>37</v>
      </c>
      <c r="O33" s="469"/>
      <c r="P33" s="883" t="s">
        <v>232</v>
      </c>
      <c r="Q33" s="43"/>
      <c r="R33" s="43"/>
    </row>
    <row r="34" spans="1:18" ht="15.75" customHeight="1">
      <c r="A34" s="481">
        <v>13</v>
      </c>
      <c r="B34" s="483">
        <v>704</v>
      </c>
      <c r="C34" s="877" t="s">
        <v>1007</v>
      </c>
      <c r="D34" s="877" t="s">
        <v>857</v>
      </c>
      <c r="E34" s="878" t="s">
        <v>882</v>
      </c>
      <c r="F34" s="879">
        <v>7</v>
      </c>
      <c r="G34" s="886">
        <v>39</v>
      </c>
      <c r="H34" s="887" t="s">
        <v>859</v>
      </c>
      <c r="I34" s="490">
        <v>13</v>
      </c>
      <c r="J34" s="490">
        <v>12</v>
      </c>
      <c r="K34" s="490">
        <v>11</v>
      </c>
      <c r="L34" s="490">
        <v>0</v>
      </c>
      <c r="M34" s="884"/>
      <c r="N34" s="468">
        <f t="shared" si="0"/>
        <v>36</v>
      </c>
      <c r="O34" s="485"/>
      <c r="P34" s="883"/>
      <c r="Q34" s="43"/>
      <c r="R34" s="43"/>
    </row>
    <row r="35" spans="1:18" ht="15.75" customHeight="1">
      <c r="A35" s="481">
        <v>13</v>
      </c>
      <c r="B35" s="483">
        <v>807</v>
      </c>
      <c r="C35" s="877" t="s">
        <v>2070</v>
      </c>
      <c r="D35" s="877" t="s">
        <v>924</v>
      </c>
      <c r="E35" s="878" t="s">
        <v>905</v>
      </c>
      <c r="F35" s="879">
        <v>8</v>
      </c>
      <c r="G35" s="880">
        <v>40</v>
      </c>
      <c r="H35" s="881" t="s">
        <v>859</v>
      </c>
      <c r="I35" s="760">
        <v>13</v>
      </c>
      <c r="J35" s="760">
        <v>12</v>
      </c>
      <c r="K35" s="760">
        <v>11</v>
      </c>
      <c r="L35" s="760">
        <v>0</v>
      </c>
      <c r="M35" s="882"/>
      <c r="N35" s="468">
        <f t="shared" si="0"/>
        <v>36</v>
      </c>
      <c r="O35" s="485"/>
      <c r="P35" s="883" t="s">
        <v>233</v>
      </c>
      <c r="Q35" s="43"/>
      <c r="R35" s="43"/>
    </row>
    <row r="36" spans="1:18" ht="15.75" customHeight="1">
      <c r="A36" s="481">
        <v>13</v>
      </c>
      <c r="B36" s="483">
        <v>820</v>
      </c>
      <c r="C36" s="877" t="s">
        <v>234</v>
      </c>
      <c r="D36" s="877" t="s">
        <v>235</v>
      </c>
      <c r="E36" s="878" t="s">
        <v>909</v>
      </c>
      <c r="F36" s="879">
        <v>8</v>
      </c>
      <c r="G36" s="880">
        <v>22</v>
      </c>
      <c r="H36" s="881" t="s">
        <v>859</v>
      </c>
      <c r="I36" s="760">
        <v>10</v>
      </c>
      <c r="J36" s="760">
        <v>13</v>
      </c>
      <c r="K36" s="760">
        <v>13</v>
      </c>
      <c r="L36" s="760">
        <v>0</v>
      </c>
      <c r="M36" s="882"/>
      <c r="N36" s="468">
        <f t="shared" si="0"/>
        <v>36</v>
      </c>
      <c r="O36" s="469"/>
      <c r="P36" s="883" t="s">
        <v>236</v>
      </c>
      <c r="Q36" s="43"/>
      <c r="R36" s="43"/>
    </row>
    <row r="37" spans="1:18" ht="15.75" customHeight="1">
      <c r="A37" s="481">
        <v>16</v>
      </c>
      <c r="B37" s="483">
        <v>705</v>
      </c>
      <c r="C37" s="877" t="s">
        <v>1780</v>
      </c>
      <c r="D37" s="877" t="s">
        <v>1432</v>
      </c>
      <c r="E37" s="878" t="s">
        <v>1023</v>
      </c>
      <c r="F37" s="879">
        <v>7</v>
      </c>
      <c r="G37" s="886">
        <v>36</v>
      </c>
      <c r="H37" s="887" t="s">
        <v>859</v>
      </c>
      <c r="I37" s="490">
        <v>11</v>
      </c>
      <c r="J37" s="490">
        <v>12</v>
      </c>
      <c r="K37" s="490">
        <v>11</v>
      </c>
      <c r="L37" s="490">
        <v>0</v>
      </c>
      <c r="M37" s="884"/>
      <c r="N37" s="468">
        <f t="shared" si="0"/>
        <v>34</v>
      </c>
      <c r="O37" s="485"/>
      <c r="P37" s="883" t="s">
        <v>237</v>
      </c>
      <c r="Q37" s="43"/>
      <c r="R37" s="43"/>
    </row>
    <row r="38" spans="1:18" ht="15.75" customHeight="1">
      <c r="A38" s="481">
        <v>16</v>
      </c>
      <c r="B38" s="483">
        <v>708</v>
      </c>
      <c r="C38" s="877" t="s">
        <v>1376</v>
      </c>
      <c r="D38" s="877" t="s">
        <v>881</v>
      </c>
      <c r="E38" s="878" t="s">
        <v>916</v>
      </c>
      <c r="F38" s="879">
        <v>7</v>
      </c>
      <c r="G38" s="886">
        <v>27</v>
      </c>
      <c r="H38" s="887" t="s">
        <v>859</v>
      </c>
      <c r="I38" s="490">
        <v>12</v>
      </c>
      <c r="J38" s="490">
        <v>9</v>
      </c>
      <c r="K38" s="490">
        <v>13</v>
      </c>
      <c r="L38" s="490">
        <v>0</v>
      </c>
      <c r="M38" s="884"/>
      <c r="N38" s="468">
        <f t="shared" si="0"/>
        <v>34</v>
      </c>
      <c r="O38" s="885"/>
      <c r="P38" s="883" t="s">
        <v>238</v>
      </c>
      <c r="Q38" s="43"/>
      <c r="R38" s="43"/>
    </row>
    <row r="39" spans="1:18" ht="15.75" customHeight="1">
      <c r="A39" s="481">
        <v>18</v>
      </c>
      <c r="B39" s="483">
        <v>707</v>
      </c>
      <c r="C39" s="877" t="s">
        <v>239</v>
      </c>
      <c r="D39" s="877" t="s">
        <v>1061</v>
      </c>
      <c r="E39" s="878" t="s">
        <v>868</v>
      </c>
      <c r="F39" s="879">
        <v>7</v>
      </c>
      <c r="G39" s="886">
        <v>30</v>
      </c>
      <c r="H39" s="887" t="s">
        <v>859</v>
      </c>
      <c r="I39" s="490">
        <v>12</v>
      </c>
      <c r="J39" s="490">
        <v>9</v>
      </c>
      <c r="K39" s="490">
        <v>11</v>
      </c>
      <c r="L39" s="490">
        <v>0</v>
      </c>
      <c r="M39" s="884"/>
      <c r="N39" s="468">
        <f t="shared" si="0"/>
        <v>32</v>
      </c>
      <c r="O39" s="488"/>
      <c r="P39" s="883" t="s">
        <v>240</v>
      </c>
      <c r="Q39" s="43"/>
      <c r="R39" s="43"/>
    </row>
    <row r="40" spans="1:18" ht="15.75" customHeight="1">
      <c r="A40" s="481">
        <v>18</v>
      </c>
      <c r="B40" s="483">
        <v>801</v>
      </c>
      <c r="C40" s="877" t="s">
        <v>1816</v>
      </c>
      <c r="D40" s="877" t="s">
        <v>1201</v>
      </c>
      <c r="E40" s="878" t="s">
        <v>1188</v>
      </c>
      <c r="F40" s="879">
        <v>8</v>
      </c>
      <c r="G40" s="880">
        <v>12</v>
      </c>
      <c r="H40" s="881" t="s">
        <v>859</v>
      </c>
      <c r="I40" s="490">
        <v>9</v>
      </c>
      <c r="J40" s="490">
        <v>13</v>
      </c>
      <c r="K40" s="490">
        <v>10</v>
      </c>
      <c r="L40" s="490">
        <v>0</v>
      </c>
      <c r="M40" s="884"/>
      <c r="N40" s="468">
        <f t="shared" si="0"/>
        <v>32</v>
      </c>
      <c r="O40" s="488"/>
      <c r="P40" s="883" t="s">
        <v>241</v>
      </c>
      <c r="Q40" s="43"/>
      <c r="R40" s="43"/>
    </row>
    <row r="41" spans="1:18" ht="15.75" customHeight="1">
      <c r="A41" s="481">
        <v>18</v>
      </c>
      <c r="B41" s="483">
        <v>808</v>
      </c>
      <c r="C41" s="877" t="s">
        <v>242</v>
      </c>
      <c r="D41" s="877" t="s">
        <v>1073</v>
      </c>
      <c r="E41" s="878" t="s">
        <v>1064</v>
      </c>
      <c r="F41" s="879">
        <v>8</v>
      </c>
      <c r="G41" s="880">
        <v>31</v>
      </c>
      <c r="H41" s="881" t="s">
        <v>859</v>
      </c>
      <c r="I41" s="888">
        <v>11</v>
      </c>
      <c r="J41" s="888">
        <v>10</v>
      </c>
      <c r="K41" s="888">
        <v>11</v>
      </c>
      <c r="L41" s="888">
        <v>0</v>
      </c>
      <c r="M41" s="889"/>
      <c r="N41" s="468">
        <f t="shared" si="0"/>
        <v>32</v>
      </c>
      <c r="O41" s="485"/>
      <c r="P41" s="883" t="s">
        <v>243</v>
      </c>
      <c r="Q41" s="890"/>
      <c r="R41" s="890"/>
    </row>
    <row r="42" spans="1:18" ht="15.75" customHeight="1">
      <c r="A42" s="481">
        <v>21</v>
      </c>
      <c r="B42" s="483">
        <v>819</v>
      </c>
      <c r="C42" s="877" t="s">
        <v>244</v>
      </c>
      <c r="D42" s="877" t="s">
        <v>245</v>
      </c>
      <c r="E42" s="878" t="s">
        <v>899</v>
      </c>
      <c r="F42" s="879">
        <v>8</v>
      </c>
      <c r="G42" s="880">
        <v>19</v>
      </c>
      <c r="H42" s="881" t="s">
        <v>864</v>
      </c>
      <c r="I42" s="888">
        <v>9</v>
      </c>
      <c r="J42" s="888">
        <v>11</v>
      </c>
      <c r="K42" s="888">
        <v>11</v>
      </c>
      <c r="L42" s="888">
        <v>0</v>
      </c>
      <c r="M42" s="889"/>
      <c r="N42" s="468">
        <f t="shared" si="0"/>
        <v>31</v>
      </c>
      <c r="O42" s="469"/>
      <c r="P42" s="883" t="s">
        <v>246</v>
      </c>
      <c r="Q42" s="485"/>
      <c r="R42" s="43"/>
    </row>
    <row r="43" spans="1:18" ht="15.75" customHeight="1">
      <c r="A43" s="481">
        <v>22</v>
      </c>
      <c r="B43" s="483">
        <v>809</v>
      </c>
      <c r="C43" s="877" t="s">
        <v>1258</v>
      </c>
      <c r="D43" s="877" t="s">
        <v>1201</v>
      </c>
      <c r="E43" s="878" t="s">
        <v>1064</v>
      </c>
      <c r="F43" s="879">
        <v>8</v>
      </c>
      <c r="G43" s="880">
        <v>30</v>
      </c>
      <c r="H43" s="881" t="s">
        <v>859</v>
      </c>
      <c r="I43" s="888">
        <v>11</v>
      </c>
      <c r="J43" s="888">
        <v>11</v>
      </c>
      <c r="K43" s="888">
        <v>8</v>
      </c>
      <c r="L43" s="888">
        <v>0</v>
      </c>
      <c r="M43" s="889"/>
      <c r="N43" s="468">
        <f t="shared" si="0"/>
        <v>30</v>
      </c>
      <c r="O43" s="469"/>
      <c r="P43" s="883" t="s">
        <v>243</v>
      </c>
      <c r="Q43" s="43"/>
      <c r="R43" s="43"/>
    </row>
    <row r="44" spans="1:18" ht="15.75" customHeight="1">
      <c r="A44" s="481">
        <v>23</v>
      </c>
      <c r="B44" s="483">
        <v>715</v>
      </c>
      <c r="C44" s="877" t="s">
        <v>1551</v>
      </c>
      <c r="D44" s="877" t="s">
        <v>915</v>
      </c>
      <c r="E44" s="878" t="s">
        <v>1240</v>
      </c>
      <c r="F44" s="880">
        <v>7</v>
      </c>
      <c r="G44" s="886">
        <v>23</v>
      </c>
      <c r="H44" s="887" t="s">
        <v>864</v>
      </c>
      <c r="I44" s="891">
        <v>11</v>
      </c>
      <c r="J44" s="891">
        <v>10</v>
      </c>
      <c r="K44" s="891">
        <v>8</v>
      </c>
      <c r="L44" s="891">
        <v>0</v>
      </c>
      <c r="M44" s="892"/>
      <c r="N44" s="468">
        <f t="shared" si="0"/>
        <v>29</v>
      </c>
      <c r="O44" s="885"/>
      <c r="P44" s="883" t="s">
        <v>247</v>
      </c>
      <c r="Q44" s="43"/>
      <c r="R44" s="43"/>
    </row>
    <row r="45" spans="1:18" ht="15.75" customHeight="1">
      <c r="A45" s="481">
        <v>23</v>
      </c>
      <c r="B45" s="483">
        <v>821</v>
      </c>
      <c r="C45" s="877" t="s">
        <v>1602</v>
      </c>
      <c r="D45" s="877" t="s">
        <v>881</v>
      </c>
      <c r="E45" s="878" t="s">
        <v>912</v>
      </c>
      <c r="F45" s="880">
        <v>8</v>
      </c>
      <c r="G45" s="880"/>
      <c r="H45" s="881" t="s">
        <v>859</v>
      </c>
      <c r="I45" s="888">
        <v>11</v>
      </c>
      <c r="J45" s="888">
        <v>10</v>
      </c>
      <c r="K45" s="888">
        <v>8</v>
      </c>
      <c r="L45" s="888">
        <v>0</v>
      </c>
      <c r="M45" s="889"/>
      <c r="N45" s="468">
        <f t="shared" si="0"/>
        <v>29</v>
      </c>
      <c r="O45" s="469"/>
      <c r="P45" s="883" t="s">
        <v>248</v>
      </c>
      <c r="Q45" s="43"/>
      <c r="R45" s="43"/>
    </row>
    <row r="46" spans="1:18" ht="15.75" customHeight="1">
      <c r="A46" s="481">
        <v>25</v>
      </c>
      <c r="B46" s="483">
        <v>702</v>
      </c>
      <c r="C46" s="877" t="s">
        <v>1778</v>
      </c>
      <c r="D46" s="877" t="s">
        <v>1097</v>
      </c>
      <c r="E46" s="878" t="s">
        <v>992</v>
      </c>
      <c r="F46" s="880">
        <v>7</v>
      </c>
      <c r="G46" s="886">
        <v>27</v>
      </c>
      <c r="H46" s="887" t="s">
        <v>859</v>
      </c>
      <c r="I46" s="891">
        <v>7</v>
      </c>
      <c r="J46" s="891">
        <v>12</v>
      </c>
      <c r="K46" s="891">
        <v>9</v>
      </c>
      <c r="L46" s="891">
        <v>0</v>
      </c>
      <c r="M46" s="892"/>
      <c r="N46" s="468">
        <f t="shared" si="0"/>
        <v>28</v>
      </c>
      <c r="O46" s="893"/>
      <c r="P46" s="883" t="s">
        <v>249</v>
      </c>
      <c r="Q46" s="43"/>
      <c r="R46" s="43"/>
    </row>
    <row r="47" spans="1:18" ht="15.75" customHeight="1">
      <c r="A47" s="481">
        <v>26</v>
      </c>
      <c r="B47" s="483">
        <v>713</v>
      </c>
      <c r="C47" s="877" t="s">
        <v>102</v>
      </c>
      <c r="D47" s="877" t="s">
        <v>103</v>
      </c>
      <c r="E47" s="878" t="s">
        <v>863</v>
      </c>
      <c r="F47" s="880">
        <v>7</v>
      </c>
      <c r="G47" s="886">
        <v>37</v>
      </c>
      <c r="H47" s="887" t="s">
        <v>859</v>
      </c>
      <c r="I47" s="891">
        <v>11</v>
      </c>
      <c r="J47" s="891">
        <v>8</v>
      </c>
      <c r="K47" s="891">
        <v>9</v>
      </c>
      <c r="L47" s="891">
        <v>0</v>
      </c>
      <c r="M47" s="892"/>
      <c r="N47" s="468">
        <f t="shared" si="0"/>
        <v>28</v>
      </c>
      <c r="O47" s="894"/>
      <c r="P47" s="883" t="s">
        <v>250</v>
      </c>
      <c r="Q47" s="43"/>
      <c r="R47" s="43"/>
    </row>
    <row r="48" spans="1:18" ht="15.75" customHeight="1">
      <c r="A48" s="481">
        <v>27</v>
      </c>
      <c r="B48" s="483">
        <v>802</v>
      </c>
      <c r="C48" s="877" t="s">
        <v>251</v>
      </c>
      <c r="D48" s="877" t="s">
        <v>1048</v>
      </c>
      <c r="E48" s="878" t="s">
        <v>873</v>
      </c>
      <c r="F48" s="880">
        <v>8</v>
      </c>
      <c r="G48" s="880">
        <v>30</v>
      </c>
      <c r="H48" s="881" t="s">
        <v>859</v>
      </c>
      <c r="I48" s="891">
        <v>8</v>
      </c>
      <c r="J48" s="891">
        <v>10</v>
      </c>
      <c r="K48" s="891">
        <v>9</v>
      </c>
      <c r="L48" s="891">
        <v>0</v>
      </c>
      <c r="M48" s="892"/>
      <c r="N48" s="468">
        <f t="shared" si="0"/>
        <v>27</v>
      </c>
      <c r="O48" s="894"/>
      <c r="P48" s="883" t="s">
        <v>252</v>
      </c>
      <c r="Q48" s="43"/>
      <c r="R48" s="43"/>
    </row>
    <row r="49" spans="1:18" ht="15.75" customHeight="1">
      <c r="A49" s="481">
        <v>28</v>
      </c>
      <c r="B49" s="483">
        <v>709</v>
      </c>
      <c r="C49" s="877" t="s">
        <v>1138</v>
      </c>
      <c r="D49" s="877" t="s">
        <v>1201</v>
      </c>
      <c r="E49" s="878" t="s">
        <v>1202</v>
      </c>
      <c r="F49" s="880">
        <v>7</v>
      </c>
      <c r="G49" s="886">
        <v>16</v>
      </c>
      <c r="H49" s="887" t="s">
        <v>859</v>
      </c>
      <c r="I49" s="891">
        <v>9</v>
      </c>
      <c r="J49" s="891">
        <v>7</v>
      </c>
      <c r="K49" s="891">
        <v>9</v>
      </c>
      <c r="L49" s="891">
        <v>0</v>
      </c>
      <c r="M49" s="892"/>
      <c r="N49" s="468">
        <f t="shared" si="0"/>
        <v>25</v>
      </c>
      <c r="O49" s="895"/>
      <c r="P49" s="883" t="s">
        <v>253</v>
      </c>
      <c r="Q49" s="43"/>
      <c r="R49" s="43"/>
    </row>
    <row r="50" spans="1:18" ht="15.75" customHeight="1">
      <c r="A50" s="481">
        <v>28</v>
      </c>
      <c r="B50" s="483">
        <v>710</v>
      </c>
      <c r="C50" s="877" t="s">
        <v>1942</v>
      </c>
      <c r="D50" s="877" t="s">
        <v>908</v>
      </c>
      <c r="E50" s="878" t="s">
        <v>919</v>
      </c>
      <c r="F50" s="880">
        <v>7</v>
      </c>
      <c r="G50" s="886">
        <v>24</v>
      </c>
      <c r="H50" s="887" t="s">
        <v>859</v>
      </c>
      <c r="I50" s="891">
        <v>7</v>
      </c>
      <c r="J50" s="891">
        <v>9</v>
      </c>
      <c r="K50" s="891">
        <v>9</v>
      </c>
      <c r="L50" s="891">
        <v>0</v>
      </c>
      <c r="M50" s="892"/>
      <c r="N50" s="468">
        <f t="shared" si="0"/>
        <v>25</v>
      </c>
      <c r="O50" s="894"/>
      <c r="P50" s="883" t="s">
        <v>254</v>
      </c>
      <c r="Q50" s="43"/>
      <c r="R50" s="43"/>
    </row>
    <row r="51" spans="1:18" ht="15.75" customHeight="1">
      <c r="A51" s="481">
        <v>30</v>
      </c>
      <c r="B51" s="483">
        <v>712</v>
      </c>
      <c r="C51" s="877" t="s">
        <v>1904</v>
      </c>
      <c r="D51" s="877" t="s">
        <v>885</v>
      </c>
      <c r="E51" s="878" t="s">
        <v>1144</v>
      </c>
      <c r="F51" s="880">
        <v>7</v>
      </c>
      <c r="G51" s="886">
        <v>13</v>
      </c>
      <c r="H51" s="887" t="s">
        <v>864</v>
      </c>
      <c r="I51" s="891">
        <v>9</v>
      </c>
      <c r="J51" s="891">
        <v>8</v>
      </c>
      <c r="K51" s="891">
        <v>7</v>
      </c>
      <c r="L51" s="891">
        <v>0</v>
      </c>
      <c r="M51" s="892"/>
      <c r="N51" s="468">
        <f t="shared" si="0"/>
        <v>24</v>
      </c>
      <c r="O51" s="894"/>
      <c r="P51" s="883" t="s">
        <v>255</v>
      </c>
      <c r="Q51" s="43"/>
      <c r="R51" s="43"/>
    </row>
    <row r="52" spans="1:18" ht="15.75" customHeight="1">
      <c r="A52" s="481">
        <v>31</v>
      </c>
      <c r="B52" s="483">
        <v>701</v>
      </c>
      <c r="C52" s="877" t="s">
        <v>256</v>
      </c>
      <c r="D52" s="877" t="s">
        <v>1248</v>
      </c>
      <c r="E52" s="878" t="s">
        <v>1758</v>
      </c>
      <c r="F52" s="880">
        <v>7</v>
      </c>
      <c r="G52" s="886">
        <v>30</v>
      </c>
      <c r="H52" s="887" t="s">
        <v>864</v>
      </c>
      <c r="I52" s="891">
        <v>7</v>
      </c>
      <c r="J52" s="891">
        <v>10</v>
      </c>
      <c r="K52" s="891">
        <v>6</v>
      </c>
      <c r="L52" s="891">
        <v>0</v>
      </c>
      <c r="M52" s="869"/>
      <c r="N52" s="468">
        <f t="shared" si="0"/>
        <v>23</v>
      </c>
      <c r="O52" s="531"/>
      <c r="P52" s="883" t="s">
        <v>257</v>
      </c>
      <c r="Q52" s="14"/>
      <c r="R52" s="14"/>
    </row>
    <row r="53" spans="1:18" ht="15.75" customHeight="1">
      <c r="A53" s="481">
        <v>32</v>
      </c>
      <c r="B53" s="483">
        <v>711</v>
      </c>
      <c r="C53" s="877" t="s">
        <v>1573</v>
      </c>
      <c r="D53" s="877" t="s">
        <v>898</v>
      </c>
      <c r="E53" s="878" t="s">
        <v>895</v>
      </c>
      <c r="F53" s="880">
        <v>7</v>
      </c>
      <c r="G53" s="886">
        <v>24</v>
      </c>
      <c r="H53" s="887" t="s">
        <v>859</v>
      </c>
      <c r="I53" s="891">
        <v>9</v>
      </c>
      <c r="J53" s="891">
        <v>9</v>
      </c>
      <c r="K53" s="891">
        <v>4</v>
      </c>
      <c r="L53" s="891">
        <v>0</v>
      </c>
      <c r="M53" s="892"/>
      <c r="N53" s="468">
        <f t="shared" si="0"/>
        <v>22</v>
      </c>
      <c r="O53" s="895"/>
      <c r="P53" s="883" t="s">
        <v>258</v>
      </c>
      <c r="Q53" s="43"/>
      <c r="R53" s="43"/>
    </row>
    <row r="54" spans="1:18" ht="15.75" customHeight="1">
      <c r="A54" s="481">
        <v>32</v>
      </c>
      <c r="B54" s="483">
        <v>716</v>
      </c>
      <c r="C54" s="877" t="s">
        <v>259</v>
      </c>
      <c r="D54" s="877" t="s">
        <v>260</v>
      </c>
      <c r="E54" s="878" t="s">
        <v>1038</v>
      </c>
      <c r="F54" s="880">
        <v>7</v>
      </c>
      <c r="G54" s="886">
        <v>18</v>
      </c>
      <c r="H54" s="887" t="s">
        <v>859</v>
      </c>
      <c r="I54" s="891">
        <v>6</v>
      </c>
      <c r="J54" s="891">
        <v>11</v>
      </c>
      <c r="K54" s="891">
        <v>5</v>
      </c>
      <c r="L54" s="891">
        <v>0</v>
      </c>
      <c r="M54" s="892"/>
      <c r="N54" s="468">
        <f t="shared" si="0"/>
        <v>22</v>
      </c>
      <c r="O54" s="894"/>
      <c r="P54" s="883" t="s">
        <v>261</v>
      </c>
      <c r="Q54" s="43"/>
      <c r="R54" s="43"/>
    </row>
    <row r="55" spans="1:18" ht="15.75" customHeight="1">
      <c r="A55" s="481">
        <v>34</v>
      </c>
      <c r="B55" s="483">
        <v>822</v>
      </c>
      <c r="C55" s="877" t="s">
        <v>1227</v>
      </c>
      <c r="D55" s="877" t="s">
        <v>1228</v>
      </c>
      <c r="E55" s="878" t="s">
        <v>912</v>
      </c>
      <c r="F55" s="880">
        <v>8</v>
      </c>
      <c r="G55" s="880"/>
      <c r="H55" s="881" t="s">
        <v>864</v>
      </c>
      <c r="I55" s="888">
        <v>4</v>
      </c>
      <c r="J55" s="888">
        <v>0</v>
      </c>
      <c r="K55" s="888">
        <v>6</v>
      </c>
      <c r="L55" s="888">
        <v>0</v>
      </c>
      <c r="M55" s="889"/>
      <c r="N55" s="468">
        <f t="shared" si="0"/>
        <v>10</v>
      </c>
      <c r="O55" s="896"/>
      <c r="P55" s="883" t="s">
        <v>262</v>
      </c>
      <c r="Q55" s="43"/>
      <c r="R55" s="43"/>
    </row>
    <row r="56" spans="1:18" ht="15.75" customHeight="1">
      <c r="A56" s="897"/>
      <c r="B56" s="898">
        <v>703</v>
      </c>
      <c r="C56" s="899" t="s">
        <v>263</v>
      </c>
      <c r="D56" s="899" t="s">
        <v>1048</v>
      </c>
      <c r="E56" s="900" t="s">
        <v>873</v>
      </c>
      <c r="F56" s="901">
        <v>7</v>
      </c>
      <c r="G56" s="902">
        <v>20</v>
      </c>
      <c r="H56" s="903" t="s">
        <v>859</v>
      </c>
      <c r="I56" s="1694" t="s">
        <v>939</v>
      </c>
      <c r="J56" s="1695"/>
      <c r="K56" s="1695"/>
      <c r="L56" s="1695"/>
      <c r="M56" s="1695"/>
      <c r="N56" s="1696"/>
      <c r="O56" s="904"/>
      <c r="P56" s="905" t="s">
        <v>264</v>
      </c>
      <c r="Q56" s="906"/>
      <c r="R56" s="906"/>
    </row>
    <row r="57" spans="1:18" ht="15.75" customHeight="1">
      <c r="A57" s="897"/>
      <c r="B57" s="898">
        <v>706</v>
      </c>
      <c r="C57" s="899" t="s">
        <v>1786</v>
      </c>
      <c r="D57" s="899" t="s">
        <v>1008</v>
      </c>
      <c r="E57" s="900" t="s">
        <v>927</v>
      </c>
      <c r="F57" s="901">
        <v>7</v>
      </c>
      <c r="G57" s="902">
        <v>17</v>
      </c>
      <c r="H57" s="903" t="s">
        <v>864</v>
      </c>
      <c r="I57" s="1694" t="s">
        <v>939</v>
      </c>
      <c r="J57" s="1695"/>
      <c r="K57" s="1695"/>
      <c r="L57" s="1695"/>
      <c r="M57" s="1695"/>
      <c r="N57" s="1696"/>
      <c r="O57" s="907"/>
      <c r="P57" s="905" t="s">
        <v>265</v>
      </c>
      <c r="Q57" s="906"/>
      <c r="R57" s="906"/>
    </row>
    <row r="58" spans="1:18" ht="15.75" customHeight="1">
      <c r="A58" s="897"/>
      <c r="B58" s="898">
        <v>714</v>
      </c>
      <c r="C58" s="899" t="s">
        <v>1272</v>
      </c>
      <c r="D58" s="899" t="s">
        <v>1914</v>
      </c>
      <c r="E58" s="900" t="s">
        <v>1251</v>
      </c>
      <c r="F58" s="901">
        <v>7</v>
      </c>
      <c r="G58" s="902">
        <v>17</v>
      </c>
      <c r="H58" s="903" t="s">
        <v>864</v>
      </c>
      <c r="I58" s="1694" t="s">
        <v>939</v>
      </c>
      <c r="J58" s="1695"/>
      <c r="K58" s="1695"/>
      <c r="L58" s="1695"/>
      <c r="M58" s="1695"/>
      <c r="N58" s="1696"/>
      <c r="O58" s="907"/>
      <c r="P58" s="905" t="s">
        <v>266</v>
      </c>
      <c r="Q58" s="906"/>
      <c r="R58" s="906"/>
    </row>
    <row r="59" spans="1:18" ht="15.75" customHeight="1">
      <c r="A59" s="897"/>
      <c r="B59" s="898">
        <v>805</v>
      </c>
      <c r="C59" s="899" t="s">
        <v>267</v>
      </c>
      <c r="D59" s="899" t="s">
        <v>1452</v>
      </c>
      <c r="E59" s="900" t="s">
        <v>1225</v>
      </c>
      <c r="F59" s="901">
        <v>8</v>
      </c>
      <c r="G59" s="908">
        <v>23</v>
      </c>
      <c r="H59" s="909" t="s">
        <v>859</v>
      </c>
      <c r="I59" s="1694" t="s">
        <v>939</v>
      </c>
      <c r="J59" s="1695"/>
      <c r="K59" s="1695"/>
      <c r="L59" s="1695"/>
      <c r="M59" s="1695"/>
      <c r="N59" s="1696"/>
      <c r="O59" s="904"/>
      <c r="P59" s="905" t="s">
        <v>268</v>
      </c>
      <c r="Q59" s="906"/>
      <c r="R59" s="906"/>
    </row>
    <row r="60" spans="1:18" ht="15.75" customHeight="1">
      <c r="A60" s="897"/>
      <c r="B60" s="898">
        <v>817</v>
      </c>
      <c r="C60" s="899" t="s">
        <v>269</v>
      </c>
      <c r="D60" s="899" t="s">
        <v>1028</v>
      </c>
      <c r="E60" s="900" t="s">
        <v>1208</v>
      </c>
      <c r="F60" s="901">
        <v>8</v>
      </c>
      <c r="G60" s="908">
        <v>9</v>
      </c>
      <c r="H60" s="909" t="s">
        <v>864</v>
      </c>
      <c r="I60" s="1694" t="s">
        <v>939</v>
      </c>
      <c r="J60" s="1695"/>
      <c r="K60" s="1695"/>
      <c r="L60" s="1695"/>
      <c r="M60" s="1695"/>
      <c r="N60" s="1696"/>
      <c r="O60" s="910"/>
      <c r="P60" s="905" t="s">
        <v>270</v>
      </c>
      <c r="Q60" s="906"/>
      <c r="R60" s="906"/>
    </row>
    <row r="61" spans="1:18" ht="15.75" customHeight="1">
      <c r="A61" s="502"/>
      <c r="B61" s="775"/>
      <c r="C61" s="505"/>
      <c r="D61" s="505"/>
      <c r="E61" s="555"/>
      <c r="F61" s="555"/>
      <c r="G61" s="506"/>
      <c r="H61" s="506"/>
      <c r="I61" s="777"/>
      <c r="J61" s="777"/>
      <c r="K61" s="777"/>
      <c r="L61" s="777"/>
      <c r="M61" s="777"/>
      <c r="N61" s="777"/>
      <c r="O61" s="777"/>
      <c r="P61" s="510"/>
      <c r="Q61" s="41"/>
      <c r="R61" s="41"/>
    </row>
    <row r="62" spans="1:18" ht="21" customHeight="1">
      <c r="A62" s="1697" t="s">
        <v>271</v>
      </c>
      <c r="B62" s="1698"/>
      <c r="C62" s="1698"/>
      <c r="D62" s="1698"/>
      <c r="E62" s="1698"/>
      <c r="F62" s="1698"/>
      <c r="G62" s="1698"/>
      <c r="H62" s="1698"/>
      <c r="I62" s="1698"/>
      <c r="J62" s="1698"/>
      <c r="K62" s="1698"/>
      <c r="L62" s="1698"/>
      <c r="M62" s="1698"/>
      <c r="N62" s="1698"/>
      <c r="O62" s="1698"/>
      <c r="P62" s="1698"/>
      <c r="Q62" s="1698"/>
      <c r="R62" s="1698"/>
    </row>
    <row r="63" spans="1:10" ht="14.25">
      <c r="A63" s="457" t="s">
        <v>205</v>
      </c>
      <c r="B63" s="458"/>
      <c r="C63" s="459"/>
      <c r="J63" t="s">
        <v>1883</v>
      </c>
    </row>
    <row r="64" spans="1:3" ht="15" thickBot="1">
      <c r="A64" s="460" t="s">
        <v>206</v>
      </c>
      <c r="B64" s="461"/>
      <c r="C64" s="461"/>
    </row>
    <row r="65" spans="1:18" ht="42.75" customHeight="1" thickBot="1">
      <c r="A65" s="537" t="s">
        <v>984</v>
      </c>
      <c r="B65" s="752" t="s">
        <v>843</v>
      </c>
      <c r="C65" s="521" t="s">
        <v>844</v>
      </c>
      <c r="D65" s="521" t="s">
        <v>845</v>
      </c>
      <c r="E65" s="520" t="s">
        <v>847</v>
      </c>
      <c r="F65" s="520" t="s">
        <v>846</v>
      </c>
      <c r="G65" s="465" t="s">
        <v>848</v>
      </c>
      <c r="H65" s="465" t="s">
        <v>849</v>
      </c>
      <c r="I65" s="864" t="s">
        <v>207</v>
      </c>
      <c r="J65" s="864" t="s">
        <v>208</v>
      </c>
      <c r="K65" s="864" t="s">
        <v>209</v>
      </c>
      <c r="L65" s="864" t="s">
        <v>210</v>
      </c>
      <c r="M65" s="864" t="s">
        <v>272</v>
      </c>
      <c r="N65" s="521" t="s">
        <v>850</v>
      </c>
      <c r="O65" s="465" t="s">
        <v>851</v>
      </c>
      <c r="P65" s="465" t="s">
        <v>852</v>
      </c>
      <c r="Q65" s="465" t="s">
        <v>853</v>
      </c>
      <c r="R65" s="466" t="s">
        <v>854</v>
      </c>
    </row>
    <row r="66" spans="1:18" ht="14.25">
      <c r="A66" s="896"/>
      <c r="B66" s="911"/>
      <c r="C66" s="896"/>
      <c r="D66" s="896"/>
      <c r="E66" s="912"/>
      <c r="F66" s="912"/>
      <c r="G66" s="913"/>
      <c r="H66" s="913"/>
      <c r="I66" s="914">
        <v>15</v>
      </c>
      <c r="J66" s="914">
        <v>35</v>
      </c>
      <c r="K66" s="914">
        <v>40</v>
      </c>
      <c r="L66" s="914">
        <v>20</v>
      </c>
      <c r="M66" s="914">
        <v>20</v>
      </c>
      <c r="N66" s="870">
        <f aca="true" t="shared" si="1" ref="N66:N94">SUM(I66:M66)</f>
        <v>130</v>
      </c>
      <c r="O66" s="913"/>
      <c r="P66" s="913"/>
      <c r="Q66" s="913"/>
      <c r="R66" s="915"/>
    </row>
    <row r="67" spans="1:18" ht="15.75" customHeight="1">
      <c r="A67" s="472">
        <v>1</v>
      </c>
      <c r="B67" s="472">
        <v>1102</v>
      </c>
      <c r="C67" s="916" t="s">
        <v>1715</v>
      </c>
      <c r="D67" s="872" t="s">
        <v>1099</v>
      </c>
      <c r="E67" s="873" t="s">
        <v>905</v>
      </c>
      <c r="F67" s="917">
        <v>11</v>
      </c>
      <c r="G67" s="874">
        <v>54</v>
      </c>
      <c r="H67" s="875" t="s">
        <v>864</v>
      </c>
      <c r="I67" s="824">
        <v>11</v>
      </c>
      <c r="J67" s="477">
        <v>18</v>
      </c>
      <c r="K67" s="824">
        <v>21</v>
      </c>
      <c r="L67" s="824">
        <v>19</v>
      </c>
      <c r="M67" s="477">
        <v>18</v>
      </c>
      <c r="N67" s="918">
        <f t="shared" si="1"/>
        <v>87</v>
      </c>
      <c r="O67" s="875" t="s">
        <v>859</v>
      </c>
      <c r="P67" s="876" t="s">
        <v>211</v>
      </c>
      <c r="Q67" s="46"/>
      <c r="R67" s="46"/>
    </row>
    <row r="68" spans="1:18" ht="15.75" customHeight="1">
      <c r="A68" s="472">
        <v>2</v>
      </c>
      <c r="B68" s="472">
        <v>906</v>
      </c>
      <c r="C68" s="916" t="s">
        <v>2095</v>
      </c>
      <c r="D68" s="872" t="s">
        <v>876</v>
      </c>
      <c r="E68" s="873" t="s">
        <v>858</v>
      </c>
      <c r="F68" s="919">
        <v>9</v>
      </c>
      <c r="G68" s="874">
        <v>43</v>
      </c>
      <c r="H68" s="875" t="s">
        <v>859</v>
      </c>
      <c r="I68" s="477">
        <v>10</v>
      </c>
      <c r="J68" s="477">
        <v>19</v>
      </c>
      <c r="K68" s="477">
        <v>24</v>
      </c>
      <c r="L68" s="477">
        <v>11</v>
      </c>
      <c r="M68" s="477">
        <v>20</v>
      </c>
      <c r="N68" s="918">
        <f t="shared" si="1"/>
        <v>84</v>
      </c>
      <c r="O68" s="875" t="s">
        <v>864</v>
      </c>
      <c r="P68" s="876" t="s">
        <v>273</v>
      </c>
      <c r="Q68" s="875" t="s">
        <v>859</v>
      </c>
      <c r="R68" s="875" t="s">
        <v>864</v>
      </c>
    </row>
    <row r="69" spans="1:18" ht="15.75" customHeight="1">
      <c r="A69" s="472">
        <v>2</v>
      </c>
      <c r="B69" s="472">
        <v>1109</v>
      </c>
      <c r="C69" s="916" t="s">
        <v>1279</v>
      </c>
      <c r="D69" s="872" t="s">
        <v>1097</v>
      </c>
      <c r="E69" s="873" t="s">
        <v>863</v>
      </c>
      <c r="F69" s="917">
        <v>11</v>
      </c>
      <c r="G69" s="874">
        <v>49</v>
      </c>
      <c r="H69" s="875" t="s">
        <v>859</v>
      </c>
      <c r="I69" s="824">
        <v>14</v>
      </c>
      <c r="J69" s="477">
        <v>13</v>
      </c>
      <c r="K69" s="824">
        <v>23</v>
      </c>
      <c r="L69" s="824">
        <v>16</v>
      </c>
      <c r="M69" s="477">
        <v>18</v>
      </c>
      <c r="N69" s="478">
        <f t="shared" si="1"/>
        <v>84</v>
      </c>
      <c r="O69" s="875" t="s">
        <v>864</v>
      </c>
      <c r="P69" s="876" t="s">
        <v>274</v>
      </c>
      <c r="Q69" s="46"/>
      <c r="R69" s="875" t="s">
        <v>864</v>
      </c>
    </row>
    <row r="70" spans="1:18" ht="15.75" customHeight="1">
      <c r="A70" s="472">
        <v>4</v>
      </c>
      <c r="B70" s="472">
        <v>1101</v>
      </c>
      <c r="C70" s="916" t="s">
        <v>1101</v>
      </c>
      <c r="D70" s="872" t="s">
        <v>1073</v>
      </c>
      <c r="E70" s="873" t="s">
        <v>905</v>
      </c>
      <c r="F70" s="917">
        <v>11</v>
      </c>
      <c r="G70" s="874">
        <v>55</v>
      </c>
      <c r="H70" s="875" t="s">
        <v>859</v>
      </c>
      <c r="I70" s="824">
        <v>11</v>
      </c>
      <c r="J70" s="477">
        <v>14</v>
      </c>
      <c r="K70" s="824">
        <v>25</v>
      </c>
      <c r="L70" s="824">
        <v>12</v>
      </c>
      <c r="M70" s="477">
        <v>19</v>
      </c>
      <c r="N70" s="918">
        <f t="shared" si="1"/>
        <v>81</v>
      </c>
      <c r="O70" s="875" t="s">
        <v>864</v>
      </c>
      <c r="P70" s="876" t="s">
        <v>211</v>
      </c>
      <c r="Q70" s="875" t="s">
        <v>864</v>
      </c>
      <c r="R70" s="46"/>
    </row>
    <row r="71" spans="1:18" ht="15.75" customHeight="1">
      <c r="A71" s="472">
        <v>4</v>
      </c>
      <c r="B71" s="472">
        <v>1106</v>
      </c>
      <c r="C71" s="916" t="s">
        <v>275</v>
      </c>
      <c r="D71" s="872" t="s">
        <v>1248</v>
      </c>
      <c r="E71" s="873" t="s">
        <v>1013</v>
      </c>
      <c r="F71" s="917">
        <v>11</v>
      </c>
      <c r="G71" s="874">
        <v>42</v>
      </c>
      <c r="H71" s="875" t="s">
        <v>859</v>
      </c>
      <c r="I71" s="824">
        <v>11</v>
      </c>
      <c r="J71" s="477">
        <v>14</v>
      </c>
      <c r="K71" s="824">
        <v>24</v>
      </c>
      <c r="L71" s="824">
        <v>14</v>
      </c>
      <c r="M71" s="477">
        <v>18</v>
      </c>
      <c r="N71" s="918">
        <f t="shared" si="1"/>
        <v>81</v>
      </c>
      <c r="O71" s="875" t="s">
        <v>864</v>
      </c>
      <c r="P71" s="876" t="s">
        <v>212</v>
      </c>
      <c r="Q71" s="46"/>
      <c r="R71" s="46"/>
    </row>
    <row r="72" spans="1:18" ht="15.75" customHeight="1">
      <c r="A72" s="472">
        <v>6</v>
      </c>
      <c r="B72" s="472">
        <v>1103</v>
      </c>
      <c r="C72" s="916" t="s">
        <v>1336</v>
      </c>
      <c r="D72" s="872" t="s">
        <v>1337</v>
      </c>
      <c r="E72" s="873" t="s">
        <v>1064</v>
      </c>
      <c r="F72" s="917">
        <v>11</v>
      </c>
      <c r="G72" s="874">
        <v>42</v>
      </c>
      <c r="H72" s="875" t="s">
        <v>859</v>
      </c>
      <c r="I72" s="824">
        <v>13</v>
      </c>
      <c r="J72" s="477">
        <v>18</v>
      </c>
      <c r="K72" s="824">
        <v>19</v>
      </c>
      <c r="L72" s="824">
        <v>10</v>
      </c>
      <c r="M72" s="477">
        <v>14</v>
      </c>
      <c r="N72" s="918">
        <f t="shared" si="1"/>
        <v>74</v>
      </c>
      <c r="O72" s="875" t="s">
        <v>864</v>
      </c>
      <c r="P72" s="876" t="s">
        <v>243</v>
      </c>
      <c r="Q72" s="46"/>
      <c r="R72" s="46"/>
    </row>
    <row r="73" spans="1:18" ht="15.75" customHeight="1">
      <c r="A73" s="472">
        <v>7</v>
      </c>
      <c r="B73" s="472">
        <v>904</v>
      </c>
      <c r="C73" s="916" t="s">
        <v>1004</v>
      </c>
      <c r="D73" s="872" t="s">
        <v>1005</v>
      </c>
      <c r="E73" s="873" t="s">
        <v>868</v>
      </c>
      <c r="F73" s="919">
        <v>9</v>
      </c>
      <c r="G73" s="874">
        <v>38</v>
      </c>
      <c r="H73" s="875" t="s">
        <v>864</v>
      </c>
      <c r="I73" s="477">
        <v>10</v>
      </c>
      <c r="J73" s="477">
        <v>10</v>
      </c>
      <c r="K73" s="477">
        <v>13</v>
      </c>
      <c r="L73" s="477">
        <v>15</v>
      </c>
      <c r="M73" s="477">
        <v>15</v>
      </c>
      <c r="N73" s="918">
        <f t="shared" si="1"/>
        <v>63</v>
      </c>
      <c r="O73" s="875" t="s">
        <v>864</v>
      </c>
      <c r="P73" s="876" t="s">
        <v>240</v>
      </c>
      <c r="Q73" s="875" t="s">
        <v>864</v>
      </c>
      <c r="R73" s="46"/>
    </row>
    <row r="74" spans="1:18" ht="15.75" customHeight="1">
      <c r="A74" s="481">
        <v>8</v>
      </c>
      <c r="B74" s="481">
        <v>1105</v>
      </c>
      <c r="C74" s="920" t="s">
        <v>171</v>
      </c>
      <c r="D74" s="921" t="s">
        <v>915</v>
      </c>
      <c r="E74" s="922" t="s">
        <v>919</v>
      </c>
      <c r="F74" s="923">
        <v>11</v>
      </c>
      <c r="G74" s="879">
        <v>42</v>
      </c>
      <c r="H74" s="924" t="s">
        <v>859</v>
      </c>
      <c r="I74" s="760">
        <v>12</v>
      </c>
      <c r="J74" s="490">
        <v>9</v>
      </c>
      <c r="K74" s="760">
        <v>13</v>
      </c>
      <c r="L74" s="760">
        <v>14</v>
      </c>
      <c r="M74" s="490">
        <v>10</v>
      </c>
      <c r="N74" s="870">
        <f t="shared" si="1"/>
        <v>58</v>
      </c>
      <c r="O74" s="924"/>
      <c r="P74" s="883" t="s">
        <v>254</v>
      </c>
      <c r="Q74" s="43"/>
      <c r="R74" s="43"/>
    </row>
    <row r="75" spans="1:18" ht="15.75" customHeight="1">
      <c r="A75" s="481">
        <v>9</v>
      </c>
      <c r="B75" s="481">
        <v>1110</v>
      </c>
      <c r="C75" s="925" t="s">
        <v>1857</v>
      </c>
      <c r="D75" s="877" t="s">
        <v>1011</v>
      </c>
      <c r="E75" s="878" t="s">
        <v>863</v>
      </c>
      <c r="F75" s="923">
        <v>11</v>
      </c>
      <c r="G75" s="880">
        <v>47</v>
      </c>
      <c r="H75" s="881" t="s">
        <v>859</v>
      </c>
      <c r="I75" s="760">
        <v>11</v>
      </c>
      <c r="J75" s="490">
        <v>2</v>
      </c>
      <c r="K75" s="760">
        <v>16</v>
      </c>
      <c r="L75" s="760">
        <v>12</v>
      </c>
      <c r="M75" s="490">
        <v>16</v>
      </c>
      <c r="N75" s="870">
        <f t="shared" si="1"/>
        <v>57</v>
      </c>
      <c r="O75" s="469"/>
      <c r="P75" s="883" t="s">
        <v>274</v>
      </c>
      <c r="Q75" s="43"/>
      <c r="R75" s="43"/>
    </row>
    <row r="76" spans="1:18" ht="15.75" customHeight="1">
      <c r="A76" s="481">
        <v>10</v>
      </c>
      <c r="B76" s="481">
        <v>1003</v>
      </c>
      <c r="C76" s="925" t="s">
        <v>276</v>
      </c>
      <c r="D76" s="877" t="s">
        <v>1071</v>
      </c>
      <c r="E76" s="878" t="s">
        <v>868</v>
      </c>
      <c r="F76" s="926">
        <v>10</v>
      </c>
      <c r="G76" s="880">
        <v>45</v>
      </c>
      <c r="H76" s="881" t="s">
        <v>859</v>
      </c>
      <c r="I76" s="490">
        <v>10</v>
      </c>
      <c r="J76" s="490">
        <v>8</v>
      </c>
      <c r="K76" s="490">
        <v>10</v>
      </c>
      <c r="L76" s="490">
        <v>12</v>
      </c>
      <c r="M76" s="490">
        <v>15</v>
      </c>
      <c r="N76" s="468">
        <f t="shared" si="1"/>
        <v>55</v>
      </c>
      <c r="O76" s="885"/>
      <c r="P76" s="883" t="s">
        <v>277</v>
      </c>
      <c r="Q76" s="43"/>
      <c r="R76" s="43"/>
    </row>
    <row r="77" spans="1:18" ht="15.75" customHeight="1">
      <c r="A77" s="481">
        <v>11</v>
      </c>
      <c r="B77" s="481">
        <v>1002</v>
      </c>
      <c r="C77" s="925" t="s">
        <v>1850</v>
      </c>
      <c r="D77" s="877" t="s">
        <v>915</v>
      </c>
      <c r="E77" s="878" t="s">
        <v>905</v>
      </c>
      <c r="F77" s="926">
        <v>10</v>
      </c>
      <c r="G77" s="880">
        <v>50</v>
      </c>
      <c r="H77" s="881" t="s">
        <v>864</v>
      </c>
      <c r="I77" s="490">
        <v>8</v>
      </c>
      <c r="J77" s="490">
        <v>8</v>
      </c>
      <c r="K77" s="490">
        <v>13</v>
      </c>
      <c r="L77" s="490">
        <v>8</v>
      </c>
      <c r="M77" s="490">
        <v>16</v>
      </c>
      <c r="N77" s="468">
        <f t="shared" si="1"/>
        <v>53</v>
      </c>
      <c r="O77" s="885"/>
      <c r="P77" s="883" t="s">
        <v>233</v>
      </c>
      <c r="Q77" s="43"/>
      <c r="R77" s="881" t="s">
        <v>864</v>
      </c>
    </row>
    <row r="78" spans="1:18" ht="15.75" customHeight="1">
      <c r="A78" s="481">
        <v>11</v>
      </c>
      <c r="B78" s="481">
        <v>1006</v>
      </c>
      <c r="C78" s="925" t="s">
        <v>1070</v>
      </c>
      <c r="D78" s="877" t="s">
        <v>1071</v>
      </c>
      <c r="E78" s="878" t="s">
        <v>899</v>
      </c>
      <c r="F78" s="926">
        <v>10</v>
      </c>
      <c r="G78" s="880">
        <v>27</v>
      </c>
      <c r="H78" s="881" t="s">
        <v>859</v>
      </c>
      <c r="I78" s="490">
        <v>9</v>
      </c>
      <c r="J78" s="490">
        <v>5</v>
      </c>
      <c r="K78" s="490">
        <v>10</v>
      </c>
      <c r="L78" s="490">
        <v>12</v>
      </c>
      <c r="M78" s="490">
        <v>17</v>
      </c>
      <c r="N78" s="870">
        <f t="shared" si="1"/>
        <v>53</v>
      </c>
      <c r="O78" s="885"/>
      <c r="P78" s="883" t="s">
        <v>222</v>
      </c>
      <c r="Q78" s="43"/>
      <c r="R78" s="43"/>
    </row>
    <row r="79" spans="1:18" ht="15.75" customHeight="1">
      <c r="A79" s="481">
        <v>13</v>
      </c>
      <c r="B79" s="481">
        <v>1004</v>
      </c>
      <c r="C79" s="925" t="s">
        <v>1312</v>
      </c>
      <c r="D79" s="877" t="s">
        <v>1061</v>
      </c>
      <c r="E79" s="878" t="s">
        <v>1042</v>
      </c>
      <c r="F79" s="926">
        <v>10</v>
      </c>
      <c r="G79" s="880">
        <v>28</v>
      </c>
      <c r="H79" s="881" t="s">
        <v>859</v>
      </c>
      <c r="I79" s="490">
        <v>13</v>
      </c>
      <c r="J79" s="490">
        <v>3</v>
      </c>
      <c r="K79" s="490">
        <v>12</v>
      </c>
      <c r="L79" s="490">
        <v>12</v>
      </c>
      <c r="M79" s="490">
        <v>11</v>
      </c>
      <c r="N79" s="870">
        <f t="shared" si="1"/>
        <v>51</v>
      </c>
      <c r="O79" s="488"/>
      <c r="P79" s="883" t="s">
        <v>278</v>
      </c>
      <c r="Q79" s="43"/>
      <c r="R79" s="43"/>
    </row>
    <row r="80" spans="1:18" ht="15.75" customHeight="1">
      <c r="A80" s="481">
        <v>13</v>
      </c>
      <c r="B80" s="481">
        <v>1111</v>
      </c>
      <c r="C80" s="925" t="s">
        <v>279</v>
      </c>
      <c r="D80" s="877" t="s">
        <v>280</v>
      </c>
      <c r="E80" s="878" t="s">
        <v>1038</v>
      </c>
      <c r="F80" s="926">
        <v>11</v>
      </c>
      <c r="G80" s="880">
        <v>37</v>
      </c>
      <c r="H80" s="881" t="s">
        <v>859</v>
      </c>
      <c r="I80" s="760">
        <v>13</v>
      </c>
      <c r="J80" s="490">
        <v>6</v>
      </c>
      <c r="K80" s="760">
        <v>10</v>
      </c>
      <c r="L80" s="760">
        <v>8</v>
      </c>
      <c r="M80" s="490">
        <v>14</v>
      </c>
      <c r="N80" s="870">
        <f t="shared" si="1"/>
        <v>51</v>
      </c>
      <c r="O80" s="469"/>
      <c r="P80" s="883" t="s">
        <v>261</v>
      </c>
      <c r="Q80" s="43"/>
      <c r="R80" s="43"/>
    </row>
    <row r="81" spans="1:18" ht="15.75" customHeight="1">
      <c r="A81" s="481">
        <v>15</v>
      </c>
      <c r="B81" s="481">
        <v>1001</v>
      </c>
      <c r="C81" s="925" t="s">
        <v>1824</v>
      </c>
      <c r="D81" s="877" t="s">
        <v>1337</v>
      </c>
      <c r="E81" s="878" t="s">
        <v>873</v>
      </c>
      <c r="F81" s="926">
        <v>10</v>
      </c>
      <c r="G81" s="880">
        <v>35</v>
      </c>
      <c r="H81" s="881" t="s">
        <v>859</v>
      </c>
      <c r="I81" s="490">
        <v>10</v>
      </c>
      <c r="J81" s="490">
        <v>4</v>
      </c>
      <c r="K81" s="490">
        <v>13</v>
      </c>
      <c r="L81" s="490">
        <v>7</v>
      </c>
      <c r="M81" s="490">
        <v>11</v>
      </c>
      <c r="N81" s="870">
        <f t="shared" si="1"/>
        <v>45</v>
      </c>
      <c r="O81" s="885"/>
      <c r="P81" s="883" t="s">
        <v>281</v>
      </c>
      <c r="Q81" s="43"/>
      <c r="R81" s="43"/>
    </row>
    <row r="82" spans="1:18" ht="15.75" customHeight="1">
      <c r="A82" s="481">
        <v>16</v>
      </c>
      <c r="B82" s="481">
        <v>907</v>
      </c>
      <c r="C82" s="925" t="s">
        <v>282</v>
      </c>
      <c r="D82" s="877" t="s">
        <v>1099</v>
      </c>
      <c r="E82" s="878" t="s">
        <v>858</v>
      </c>
      <c r="F82" s="923">
        <v>9</v>
      </c>
      <c r="G82" s="880">
        <v>39</v>
      </c>
      <c r="H82" s="881" t="s">
        <v>999</v>
      </c>
      <c r="I82" s="490">
        <v>6</v>
      </c>
      <c r="J82" s="490">
        <v>2</v>
      </c>
      <c r="K82" s="490">
        <v>11</v>
      </c>
      <c r="L82" s="490">
        <v>10</v>
      </c>
      <c r="M82" s="490">
        <v>15</v>
      </c>
      <c r="N82" s="870">
        <f t="shared" si="1"/>
        <v>44</v>
      </c>
      <c r="O82" s="488"/>
      <c r="P82" s="883" t="s">
        <v>273</v>
      </c>
      <c r="Q82" s="43"/>
      <c r="R82" s="43"/>
    </row>
    <row r="83" spans="1:18" ht="15.75" customHeight="1">
      <c r="A83" s="481">
        <v>17</v>
      </c>
      <c r="B83" s="481">
        <v>905</v>
      </c>
      <c r="C83" s="925" t="s">
        <v>1839</v>
      </c>
      <c r="D83" s="877" t="s">
        <v>876</v>
      </c>
      <c r="E83" s="878" t="s">
        <v>916</v>
      </c>
      <c r="F83" s="923">
        <v>9</v>
      </c>
      <c r="G83" s="880">
        <v>35</v>
      </c>
      <c r="H83" s="881" t="s">
        <v>859</v>
      </c>
      <c r="I83" s="490">
        <v>9</v>
      </c>
      <c r="J83" s="490">
        <v>8</v>
      </c>
      <c r="K83" s="490">
        <v>9</v>
      </c>
      <c r="L83" s="490">
        <v>7</v>
      </c>
      <c r="M83" s="490">
        <v>10</v>
      </c>
      <c r="N83" s="870">
        <f t="shared" si="1"/>
        <v>43</v>
      </c>
      <c r="O83" s="485"/>
      <c r="P83" s="883" t="s">
        <v>216</v>
      </c>
      <c r="Q83" s="43"/>
      <c r="R83" s="43"/>
    </row>
    <row r="84" spans="1:18" ht="15.75" customHeight="1">
      <c r="A84" s="481">
        <v>17</v>
      </c>
      <c r="B84" s="481">
        <v>1104</v>
      </c>
      <c r="C84" s="925" t="s">
        <v>283</v>
      </c>
      <c r="D84" s="877" t="s">
        <v>922</v>
      </c>
      <c r="E84" s="878" t="s">
        <v>1104</v>
      </c>
      <c r="F84" s="926">
        <v>11</v>
      </c>
      <c r="G84" s="880">
        <v>42</v>
      </c>
      <c r="H84" s="881" t="s">
        <v>859</v>
      </c>
      <c r="I84" s="760">
        <v>10</v>
      </c>
      <c r="J84" s="490">
        <v>1</v>
      </c>
      <c r="K84" s="760">
        <v>7</v>
      </c>
      <c r="L84" s="760">
        <v>13</v>
      </c>
      <c r="M84" s="490">
        <v>12</v>
      </c>
      <c r="N84" s="870">
        <f t="shared" si="1"/>
        <v>43</v>
      </c>
      <c r="O84" s="485"/>
      <c r="P84" s="883" t="s">
        <v>284</v>
      </c>
      <c r="Q84" s="43"/>
      <c r="R84" s="43"/>
    </row>
    <row r="85" spans="1:18" ht="15.75" customHeight="1">
      <c r="A85" s="481">
        <v>19</v>
      </c>
      <c r="B85" s="481">
        <v>1107</v>
      </c>
      <c r="C85" s="925" t="s">
        <v>1328</v>
      </c>
      <c r="D85" s="877" t="s">
        <v>1016</v>
      </c>
      <c r="E85" s="878" t="s">
        <v>899</v>
      </c>
      <c r="F85" s="926">
        <v>11</v>
      </c>
      <c r="G85" s="880">
        <v>42</v>
      </c>
      <c r="H85" s="881" t="s">
        <v>859</v>
      </c>
      <c r="I85" s="760">
        <v>9</v>
      </c>
      <c r="J85" s="490">
        <v>5</v>
      </c>
      <c r="K85" s="760">
        <v>11</v>
      </c>
      <c r="L85" s="760">
        <v>9</v>
      </c>
      <c r="M85" s="490">
        <v>7</v>
      </c>
      <c r="N85" s="870">
        <f t="shared" si="1"/>
        <v>41</v>
      </c>
      <c r="O85" s="469"/>
      <c r="P85" s="883" t="s">
        <v>285</v>
      </c>
      <c r="Q85" s="43"/>
      <c r="R85" s="43"/>
    </row>
    <row r="86" spans="1:18" ht="15.75" customHeight="1">
      <c r="A86" s="481">
        <v>20</v>
      </c>
      <c r="B86" s="481">
        <v>902</v>
      </c>
      <c r="C86" s="925" t="s">
        <v>286</v>
      </c>
      <c r="D86" s="877" t="s">
        <v>915</v>
      </c>
      <c r="E86" s="878" t="s">
        <v>927</v>
      </c>
      <c r="F86" s="923">
        <v>9</v>
      </c>
      <c r="G86" s="880">
        <v>21</v>
      </c>
      <c r="H86" s="881" t="s">
        <v>859</v>
      </c>
      <c r="I86" s="891">
        <v>11</v>
      </c>
      <c r="J86" s="490">
        <v>3</v>
      </c>
      <c r="K86" s="891">
        <v>10</v>
      </c>
      <c r="L86" s="891">
        <v>5</v>
      </c>
      <c r="M86" s="490">
        <v>10</v>
      </c>
      <c r="N86" s="870">
        <f t="shared" si="1"/>
        <v>39</v>
      </c>
      <c r="O86" s="485"/>
      <c r="P86" s="883" t="s">
        <v>265</v>
      </c>
      <c r="Q86" s="890"/>
      <c r="R86" s="890"/>
    </row>
    <row r="87" spans="1:18" ht="15.75" customHeight="1">
      <c r="A87" s="481">
        <v>20</v>
      </c>
      <c r="B87" s="481">
        <v>912</v>
      </c>
      <c r="C87" s="925" t="s">
        <v>287</v>
      </c>
      <c r="D87" s="877" t="s">
        <v>862</v>
      </c>
      <c r="E87" s="878" t="s">
        <v>909</v>
      </c>
      <c r="F87" s="923">
        <v>9</v>
      </c>
      <c r="G87" s="880">
        <v>22</v>
      </c>
      <c r="H87" s="881" t="s">
        <v>859</v>
      </c>
      <c r="I87" s="891">
        <v>9</v>
      </c>
      <c r="J87" s="490">
        <v>6</v>
      </c>
      <c r="K87" s="891">
        <v>9</v>
      </c>
      <c r="L87" s="891">
        <v>10</v>
      </c>
      <c r="M87" s="490">
        <v>5</v>
      </c>
      <c r="N87" s="870">
        <f t="shared" si="1"/>
        <v>39</v>
      </c>
      <c r="O87" s="885"/>
      <c r="P87" s="883" t="s">
        <v>236</v>
      </c>
      <c r="Q87" s="43"/>
      <c r="R87" s="43"/>
    </row>
    <row r="88" spans="1:18" ht="15.75" customHeight="1">
      <c r="A88" s="481">
        <v>22</v>
      </c>
      <c r="B88" s="481">
        <v>1005</v>
      </c>
      <c r="C88" s="925" t="s">
        <v>288</v>
      </c>
      <c r="D88" s="877" t="s">
        <v>933</v>
      </c>
      <c r="E88" s="878" t="s">
        <v>1292</v>
      </c>
      <c r="F88" s="926">
        <v>10</v>
      </c>
      <c r="G88" s="880"/>
      <c r="H88" s="881" t="s">
        <v>859</v>
      </c>
      <c r="I88" s="891">
        <v>11</v>
      </c>
      <c r="J88" s="490">
        <v>2</v>
      </c>
      <c r="K88" s="891">
        <v>9</v>
      </c>
      <c r="L88" s="891">
        <v>8</v>
      </c>
      <c r="M88" s="490">
        <v>8</v>
      </c>
      <c r="N88" s="870">
        <f t="shared" si="1"/>
        <v>38</v>
      </c>
      <c r="O88" s="885"/>
      <c r="P88" s="883" t="s">
        <v>289</v>
      </c>
      <c r="Q88" s="43"/>
      <c r="R88" s="43"/>
    </row>
    <row r="89" spans="1:18" ht="15.75" customHeight="1">
      <c r="A89" s="481">
        <v>23</v>
      </c>
      <c r="B89" s="481">
        <v>1108</v>
      </c>
      <c r="C89" s="925" t="s">
        <v>290</v>
      </c>
      <c r="D89" s="877" t="s">
        <v>998</v>
      </c>
      <c r="E89" s="878" t="s">
        <v>912</v>
      </c>
      <c r="F89" s="926">
        <v>11</v>
      </c>
      <c r="G89" s="880"/>
      <c r="H89" s="881" t="s">
        <v>859</v>
      </c>
      <c r="I89" s="888">
        <v>8</v>
      </c>
      <c r="J89" s="490">
        <v>3</v>
      </c>
      <c r="K89" s="888">
        <v>9</v>
      </c>
      <c r="L89" s="888">
        <v>7</v>
      </c>
      <c r="M89" s="490">
        <v>10</v>
      </c>
      <c r="N89" s="870">
        <f t="shared" si="1"/>
        <v>37</v>
      </c>
      <c r="O89" s="469"/>
      <c r="P89" s="883" t="s">
        <v>262</v>
      </c>
      <c r="Q89" s="43"/>
      <c r="R89" s="43"/>
    </row>
    <row r="90" spans="1:19" ht="15" customHeight="1">
      <c r="A90" s="481">
        <v>24</v>
      </c>
      <c r="B90" s="481">
        <v>1007</v>
      </c>
      <c r="C90" s="925" t="s">
        <v>1072</v>
      </c>
      <c r="D90" s="877" t="s">
        <v>1073</v>
      </c>
      <c r="E90" s="878" t="s">
        <v>909</v>
      </c>
      <c r="F90" s="926">
        <v>10</v>
      </c>
      <c r="G90" s="880">
        <v>16</v>
      </c>
      <c r="H90" s="881" t="s">
        <v>864</v>
      </c>
      <c r="I90" s="888">
        <v>11</v>
      </c>
      <c r="J90" s="490">
        <v>2</v>
      </c>
      <c r="K90" s="888">
        <v>17</v>
      </c>
      <c r="L90" s="888">
        <v>5</v>
      </c>
      <c r="M90" s="490">
        <v>0</v>
      </c>
      <c r="N90" s="870">
        <f t="shared" si="1"/>
        <v>35</v>
      </c>
      <c r="O90" s="485"/>
      <c r="P90" s="883" t="s">
        <v>291</v>
      </c>
      <c r="Q90" s="43"/>
      <c r="R90" s="43"/>
      <c r="S90" s="41"/>
    </row>
    <row r="91" spans="1:19" ht="15" customHeight="1">
      <c r="A91" s="481">
        <v>25</v>
      </c>
      <c r="B91" s="481">
        <v>909</v>
      </c>
      <c r="C91" s="925" t="s">
        <v>292</v>
      </c>
      <c r="D91" s="877" t="s">
        <v>1201</v>
      </c>
      <c r="E91" s="878" t="s">
        <v>891</v>
      </c>
      <c r="F91" s="923">
        <v>9</v>
      </c>
      <c r="G91" s="880">
        <v>13</v>
      </c>
      <c r="H91" s="881" t="s">
        <v>859</v>
      </c>
      <c r="I91" s="891">
        <v>6</v>
      </c>
      <c r="J91" s="490">
        <v>0</v>
      </c>
      <c r="K91" s="891">
        <v>15</v>
      </c>
      <c r="L91" s="891">
        <v>5</v>
      </c>
      <c r="M91" s="490">
        <v>7</v>
      </c>
      <c r="N91" s="870">
        <f t="shared" si="1"/>
        <v>33</v>
      </c>
      <c r="O91" s="895"/>
      <c r="P91" s="883" t="s">
        <v>220</v>
      </c>
      <c r="Q91" s="43"/>
      <c r="R91" s="43"/>
      <c r="S91" s="41"/>
    </row>
    <row r="92" spans="1:19" ht="15" customHeight="1">
      <c r="A92" s="481">
        <v>26</v>
      </c>
      <c r="B92" s="481">
        <v>901</v>
      </c>
      <c r="C92" s="925" t="s">
        <v>137</v>
      </c>
      <c r="D92" s="877" t="s">
        <v>1157</v>
      </c>
      <c r="E92" s="878" t="s">
        <v>1019</v>
      </c>
      <c r="F92" s="923">
        <v>9</v>
      </c>
      <c r="G92" s="880">
        <v>24</v>
      </c>
      <c r="H92" s="881" t="s">
        <v>859</v>
      </c>
      <c r="I92" s="891">
        <v>8</v>
      </c>
      <c r="J92" s="490">
        <v>2</v>
      </c>
      <c r="K92" s="891">
        <v>9</v>
      </c>
      <c r="L92" s="891">
        <v>0</v>
      </c>
      <c r="M92" s="490">
        <v>0</v>
      </c>
      <c r="N92" s="870">
        <f t="shared" si="1"/>
        <v>19</v>
      </c>
      <c r="O92" s="896"/>
      <c r="P92" s="883" t="s">
        <v>293</v>
      </c>
      <c r="Q92" s="43"/>
      <c r="R92" s="43"/>
      <c r="S92" s="41"/>
    </row>
    <row r="93" spans="1:19" ht="15" customHeight="1">
      <c r="A93" s="481">
        <v>27</v>
      </c>
      <c r="B93" s="481">
        <v>908</v>
      </c>
      <c r="C93" s="925" t="s">
        <v>294</v>
      </c>
      <c r="D93" s="877" t="s">
        <v>876</v>
      </c>
      <c r="E93" s="878" t="s">
        <v>941</v>
      </c>
      <c r="F93" s="923">
        <v>9</v>
      </c>
      <c r="G93" s="880">
        <v>45</v>
      </c>
      <c r="H93" s="881" t="s">
        <v>859</v>
      </c>
      <c r="I93" s="891">
        <v>9</v>
      </c>
      <c r="J93" s="490">
        <v>2</v>
      </c>
      <c r="K93" s="891">
        <v>6</v>
      </c>
      <c r="L93" s="891">
        <v>0</v>
      </c>
      <c r="M93" s="490">
        <v>0</v>
      </c>
      <c r="N93" s="870">
        <f t="shared" si="1"/>
        <v>17</v>
      </c>
      <c r="O93" s="894"/>
      <c r="P93" s="883" t="s">
        <v>295</v>
      </c>
      <c r="Q93" s="43"/>
      <c r="R93" s="43"/>
      <c r="S93" s="41"/>
    </row>
    <row r="94" spans="1:19" ht="15" customHeight="1">
      <c r="A94" s="481">
        <v>28</v>
      </c>
      <c r="B94" s="481">
        <v>913</v>
      </c>
      <c r="C94" s="925" t="s">
        <v>1303</v>
      </c>
      <c r="D94" s="877" t="s">
        <v>1071</v>
      </c>
      <c r="E94" s="878" t="s">
        <v>1251</v>
      </c>
      <c r="F94" s="923">
        <v>9</v>
      </c>
      <c r="G94" s="880">
        <v>22</v>
      </c>
      <c r="H94" s="881" t="s">
        <v>864</v>
      </c>
      <c r="I94" s="891">
        <v>0</v>
      </c>
      <c r="J94" s="490">
        <v>1</v>
      </c>
      <c r="K94" s="891">
        <v>11</v>
      </c>
      <c r="L94" s="891">
        <v>0</v>
      </c>
      <c r="M94" s="490">
        <v>0</v>
      </c>
      <c r="N94" s="870">
        <f t="shared" si="1"/>
        <v>12</v>
      </c>
      <c r="O94" s="894"/>
      <c r="P94" s="883" t="s">
        <v>266</v>
      </c>
      <c r="Q94" s="43"/>
      <c r="R94" s="43"/>
      <c r="S94" s="41"/>
    </row>
    <row r="95" spans="1:19" ht="15" customHeight="1">
      <c r="A95" s="897"/>
      <c r="B95" s="897">
        <v>903</v>
      </c>
      <c r="C95" s="927" t="s">
        <v>1837</v>
      </c>
      <c r="D95" s="899" t="s">
        <v>1005</v>
      </c>
      <c r="E95" s="900" t="s">
        <v>1225</v>
      </c>
      <c r="F95" s="928">
        <v>9</v>
      </c>
      <c r="G95" s="908">
        <v>21</v>
      </c>
      <c r="H95" s="909" t="s">
        <v>859</v>
      </c>
      <c r="I95" s="1694" t="s">
        <v>939</v>
      </c>
      <c r="J95" s="1695"/>
      <c r="K95" s="1695"/>
      <c r="L95" s="1695"/>
      <c r="M95" s="1695"/>
      <c r="N95" s="1696"/>
      <c r="O95" s="904"/>
      <c r="P95" s="905" t="s">
        <v>268</v>
      </c>
      <c r="Q95" s="906"/>
      <c r="R95" s="906"/>
      <c r="S95" s="41"/>
    </row>
    <row r="96" spans="1:19" ht="15" customHeight="1">
      <c r="A96" s="897"/>
      <c r="B96" s="897">
        <v>910</v>
      </c>
      <c r="C96" s="927" t="s">
        <v>296</v>
      </c>
      <c r="D96" s="899" t="s">
        <v>894</v>
      </c>
      <c r="E96" s="900" t="s">
        <v>1208</v>
      </c>
      <c r="F96" s="928">
        <v>9</v>
      </c>
      <c r="G96" s="908">
        <v>12</v>
      </c>
      <c r="H96" s="909" t="s">
        <v>859</v>
      </c>
      <c r="I96" s="1694" t="s">
        <v>939</v>
      </c>
      <c r="J96" s="1695"/>
      <c r="K96" s="1695"/>
      <c r="L96" s="1695"/>
      <c r="M96" s="1695"/>
      <c r="N96" s="1696"/>
      <c r="O96" s="907"/>
      <c r="P96" s="905" t="s">
        <v>270</v>
      </c>
      <c r="Q96" s="906"/>
      <c r="R96" s="906"/>
      <c r="S96" s="41"/>
    </row>
    <row r="97" spans="1:19" ht="15" customHeight="1">
      <c r="A97" s="897"/>
      <c r="B97" s="897">
        <v>911</v>
      </c>
      <c r="C97" s="927" t="s">
        <v>2092</v>
      </c>
      <c r="D97" s="899" t="s">
        <v>881</v>
      </c>
      <c r="E97" s="900" t="s">
        <v>1208</v>
      </c>
      <c r="F97" s="928">
        <v>9</v>
      </c>
      <c r="G97" s="908">
        <v>10</v>
      </c>
      <c r="H97" s="909" t="s">
        <v>864</v>
      </c>
      <c r="I97" s="1694" t="s">
        <v>939</v>
      </c>
      <c r="J97" s="1695"/>
      <c r="K97" s="1695"/>
      <c r="L97" s="1695"/>
      <c r="M97" s="1695"/>
      <c r="N97" s="1696"/>
      <c r="O97" s="929"/>
      <c r="P97" s="905" t="s">
        <v>270</v>
      </c>
      <c r="Q97" s="906"/>
      <c r="R97" s="906"/>
      <c r="S97" s="41"/>
    </row>
    <row r="98" spans="1:19" ht="15" customHeight="1">
      <c r="A98" s="502"/>
      <c r="B98" s="503"/>
      <c r="C98" s="554"/>
      <c r="D98" s="554"/>
      <c r="E98" s="555"/>
      <c r="F98" s="555"/>
      <c r="G98" s="506"/>
      <c r="H98" s="506"/>
      <c r="I98" s="535"/>
      <c r="J98" s="535"/>
      <c r="K98" s="535"/>
      <c r="L98" s="535"/>
      <c r="M98" s="535"/>
      <c r="N98" s="535"/>
      <c r="O98" s="535"/>
      <c r="P98" s="535"/>
      <c r="Q98" s="510"/>
      <c r="R98" s="38"/>
      <c r="S98" s="41"/>
    </row>
    <row r="99" spans="1:18" ht="15" customHeight="1">
      <c r="A99" s="502"/>
      <c r="B99" s="503"/>
      <c r="C99" s="554"/>
      <c r="D99" s="554"/>
      <c r="E99" s="555"/>
      <c r="F99" s="555"/>
      <c r="G99" s="506"/>
      <c r="H99" s="506"/>
      <c r="I99" s="535"/>
      <c r="J99" s="535"/>
      <c r="K99" s="535"/>
      <c r="L99" s="535"/>
      <c r="M99" s="535"/>
      <c r="N99" s="535"/>
      <c r="O99" s="535"/>
      <c r="P99" s="535"/>
      <c r="Q99" s="510"/>
      <c r="R99" s="38"/>
    </row>
    <row r="100" spans="1:18" ht="15" customHeight="1">
      <c r="A100" s="502"/>
      <c r="B100" s="503"/>
      <c r="C100" s="554"/>
      <c r="D100" s="554"/>
      <c r="E100" s="555"/>
      <c r="F100" s="555"/>
      <c r="G100" s="506"/>
      <c r="H100" s="506"/>
      <c r="I100" s="535"/>
      <c r="J100" s="535"/>
      <c r="K100" s="535"/>
      <c r="L100" s="535"/>
      <c r="M100" s="535"/>
      <c r="N100" s="535"/>
      <c r="O100" s="535"/>
      <c r="P100" s="535"/>
      <c r="Q100" s="510"/>
      <c r="R100" s="38"/>
    </row>
    <row r="101" spans="1:18" ht="15" customHeight="1">
      <c r="A101" s="502"/>
      <c r="B101" s="503"/>
      <c r="C101" s="554"/>
      <c r="D101" s="554"/>
      <c r="E101" s="555"/>
      <c r="F101" s="555"/>
      <c r="G101" s="506"/>
      <c r="H101" s="506"/>
      <c r="I101" s="535"/>
      <c r="J101" s="535"/>
      <c r="K101" s="535"/>
      <c r="L101" s="535"/>
      <c r="M101" s="535"/>
      <c r="N101" s="535"/>
      <c r="O101" s="535"/>
      <c r="P101" s="535"/>
      <c r="Q101" s="510"/>
      <c r="R101" s="38"/>
    </row>
    <row r="102" spans="1:18" ht="15" customHeight="1">
      <c r="A102" s="502"/>
      <c r="B102" s="503"/>
      <c r="C102" s="554"/>
      <c r="D102" s="554"/>
      <c r="E102" s="555"/>
      <c r="F102" s="555"/>
      <c r="G102" s="506"/>
      <c r="H102" s="506"/>
      <c r="I102" s="535"/>
      <c r="J102" s="535"/>
      <c r="K102" s="535"/>
      <c r="L102" s="535"/>
      <c r="M102" s="535"/>
      <c r="N102" s="535"/>
      <c r="O102" s="535"/>
      <c r="P102" s="535"/>
      <c r="Q102" s="510"/>
      <c r="R102" s="38"/>
    </row>
    <row r="103" spans="1:18" ht="15" customHeight="1">
      <c r="A103" s="502"/>
      <c r="B103" s="503"/>
      <c r="C103" s="554"/>
      <c r="D103" s="554"/>
      <c r="E103" s="555"/>
      <c r="F103" s="555"/>
      <c r="G103" s="506"/>
      <c r="H103" s="506"/>
      <c r="I103" s="535"/>
      <c r="J103" s="535"/>
      <c r="K103" s="535"/>
      <c r="L103" s="535"/>
      <c r="M103" s="535"/>
      <c r="N103" s="535"/>
      <c r="O103" s="535"/>
      <c r="P103" s="535"/>
      <c r="Q103" s="510"/>
      <c r="R103" s="38"/>
    </row>
    <row r="104" spans="1:18" ht="15" customHeight="1">
      <c r="A104" s="502"/>
      <c r="B104" s="503"/>
      <c r="C104" s="554"/>
      <c r="D104" s="554"/>
      <c r="E104" s="555"/>
      <c r="F104" s="555"/>
      <c r="G104" s="506"/>
      <c r="H104" s="506"/>
      <c r="I104" s="535"/>
      <c r="J104" s="535"/>
      <c r="K104" s="535"/>
      <c r="L104" s="535"/>
      <c r="M104" s="535"/>
      <c r="N104" s="535"/>
      <c r="O104" s="535"/>
      <c r="P104" s="535"/>
      <c r="Q104" s="510"/>
      <c r="R104" s="38"/>
    </row>
  </sheetData>
  <sheetProtection/>
  <mergeCells count="9">
    <mergeCell ref="I95:N95"/>
    <mergeCell ref="I96:N96"/>
    <mergeCell ref="I97:N97"/>
    <mergeCell ref="I56:N56"/>
    <mergeCell ref="I57:N57"/>
    <mergeCell ref="I58:N58"/>
    <mergeCell ref="I59:N59"/>
    <mergeCell ref="I60:N60"/>
    <mergeCell ref="A62:R62"/>
  </mergeCells>
  <dataValidations count="12">
    <dataValidation type="list" allowBlank="1" showInputMessage="1" showErrorMessage="1" sqref="H69">
      <formula1>$AA$8:$AA$10</formula1>
    </dataValidation>
    <dataValidation type="list" allowBlank="1" showInputMessage="1" showErrorMessage="1" sqref="H81">
      <formula1>$Y$7:$Y$10</formula1>
    </dataValidation>
    <dataValidation type="list" allowBlank="1" showInputMessage="1" showErrorMessage="1" sqref="E69">
      <formula1>$U$8:$U$40</formula1>
    </dataValidation>
    <dataValidation type="list" allowBlank="1" showInputMessage="1" showErrorMessage="1" sqref="E68">
      <formula1>$U$8:$U$30</formula1>
    </dataValidation>
    <dataValidation type="list" allowBlank="1" showInputMessage="1" showErrorMessage="1" sqref="H25">
      <formula1>$Y$8:$Y$9</formula1>
    </dataValidation>
    <dataValidation type="list" allowBlank="1" showInputMessage="1" showErrorMessage="1" sqref="H35">
      <formula1>$Y$8:$Y$10</formula1>
    </dataValidation>
    <dataValidation type="list" allowBlank="1" showInputMessage="1" showErrorMessage="1" sqref="H41">
      <formula1>$W$7:$W$8</formula1>
    </dataValidation>
    <dataValidation type="list" allowBlank="1" showInputMessage="1" showErrorMessage="1" sqref="E42">
      <formula1>$S$8:$S$42</formula1>
    </dataValidation>
    <dataValidation type="list" allowBlank="1" showInputMessage="1" showErrorMessage="1" sqref="E41">
      <formula1>$S$8:$S$32</formula1>
    </dataValidation>
    <dataValidation type="list" allowBlank="1" showInputMessage="1" showErrorMessage="1" sqref="E25">
      <formula1>$T$8:$T$49</formula1>
    </dataValidation>
    <dataValidation type="list" allowBlank="1" showInputMessage="1" showErrorMessage="1" sqref="E27">
      <formula1>$T$8:$T$32</formula1>
    </dataValidation>
    <dataValidation type="list" allowBlank="1" showInputMessage="1" showErrorMessage="1" sqref="H61">
      <formula1>#REF!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3.57421875" style="0" customWidth="1"/>
    <col min="2" max="2" width="5.140625" style="0" customWidth="1"/>
    <col min="3" max="3" width="11.28125" style="0" customWidth="1"/>
    <col min="4" max="4" width="9.7109375" style="0" customWidth="1"/>
    <col min="5" max="5" width="27.8515625" style="0" customWidth="1"/>
    <col min="6" max="6" width="9.7109375" style="0" customWidth="1"/>
    <col min="7" max="7" width="6.7109375" style="0" customWidth="1"/>
    <col min="8" max="8" width="7.8515625" style="0" customWidth="1"/>
    <col min="9" max="13" width="3.57421875" style="0" customWidth="1"/>
    <col min="14" max="14" width="6.57421875" style="0" customWidth="1"/>
    <col min="15" max="15" width="7.57421875" style="0" customWidth="1"/>
    <col min="16" max="16" width="11.8515625" style="0" customWidth="1"/>
    <col min="17" max="17" width="10.57421875" style="0" customWidth="1"/>
    <col min="18" max="18" width="13.421875" style="0" customWidth="1"/>
    <col min="19" max="19" width="13.28125" style="0" customWidth="1"/>
  </cols>
  <sheetData>
    <row r="1" spans="1:18" ht="14.25" customHeight="1">
      <c r="A1" s="399" t="s">
        <v>325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</row>
    <row r="2" spans="2:8" ht="15">
      <c r="B2" s="451" t="s">
        <v>298</v>
      </c>
      <c r="C2" s="451"/>
      <c r="D2" s="451"/>
      <c r="E2" s="451"/>
      <c r="F2" s="451"/>
      <c r="G2" s="451"/>
      <c r="H2" s="451"/>
    </row>
    <row r="3" ht="14.25">
      <c r="B3" s="452" t="s">
        <v>1871</v>
      </c>
    </row>
    <row r="4" spans="2:3" ht="12" customHeight="1">
      <c r="B4" s="930" t="s">
        <v>299</v>
      </c>
      <c r="C4" s="453"/>
    </row>
    <row r="5" spans="2:3" ht="13.5" customHeight="1">
      <c r="B5" s="930" t="s">
        <v>300</v>
      </c>
      <c r="C5" s="453"/>
    </row>
    <row r="6" spans="2:17" ht="12" customHeight="1">
      <c r="B6" s="930" t="s">
        <v>301</v>
      </c>
      <c r="C6" s="453"/>
      <c r="Q6" s="454"/>
    </row>
    <row r="7" ht="14.25">
      <c r="B7" s="452" t="s">
        <v>1515</v>
      </c>
    </row>
    <row r="8" ht="12.75" customHeight="1">
      <c r="B8" s="453" t="s">
        <v>1879</v>
      </c>
    </row>
    <row r="9" ht="12.75" customHeight="1">
      <c r="B9" s="453" t="s">
        <v>1880</v>
      </c>
    </row>
    <row r="10" spans="1:2" ht="14.25">
      <c r="A10" s="456" t="s">
        <v>302</v>
      </c>
      <c r="B10" s="456"/>
    </row>
    <row r="11" spans="1:10" ht="14.25">
      <c r="A11" s="457" t="s">
        <v>303</v>
      </c>
      <c r="B11" s="458"/>
      <c r="C11" s="459"/>
      <c r="J11" t="s">
        <v>1883</v>
      </c>
    </row>
    <row r="12" spans="1:3" ht="15" thickBot="1">
      <c r="A12" s="460" t="s">
        <v>304</v>
      </c>
      <c r="B12" s="461"/>
      <c r="C12" s="461"/>
    </row>
    <row r="13" spans="1:18" ht="62.25" customHeight="1">
      <c r="A13" s="931" t="s">
        <v>984</v>
      </c>
      <c r="B13" s="932" t="s">
        <v>843</v>
      </c>
      <c r="C13" s="933" t="s">
        <v>844</v>
      </c>
      <c r="D13" s="933" t="s">
        <v>845</v>
      </c>
      <c r="E13" s="934" t="s">
        <v>847</v>
      </c>
      <c r="F13" s="934" t="s">
        <v>846</v>
      </c>
      <c r="G13" s="935" t="s">
        <v>848</v>
      </c>
      <c r="H13" s="935" t="s">
        <v>849</v>
      </c>
      <c r="I13" s="936" t="s">
        <v>305</v>
      </c>
      <c r="J13" s="936" t="s">
        <v>210</v>
      </c>
      <c r="K13" s="936" t="s">
        <v>306</v>
      </c>
      <c r="L13" s="936" t="s">
        <v>208</v>
      </c>
      <c r="M13" s="936" t="s">
        <v>307</v>
      </c>
      <c r="N13" s="933" t="s">
        <v>850</v>
      </c>
      <c r="O13" s="935" t="s">
        <v>851</v>
      </c>
      <c r="P13" s="935" t="s">
        <v>852</v>
      </c>
      <c r="Q13" s="935" t="s">
        <v>853</v>
      </c>
      <c r="R13" s="937" t="s">
        <v>854</v>
      </c>
    </row>
    <row r="14" spans="1:18" ht="21.75" customHeight="1" thickBot="1">
      <c r="A14" s="938"/>
      <c r="B14" s="939"/>
      <c r="C14" s="940"/>
      <c r="D14" s="940"/>
      <c r="E14" s="941"/>
      <c r="F14" s="941"/>
      <c r="G14" s="942"/>
      <c r="H14" s="942"/>
      <c r="I14" s="943">
        <v>25</v>
      </c>
      <c r="J14" s="943">
        <v>25</v>
      </c>
      <c r="K14" s="943">
        <v>20</v>
      </c>
      <c r="L14" s="943">
        <v>20</v>
      </c>
      <c r="M14" s="943">
        <v>25</v>
      </c>
      <c r="N14" s="944">
        <f aca="true" t="shared" si="0" ref="N14:N22">SUM(I14:M14)</f>
        <v>115</v>
      </c>
      <c r="O14" s="942"/>
      <c r="P14" s="942"/>
      <c r="Q14" s="942"/>
      <c r="R14" s="945"/>
    </row>
    <row r="15" spans="1:18" ht="14.25" customHeight="1">
      <c r="A15" s="829">
        <v>1</v>
      </c>
      <c r="B15" s="946">
        <v>802</v>
      </c>
      <c r="C15" s="947" t="s">
        <v>308</v>
      </c>
      <c r="D15" s="947" t="s">
        <v>1238</v>
      </c>
      <c r="E15" s="947" t="s">
        <v>868</v>
      </c>
      <c r="F15" s="1005">
        <v>8</v>
      </c>
      <c r="G15" s="948">
        <v>64</v>
      </c>
      <c r="H15" s="949" t="s">
        <v>859</v>
      </c>
      <c r="I15" s="950">
        <v>13</v>
      </c>
      <c r="J15" s="950">
        <v>10</v>
      </c>
      <c r="K15" s="950">
        <v>9</v>
      </c>
      <c r="L15" s="950">
        <v>13</v>
      </c>
      <c r="M15" s="950">
        <v>12</v>
      </c>
      <c r="N15" s="951">
        <f t="shared" si="0"/>
        <v>57</v>
      </c>
      <c r="O15" s="949" t="s">
        <v>928</v>
      </c>
      <c r="P15" s="952" t="s">
        <v>309</v>
      </c>
      <c r="Q15" s="953"/>
      <c r="R15" s="954"/>
    </row>
    <row r="16" spans="1:18" ht="14.25" customHeight="1">
      <c r="A16" s="835">
        <v>2</v>
      </c>
      <c r="B16" s="955">
        <v>702</v>
      </c>
      <c r="C16" s="872" t="s">
        <v>310</v>
      </c>
      <c r="D16" s="872" t="s">
        <v>1912</v>
      </c>
      <c r="E16" s="872" t="s">
        <v>873</v>
      </c>
      <c r="F16" s="874">
        <v>7</v>
      </c>
      <c r="G16" s="956">
        <v>45</v>
      </c>
      <c r="H16" s="825" t="s">
        <v>864</v>
      </c>
      <c r="I16" s="477">
        <v>9</v>
      </c>
      <c r="J16" s="477">
        <v>5</v>
      </c>
      <c r="K16" s="477">
        <v>5</v>
      </c>
      <c r="L16" s="477">
        <v>7</v>
      </c>
      <c r="M16" s="477">
        <v>7</v>
      </c>
      <c r="N16" s="478">
        <f t="shared" si="0"/>
        <v>33</v>
      </c>
      <c r="O16" s="825" t="s">
        <v>864</v>
      </c>
      <c r="P16" s="873" t="s">
        <v>311</v>
      </c>
      <c r="Q16" s="46"/>
      <c r="R16" s="957"/>
    </row>
    <row r="17" spans="1:18" ht="15.75" customHeight="1" thickBot="1">
      <c r="A17" s="958">
        <v>2</v>
      </c>
      <c r="B17" s="959">
        <v>801</v>
      </c>
      <c r="C17" s="960" t="s">
        <v>312</v>
      </c>
      <c r="D17" s="960" t="s">
        <v>876</v>
      </c>
      <c r="E17" s="960" t="s">
        <v>1064</v>
      </c>
      <c r="F17" s="1006">
        <v>8</v>
      </c>
      <c r="G17" s="961">
        <v>50</v>
      </c>
      <c r="H17" s="962" t="s">
        <v>859</v>
      </c>
      <c r="I17" s="963">
        <v>10</v>
      </c>
      <c r="J17" s="963">
        <v>5</v>
      </c>
      <c r="K17" s="963">
        <v>5</v>
      </c>
      <c r="L17" s="963">
        <v>5</v>
      </c>
      <c r="M17" s="963">
        <v>8</v>
      </c>
      <c r="N17" s="964">
        <f t="shared" si="0"/>
        <v>33</v>
      </c>
      <c r="O17" s="962" t="s">
        <v>864</v>
      </c>
      <c r="P17" s="965" t="s">
        <v>313</v>
      </c>
      <c r="Q17" s="966"/>
      <c r="R17" s="967"/>
    </row>
    <row r="18" spans="1:18" ht="15.75" customHeight="1" thickBot="1">
      <c r="A18" s="757">
        <v>3</v>
      </c>
      <c r="B18" s="968">
        <v>804</v>
      </c>
      <c r="C18" s="969" t="s">
        <v>314</v>
      </c>
      <c r="D18" s="969" t="s">
        <v>1248</v>
      </c>
      <c r="E18" s="969" t="s">
        <v>863</v>
      </c>
      <c r="F18" s="1008">
        <v>8</v>
      </c>
      <c r="G18" s="970">
        <v>67</v>
      </c>
      <c r="H18" s="971" t="s">
        <v>859</v>
      </c>
      <c r="I18" s="891">
        <v>12</v>
      </c>
      <c r="J18" s="891">
        <v>0</v>
      </c>
      <c r="K18" s="891">
        <v>2</v>
      </c>
      <c r="L18" s="891">
        <v>5</v>
      </c>
      <c r="M18" s="891">
        <v>8</v>
      </c>
      <c r="N18" s="870">
        <f t="shared" si="0"/>
        <v>27</v>
      </c>
      <c r="O18" s="894"/>
      <c r="P18" s="972" t="s">
        <v>315</v>
      </c>
      <c r="Q18" s="890"/>
      <c r="R18" s="890"/>
    </row>
    <row r="19" spans="1:18" ht="15.75" customHeight="1" thickBot="1">
      <c r="A19" s="481">
        <v>4</v>
      </c>
      <c r="B19" s="973">
        <v>803</v>
      </c>
      <c r="C19" s="877" t="s">
        <v>1217</v>
      </c>
      <c r="D19" s="877" t="s">
        <v>1193</v>
      </c>
      <c r="E19" s="877" t="s">
        <v>858</v>
      </c>
      <c r="F19" s="1008">
        <v>8</v>
      </c>
      <c r="G19" s="886">
        <v>49</v>
      </c>
      <c r="H19" s="887" t="s">
        <v>859</v>
      </c>
      <c r="I19" s="490">
        <v>0</v>
      </c>
      <c r="J19" s="490">
        <v>3</v>
      </c>
      <c r="K19" s="490">
        <v>2</v>
      </c>
      <c r="L19" s="490">
        <v>9</v>
      </c>
      <c r="M19" s="490">
        <v>5</v>
      </c>
      <c r="N19" s="468">
        <f t="shared" si="0"/>
        <v>19</v>
      </c>
      <c r="O19" s="488"/>
      <c r="P19" s="878" t="s">
        <v>316</v>
      </c>
      <c r="Q19" s="43"/>
      <c r="R19" s="43"/>
    </row>
    <row r="20" spans="1:18" ht="15.75" customHeight="1">
      <c r="A20" s="481">
        <v>5</v>
      </c>
      <c r="B20" s="973">
        <v>701</v>
      </c>
      <c r="C20" s="877" t="s">
        <v>317</v>
      </c>
      <c r="D20" s="877" t="s">
        <v>926</v>
      </c>
      <c r="E20" s="877" t="s">
        <v>873</v>
      </c>
      <c r="F20" s="879">
        <v>7</v>
      </c>
      <c r="G20" s="886">
        <v>46</v>
      </c>
      <c r="H20" s="887" t="s">
        <v>859</v>
      </c>
      <c r="I20" s="490">
        <v>0</v>
      </c>
      <c r="J20" s="490">
        <v>0</v>
      </c>
      <c r="K20" s="490">
        <v>3</v>
      </c>
      <c r="L20" s="490">
        <v>6</v>
      </c>
      <c r="M20" s="490">
        <v>9</v>
      </c>
      <c r="N20" s="468">
        <f t="shared" si="0"/>
        <v>18</v>
      </c>
      <c r="O20" s="462"/>
      <c r="P20" s="878" t="s">
        <v>311</v>
      </c>
      <c r="Q20" s="14"/>
      <c r="R20" s="14"/>
    </row>
    <row r="21" spans="1:18" ht="15.75" customHeight="1">
      <c r="A21" s="481">
        <v>6</v>
      </c>
      <c r="B21" s="973">
        <v>706</v>
      </c>
      <c r="C21" s="877" t="s">
        <v>318</v>
      </c>
      <c r="D21" s="877" t="s">
        <v>1005</v>
      </c>
      <c r="E21" s="877" t="s">
        <v>1013</v>
      </c>
      <c r="F21" s="879">
        <v>7</v>
      </c>
      <c r="G21" s="886">
        <v>14</v>
      </c>
      <c r="H21" s="887" t="s">
        <v>935</v>
      </c>
      <c r="I21" s="490">
        <v>0</v>
      </c>
      <c r="J21" s="490">
        <v>3</v>
      </c>
      <c r="K21" s="490">
        <v>2</v>
      </c>
      <c r="L21" s="490">
        <v>4</v>
      </c>
      <c r="M21" s="490">
        <v>6</v>
      </c>
      <c r="N21" s="468">
        <f t="shared" si="0"/>
        <v>15</v>
      </c>
      <c r="O21" s="885"/>
      <c r="P21" s="878"/>
      <c r="Q21" s="43"/>
      <c r="R21" s="43"/>
    </row>
    <row r="22" spans="1:18" ht="15.75" customHeight="1">
      <c r="A22" s="481">
        <v>8</v>
      </c>
      <c r="B22" s="973">
        <v>705</v>
      </c>
      <c r="C22" s="877" t="s">
        <v>1790</v>
      </c>
      <c r="D22" s="877" t="s">
        <v>1022</v>
      </c>
      <c r="E22" s="877" t="s">
        <v>1064</v>
      </c>
      <c r="F22" s="879">
        <v>7</v>
      </c>
      <c r="G22" s="886">
        <v>39</v>
      </c>
      <c r="H22" s="887" t="s">
        <v>859</v>
      </c>
      <c r="I22" s="490">
        <v>0</v>
      </c>
      <c r="J22" s="490">
        <v>0</v>
      </c>
      <c r="K22" s="490">
        <v>4</v>
      </c>
      <c r="L22" s="490">
        <v>5</v>
      </c>
      <c r="M22" s="490">
        <v>5</v>
      </c>
      <c r="N22" s="468">
        <f t="shared" si="0"/>
        <v>14</v>
      </c>
      <c r="O22" s="485"/>
      <c r="P22" s="878" t="s">
        <v>313</v>
      </c>
      <c r="Q22" s="43"/>
      <c r="R22" s="43"/>
    </row>
    <row r="23" spans="1:18" ht="15.75" customHeight="1">
      <c r="A23" s="974"/>
      <c r="B23" s="975">
        <v>703</v>
      </c>
      <c r="C23" s="976" t="s">
        <v>319</v>
      </c>
      <c r="D23" s="976" t="s">
        <v>1108</v>
      </c>
      <c r="E23" s="976" t="s">
        <v>873</v>
      </c>
      <c r="F23" s="1007">
        <v>7</v>
      </c>
      <c r="G23" s="977">
        <v>30</v>
      </c>
      <c r="H23" s="978" t="s">
        <v>864</v>
      </c>
      <c r="I23" s="1699" t="s">
        <v>939</v>
      </c>
      <c r="J23" s="1700"/>
      <c r="K23" s="1700"/>
      <c r="L23" s="1700"/>
      <c r="M23" s="1700"/>
      <c r="N23" s="1701"/>
      <c r="O23" s="979"/>
      <c r="P23" s="980" t="s">
        <v>311</v>
      </c>
      <c r="Q23" s="981"/>
      <c r="R23" s="981"/>
    </row>
    <row r="24" spans="1:18" ht="15.75" customHeight="1">
      <c r="A24" s="974"/>
      <c r="B24" s="975">
        <v>704</v>
      </c>
      <c r="C24" s="976" t="s">
        <v>320</v>
      </c>
      <c r="D24" s="976" t="s">
        <v>1071</v>
      </c>
      <c r="E24" s="976" t="s">
        <v>873</v>
      </c>
      <c r="F24" s="1007">
        <v>7</v>
      </c>
      <c r="G24" s="977">
        <v>29</v>
      </c>
      <c r="H24" s="978" t="s">
        <v>864</v>
      </c>
      <c r="I24" s="1699" t="s">
        <v>939</v>
      </c>
      <c r="J24" s="1700"/>
      <c r="K24" s="1700"/>
      <c r="L24" s="1700"/>
      <c r="M24" s="1700"/>
      <c r="N24" s="1701"/>
      <c r="O24" s="979"/>
      <c r="P24" s="980" t="s">
        <v>311</v>
      </c>
      <c r="Q24" s="981"/>
      <c r="R24" s="981"/>
    </row>
    <row r="25" spans="1:18" ht="15.75" customHeight="1">
      <c r="A25" s="974"/>
      <c r="B25" s="975">
        <v>805</v>
      </c>
      <c r="C25" s="976" t="s">
        <v>1568</v>
      </c>
      <c r="D25" s="976" t="s">
        <v>1248</v>
      </c>
      <c r="E25" s="976" t="s">
        <v>863</v>
      </c>
      <c r="F25" s="1007">
        <v>8</v>
      </c>
      <c r="G25" s="977">
        <v>49</v>
      </c>
      <c r="H25" s="978" t="s">
        <v>864</v>
      </c>
      <c r="I25" s="1699" t="s">
        <v>939</v>
      </c>
      <c r="J25" s="1700"/>
      <c r="K25" s="1700"/>
      <c r="L25" s="1700"/>
      <c r="M25" s="1700"/>
      <c r="N25" s="1701"/>
      <c r="O25" s="982"/>
      <c r="P25" s="980" t="s">
        <v>315</v>
      </c>
      <c r="Q25" s="981"/>
      <c r="R25" s="981"/>
    </row>
    <row r="26" spans="1:6" ht="14.25">
      <c r="A26" s="456" t="s">
        <v>321</v>
      </c>
      <c r="B26" s="456"/>
      <c r="E26" s="536"/>
      <c r="F26" s="536"/>
    </row>
    <row r="27" spans="1:6" ht="14.25">
      <c r="A27" s="457" t="s">
        <v>303</v>
      </c>
      <c r="B27" s="458"/>
      <c r="C27" s="459"/>
      <c r="E27" s="536"/>
      <c r="F27" s="536"/>
    </row>
    <row r="28" spans="1:6" ht="12" customHeight="1" thickBot="1">
      <c r="A28" s="460" t="s">
        <v>304</v>
      </c>
      <c r="B28" s="461"/>
      <c r="C28" s="461"/>
      <c r="E28" s="536"/>
      <c r="F28" s="536"/>
    </row>
    <row r="29" spans="1:19" ht="58.5" customHeight="1">
      <c r="A29" s="931" t="s">
        <v>984</v>
      </c>
      <c r="B29" s="932" t="s">
        <v>843</v>
      </c>
      <c r="C29" s="933" t="s">
        <v>844</v>
      </c>
      <c r="D29" s="933" t="s">
        <v>845</v>
      </c>
      <c r="E29" s="934" t="s">
        <v>847</v>
      </c>
      <c r="F29" s="934"/>
      <c r="G29" s="935" t="s">
        <v>848</v>
      </c>
      <c r="H29" s="935" t="s">
        <v>849</v>
      </c>
      <c r="I29" s="936" t="s">
        <v>305</v>
      </c>
      <c r="J29" s="936" t="s">
        <v>210</v>
      </c>
      <c r="K29" s="936" t="s">
        <v>306</v>
      </c>
      <c r="L29" s="936" t="s">
        <v>208</v>
      </c>
      <c r="M29" s="936" t="s">
        <v>307</v>
      </c>
      <c r="N29" s="933" t="s">
        <v>850</v>
      </c>
      <c r="O29" s="935" t="s">
        <v>851</v>
      </c>
      <c r="P29" s="935" t="s">
        <v>852</v>
      </c>
      <c r="Q29" s="935" t="s">
        <v>853</v>
      </c>
      <c r="R29" s="937" t="s">
        <v>854</v>
      </c>
      <c r="S29" s="38"/>
    </row>
    <row r="30" spans="1:20" ht="15" customHeight="1" thickBot="1">
      <c r="A30" s="938"/>
      <c r="B30" s="939"/>
      <c r="C30" s="940"/>
      <c r="D30" s="940"/>
      <c r="E30" s="941"/>
      <c r="F30" s="941"/>
      <c r="G30" s="942"/>
      <c r="H30" s="942"/>
      <c r="I30" s="943">
        <v>25</v>
      </c>
      <c r="J30" s="943">
        <v>25</v>
      </c>
      <c r="K30" s="943">
        <v>20</v>
      </c>
      <c r="L30" s="943">
        <v>20</v>
      </c>
      <c r="M30" s="943">
        <v>25</v>
      </c>
      <c r="N30" s="944">
        <f>SUM(I30:M30)</f>
        <v>115</v>
      </c>
      <c r="O30" s="942"/>
      <c r="P30" s="942"/>
      <c r="Q30" s="942"/>
      <c r="R30" s="945"/>
      <c r="S30" s="38"/>
      <c r="T30">
        <v>10</v>
      </c>
    </row>
    <row r="31" spans="1:19" ht="15" customHeight="1" thickBot="1">
      <c r="A31" s="995">
        <v>1</v>
      </c>
      <c r="B31" s="996">
        <v>1101</v>
      </c>
      <c r="C31" s="997" t="s">
        <v>322</v>
      </c>
      <c r="D31" s="997" t="s">
        <v>922</v>
      </c>
      <c r="E31" s="998" t="s">
        <v>863</v>
      </c>
      <c r="F31" s="997">
        <v>11</v>
      </c>
      <c r="G31" s="996">
        <v>52</v>
      </c>
      <c r="H31" s="999" t="s">
        <v>859</v>
      </c>
      <c r="I31" s="1000">
        <v>17</v>
      </c>
      <c r="J31" s="1000">
        <v>14</v>
      </c>
      <c r="K31" s="1000">
        <v>7</v>
      </c>
      <c r="L31" s="1000">
        <v>17</v>
      </c>
      <c r="M31" s="1000">
        <v>17</v>
      </c>
      <c r="N31" s="1001">
        <f>SUM(I31:M31)</f>
        <v>72</v>
      </c>
      <c r="O31" s="999" t="s">
        <v>928</v>
      </c>
      <c r="P31" s="1002" t="s">
        <v>315</v>
      </c>
      <c r="Q31" s="1003"/>
      <c r="R31" s="1004"/>
      <c r="S31" s="38"/>
    </row>
    <row r="32" spans="1:19" ht="15" customHeight="1">
      <c r="A32" s="983">
        <v>2</v>
      </c>
      <c r="B32" s="970">
        <v>1102</v>
      </c>
      <c r="C32" s="984" t="s">
        <v>323</v>
      </c>
      <c r="D32" s="984" t="s">
        <v>1173</v>
      </c>
      <c r="E32" s="969" t="s">
        <v>863</v>
      </c>
      <c r="F32" s="1009">
        <v>11</v>
      </c>
      <c r="G32" s="970">
        <v>29</v>
      </c>
      <c r="H32" s="971" t="s">
        <v>935</v>
      </c>
      <c r="I32" s="891">
        <v>0</v>
      </c>
      <c r="J32" s="891">
        <v>0</v>
      </c>
      <c r="K32" s="891">
        <v>3</v>
      </c>
      <c r="L32" s="891">
        <v>13</v>
      </c>
      <c r="M32" s="891">
        <v>5</v>
      </c>
      <c r="N32" s="985">
        <f>SUM(I32:M32)</f>
        <v>21</v>
      </c>
      <c r="O32" s="893"/>
      <c r="P32" s="972" t="s">
        <v>315</v>
      </c>
      <c r="Q32" s="890"/>
      <c r="R32" s="986"/>
      <c r="S32" s="38"/>
    </row>
    <row r="33" spans="1:19" ht="15" customHeight="1" thickBot="1">
      <c r="A33" s="795">
        <v>3</v>
      </c>
      <c r="B33" s="987">
        <v>1001</v>
      </c>
      <c r="C33" s="988" t="s">
        <v>276</v>
      </c>
      <c r="D33" s="988" t="s">
        <v>324</v>
      </c>
      <c r="E33" s="989" t="s">
        <v>868</v>
      </c>
      <c r="F33" s="17">
        <v>10</v>
      </c>
      <c r="G33" s="987">
        <v>69</v>
      </c>
      <c r="H33" s="990" t="s">
        <v>859</v>
      </c>
      <c r="I33" s="991">
        <v>0</v>
      </c>
      <c r="J33" s="991">
        <v>0</v>
      </c>
      <c r="K33" s="991">
        <v>2</v>
      </c>
      <c r="L33" s="991">
        <v>10.5</v>
      </c>
      <c r="M33" s="991">
        <v>8</v>
      </c>
      <c r="N33" s="992">
        <f>SUM(I33:M33)</f>
        <v>20.5</v>
      </c>
      <c r="O33" s="990"/>
      <c r="P33" s="993" t="s">
        <v>309</v>
      </c>
      <c r="Q33" s="993" t="s">
        <v>1751</v>
      </c>
      <c r="R33" s="994"/>
      <c r="S33" s="38"/>
    </row>
    <row r="34" spans="1:19" ht="15" customHeight="1">
      <c r="A34" s="502"/>
      <c r="B34" s="503"/>
      <c r="C34" s="554"/>
      <c r="D34" s="554"/>
      <c r="E34" s="555"/>
      <c r="F34" s="555"/>
      <c r="G34" s="506"/>
      <c r="H34" s="506"/>
      <c r="I34" s="535"/>
      <c r="J34" s="535"/>
      <c r="K34" s="535"/>
      <c r="L34" s="535"/>
      <c r="M34" s="535"/>
      <c r="N34" s="535"/>
      <c r="O34" s="535"/>
      <c r="P34" s="535"/>
      <c r="Q34" s="510"/>
      <c r="R34" s="38"/>
      <c r="S34" s="38"/>
    </row>
  </sheetData>
  <sheetProtection/>
  <mergeCells count="4">
    <mergeCell ref="A1:R1"/>
    <mergeCell ref="I23:N23"/>
    <mergeCell ref="I24:N24"/>
    <mergeCell ref="I25:N25"/>
  </mergeCells>
  <dataValidations count="1">
    <dataValidation type="list" allowBlank="1" showInputMessage="1" showErrorMessage="1" sqref="H33">
      <formula1>$AA$7:$AA$9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2016-12-26T10:21:15Z</dcterms:modified>
  <cp:category/>
  <cp:version/>
  <cp:contentType/>
  <cp:contentStatus/>
</cp:coreProperties>
</file>