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425"/>
  </bookViews>
  <sheets>
    <sheet name="Анализ_Общий" sheetId="7" r:id="rId1"/>
    <sheet name="Общий_ 1 кл." sheetId="1" r:id="rId2"/>
    <sheet name="Задания_ 1 кл." sheetId="2" r:id="rId3"/>
    <sheet name="Общий_ 2 кл." sheetId="3" r:id="rId4"/>
    <sheet name="Задания_ 2 кл." sheetId="4" r:id="rId5"/>
    <sheet name="Общий_ 3 кл." sheetId="6" r:id="rId6"/>
    <sheet name="Задания_ 3 кл." sheetId="5" r:id="rId7"/>
  </sheets>
  <calcPr calcId="145621"/>
</workbook>
</file>

<file path=xl/calcChain.xml><?xml version="1.0" encoding="utf-8"?>
<calcChain xmlns="http://schemas.openxmlformats.org/spreadsheetml/2006/main">
  <c r="N4" i="3" l="1"/>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 i="3"/>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2" i="6"/>
  <c r="T133" i="5" l="1"/>
  <c r="M131" i="5"/>
  <c r="L131" i="5"/>
  <c r="W27" i="5"/>
  <c r="W31" i="5"/>
  <c r="W35" i="5"/>
  <c r="W39" i="5"/>
  <c r="W43" i="5"/>
  <c r="W47" i="5"/>
  <c r="W51" i="5"/>
  <c r="W55" i="5"/>
  <c r="W59" i="5"/>
  <c r="W63" i="5"/>
  <c r="W67" i="5"/>
  <c r="W71" i="5"/>
  <c r="W75" i="5"/>
  <c r="W79" i="5"/>
  <c r="W83" i="5"/>
  <c r="W87" i="5"/>
  <c r="W91" i="5"/>
  <c r="W95" i="5"/>
  <c r="W99" i="5"/>
  <c r="W103" i="5"/>
  <c r="W107" i="5"/>
  <c r="W111" i="5"/>
  <c r="W115" i="5"/>
  <c r="W119" i="5"/>
  <c r="W11" i="5"/>
  <c r="W15" i="5"/>
  <c r="W19" i="5"/>
  <c r="W23" i="5"/>
  <c r="W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5" i="5"/>
  <c r="V6" i="5"/>
  <c r="V7" i="5"/>
  <c r="V4" i="5"/>
  <c r="A127" i="5"/>
  <c r="R132" i="5"/>
  <c r="Q126" i="5"/>
  <c r="Q132" i="5" s="1"/>
  <c r="P132" i="5"/>
  <c r="I132" i="5"/>
  <c r="A126" i="5"/>
  <c r="R131" i="5"/>
  <c r="Q131" i="5"/>
  <c r="P131" i="5"/>
  <c r="O131" i="5"/>
  <c r="K131" i="5"/>
  <c r="J131" i="5"/>
  <c r="I125" i="5"/>
  <c r="I131" i="5" s="1"/>
  <c r="H131" i="5"/>
  <c r="G131" i="5"/>
  <c r="A125" i="5"/>
  <c r="T124" i="5"/>
  <c r="R128" i="5"/>
  <c r="Q130" i="5"/>
  <c r="P128" i="5"/>
  <c r="O130" i="5"/>
  <c r="K130" i="5"/>
  <c r="J128" i="5"/>
  <c r="I130" i="5"/>
  <c r="H128" i="5"/>
  <c r="G130" i="5"/>
  <c r="B124" i="5"/>
  <c r="A124" i="5"/>
  <c r="C127" i="5"/>
  <c r="B125" i="5"/>
  <c r="U119" i="5"/>
  <c r="U118" i="5"/>
  <c r="U117" i="5"/>
  <c r="U116" i="5"/>
  <c r="U115" i="5"/>
  <c r="U114" i="5"/>
  <c r="U113" i="5"/>
  <c r="U112" i="5"/>
  <c r="U111" i="5"/>
  <c r="U110" i="5"/>
  <c r="U109" i="5"/>
  <c r="U108"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U5" i="5"/>
  <c r="U4" i="5"/>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2" i="6"/>
  <c r="B31" i="6"/>
  <c r="L31" i="6"/>
  <c r="K31" i="6"/>
  <c r="J31" i="6"/>
  <c r="I31" i="6"/>
  <c r="H31" i="6"/>
  <c r="G31" i="6"/>
  <c r="F31" i="6"/>
  <c r="E31" i="6"/>
  <c r="C31" i="6"/>
  <c r="T131" i="5" l="1"/>
  <c r="T132" i="5"/>
  <c r="T130" i="5"/>
  <c r="M130" i="5"/>
  <c r="N128" i="5"/>
  <c r="N131" i="5"/>
  <c r="L128" i="5"/>
  <c r="L132" i="5"/>
  <c r="B126" i="5"/>
  <c r="B127" i="5"/>
  <c r="G128" i="5"/>
  <c r="I128" i="5"/>
  <c r="K128" i="5"/>
  <c r="M128" i="5"/>
  <c r="O128" i="5"/>
  <c r="Q128" i="5"/>
  <c r="T128" i="5"/>
  <c r="H130" i="5"/>
  <c r="J130" i="5"/>
  <c r="L130" i="5"/>
  <c r="N130" i="5"/>
  <c r="P130" i="5"/>
  <c r="R130" i="5"/>
  <c r="C125" i="5"/>
  <c r="C126" i="5"/>
  <c r="U23" i="4"/>
  <c r="U27" i="4"/>
  <c r="U31" i="4"/>
  <c r="U35" i="4"/>
  <c r="U39" i="4"/>
  <c r="U43" i="4"/>
  <c r="U47" i="4"/>
  <c r="U51" i="4"/>
  <c r="U55" i="4"/>
  <c r="U59" i="4"/>
  <c r="U63" i="4"/>
  <c r="U67" i="4"/>
  <c r="U71" i="4"/>
  <c r="U75" i="4"/>
  <c r="U79" i="4"/>
  <c r="U83" i="4"/>
  <c r="U87" i="4"/>
  <c r="U91" i="4"/>
  <c r="U95" i="4"/>
  <c r="U99" i="4"/>
  <c r="U103" i="4"/>
  <c r="U107" i="4"/>
  <c r="U111" i="4"/>
  <c r="U115" i="4"/>
  <c r="U119" i="4"/>
  <c r="U123" i="4"/>
  <c r="U11" i="4"/>
  <c r="U15" i="4"/>
  <c r="U19" i="4"/>
  <c r="U7" i="4"/>
  <c r="T123" i="4"/>
  <c r="S123" i="4"/>
  <c r="T122" i="4"/>
  <c r="S122" i="4"/>
  <c r="T121" i="4"/>
  <c r="S121" i="4"/>
  <c r="T120" i="4"/>
  <c r="S120" i="4"/>
  <c r="R128" i="4"/>
  <c r="R127" i="4"/>
  <c r="R131" i="4" s="1"/>
  <c r="P133" i="4"/>
  <c r="O131" i="4"/>
  <c r="N133" i="4"/>
  <c r="M127" i="4"/>
  <c r="M131" i="4" s="1"/>
  <c r="L133" i="4"/>
  <c r="J133" i="4"/>
  <c r="I127" i="4"/>
  <c r="I131" i="4" s="1"/>
  <c r="H133" i="4"/>
  <c r="G131" i="4"/>
  <c r="C127" i="4"/>
  <c r="B130" i="4"/>
  <c r="S119" i="4"/>
  <c r="S118" i="4"/>
  <c r="S117" i="4"/>
  <c r="S116" i="4"/>
  <c r="T115" i="4"/>
  <c r="S115" i="4"/>
  <c r="T114" i="4"/>
  <c r="S114" i="4"/>
  <c r="T113" i="4"/>
  <c r="S113" i="4"/>
  <c r="T112" i="4"/>
  <c r="S112" i="4"/>
  <c r="T111" i="4"/>
  <c r="S111" i="4"/>
  <c r="T110" i="4"/>
  <c r="S110" i="4"/>
  <c r="T109" i="4"/>
  <c r="S109" i="4"/>
  <c r="T108" i="4"/>
  <c r="S108" i="4"/>
  <c r="T107" i="4"/>
  <c r="S107" i="4"/>
  <c r="T106" i="4"/>
  <c r="S106" i="4"/>
  <c r="T105" i="4"/>
  <c r="S105" i="4"/>
  <c r="T104" i="4"/>
  <c r="S104" i="4"/>
  <c r="T103" i="4"/>
  <c r="S103" i="4"/>
  <c r="T102" i="4"/>
  <c r="S102" i="4"/>
  <c r="T101" i="4"/>
  <c r="S101" i="4"/>
  <c r="T100" i="4"/>
  <c r="S100" i="4"/>
  <c r="T99" i="4"/>
  <c r="S99" i="4"/>
  <c r="T98" i="4"/>
  <c r="S98" i="4"/>
  <c r="T97" i="4"/>
  <c r="S97" i="4"/>
  <c r="T96" i="4"/>
  <c r="S96" i="4"/>
  <c r="T95" i="4"/>
  <c r="S95" i="4"/>
  <c r="T94" i="4"/>
  <c r="S94" i="4"/>
  <c r="T93" i="4"/>
  <c r="S93" i="4"/>
  <c r="T92" i="4"/>
  <c r="S92" i="4"/>
  <c r="T91" i="4"/>
  <c r="S91" i="4"/>
  <c r="T90" i="4"/>
  <c r="S90" i="4"/>
  <c r="T89" i="4"/>
  <c r="S89" i="4"/>
  <c r="T88" i="4"/>
  <c r="S88" i="4"/>
  <c r="T87" i="4"/>
  <c r="S87" i="4"/>
  <c r="T86" i="4"/>
  <c r="S86" i="4"/>
  <c r="T85" i="4"/>
  <c r="S85" i="4"/>
  <c r="T84" i="4"/>
  <c r="S84" i="4"/>
  <c r="T83" i="4"/>
  <c r="S83" i="4"/>
  <c r="T82" i="4"/>
  <c r="S82" i="4"/>
  <c r="T81" i="4"/>
  <c r="S81" i="4"/>
  <c r="T80" i="4"/>
  <c r="S80" i="4"/>
  <c r="T79" i="4"/>
  <c r="S79" i="4"/>
  <c r="T78" i="4"/>
  <c r="S78" i="4"/>
  <c r="T77" i="4"/>
  <c r="S77" i="4"/>
  <c r="T76" i="4"/>
  <c r="S76" i="4"/>
  <c r="T75" i="4"/>
  <c r="S75" i="4"/>
  <c r="T74" i="4"/>
  <c r="S74" i="4"/>
  <c r="T73" i="4"/>
  <c r="S73" i="4"/>
  <c r="T72" i="4"/>
  <c r="S72" i="4"/>
  <c r="T71" i="4"/>
  <c r="S71" i="4"/>
  <c r="T70" i="4"/>
  <c r="S70" i="4"/>
  <c r="T69" i="4"/>
  <c r="S69" i="4"/>
  <c r="T68" i="4"/>
  <c r="S68" i="4"/>
  <c r="T67" i="4"/>
  <c r="S67" i="4"/>
  <c r="T66" i="4"/>
  <c r="S66" i="4"/>
  <c r="T65" i="4"/>
  <c r="S65" i="4"/>
  <c r="T64" i="4"/>
  <c r="S64" i="4"/>
  <c r="T63" i="4"/>
  <c r="S63" i="4"/>
  <c r="T62" i="4"/>
  <c r="S62" i="4"/>
  <c r="T61" i="4"/>
  <c r="S61" i="4"/>
  <c r="T60" i="4"/>
  <c r="S60" i="4"/>
  <c r="T59" i="4"/>
  <c r="S59" i="4"/>
  <c r="T58" i="4"/>
  <c r="S58" i="4"/>
  <c r="T57" i="4"/>
  <c r="S57" i="4"/>
  <c r="T56" i="4"/>
  <c r="S56" i="4"/>
  <c r="T55" i="4"/>
  <c r="S55" i="4"/>
  <c r="T54" i="4"/>
  <c r="S54" i="4"/>
  <c r="T53" i="4"/>
  <c r="S53" i="4"/>
  <c r="T52" i="4"/>
  <c r="S52" i="4"/>
  <c r="T51" i="4"/>
  <c r="S51" i="4"/>
  <c r="T50" i="4"/>
  <c r="S50" i="4"/>
  <c r="T49" i="4"/>
  <c r="S49" i="4"/>
  <c r="T48" i="4"/>
  <c r="S48" i="4"/>
  <c r="T47" i="4"/>
  <c r="S47" i="4"/>
  <c r="T46" i="4"/>
  <c r="S46" i="4"/>
  <c r="T45" i="4"/>
  <c r="S45" i="4"/>
  <c r="T44" i="4"/>
  <c r="S44" i="4"/>
  <c r="T43" i="4"/>
  <c r="S43" i="4"/>
  <c r="T42" i="4"/>
  <c r="S42" i="4"/>
  <c r="T41" i="4"/>
  <c r="S41" i="4"/>
  <c r="T40" i="4"/>
  <c r="S40" i="4"/>
  <c r="T39" i="4"/>
  <c r="S39" i="4"/>
  <c r="T38" i="4"/>
  <c r="S38" i="4"/>
  <c r="T37" i="4"/>
  <c r="S37" i="4"/>
  <c r="T36" i="4"/>
  <c r="S36" i="4"/>
  <c r="T35" i="4"/>
  <c r="S35" i="4"/>
  <c r="T34" i="4"/>
  <c r="S34" i="4"/>
  <c r="T33" i="4"/>
  <c r="S33" i="4"/>
  <c r="T32" i="4"/>
  <c r="S32" i="4"/>
  <c r="T31" i="4"/>
  <c r="S31" i="4"/>
  <c r="T30" i="4"/>
  <c r="S30" i="4"/>
  <c r="T29" i="4"/>
  <c r="S29" i="4"/>
  <c r="T28" i="4"/>
  <c r="S28" i="4"/>
  <c r="T27" i="4"/>
  <c r="S27" i="4"/>
  <c r="T26" i="4"/>
  <c r="S26" i="4"/>
  <c r="T25" i="4"/>
  <c r="S25" i="4"/>
  <c r="T24" i="4"/>
  <c r="S24" i="4"/>
  <c r="T23" i="4"/>
  <c r="S23" i="4"/>
  <c r="T22" i="4"/>
  <c r="S22" i="4"/>
  <c r="T21" i="4"/>
  <c r="S21" i="4"/>
  <c r="T20" i="4"/>
  <c r="S20" i="4"/>
  <c r="T19" i="4"/>
  <c r="S19" i="4"/>
  <c r="T18" i="4"/>
  <c r="S18" i="4"/>
  <c r="T17" i="4"/>
  <c r="S17" i="4"/>
  <c r="T16" i="4"/>
  <c r="S16" i="4"/>
  <c r="T15" i="4"/>
  <c r="S15" i="4"/>
  <c r="T14" i="4"/>
  <c r="S14" i="4"/>
  <c r="T13" i="4"/>
  <c r="S13" i="4"/>
  <c r="T12" i="4"/>
  <c r="S12" i="4"/>
  <c r="T11" i="4"/>
  <c r="S11" i="4"/>
  <c r="T10" i="4"/>
  <c r="S10" i="4"/>
  <c r="T9" i="4"/>
  <c r="S9" i="4"/>
  <c r="T8" i="4"/>
  <c r="S8" i="4"/>
  <c r="T7" i="4"/>
  <c r="S7" i="4"/>
  <c r="T6" i="4"/>
  <c r="S6" i="4"/>
  <c r="T5" i="4"/>
  <c r="S5" i="4"/>
  <c r="T4" i="4"/>
  <c r="S4" i="4"/>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 i="3"/>
  <c r="B33" i="3"/>
  <c r="K131" i="4" l="1"/>
  <c r="H134" i="4"/>
  <c r="J134" i="4"/>
  <c r="L134" i="4"/>
  <c r="N134" i="4"/>
  <c r="P134" i="4"/>
  <c r="I135" i="4"/>
  <c r="O135" i="4"/>
  <c r="R135" i="4"/>
  <c r="G134" i="4"/>
  <c r="I134" i="4"/>
  <c r="K134" i="4"/>
  <c r="M134" i="4"/>
  <c r="O134" i="4"/>
  <c r="R134" i="4"/>
  <c r="L135" i="4"/>
  <c r="P135" i="4"/>
  <c r="R136" i="4"/>
  <c r="D130" i="4"/>
  <c r="D129" i="4"/>
  <c r="D128" i="4"/>
  <c r="C128" i="4"/>
  <c r="C129" i="4"/>
  <c r="C130" i="4"/>
  <c r="H131" i="4"/>
  <c r="J131" i="4"/>
  <c r="L131" i="4"/>
  <c r="N131" i="4"/>
  <c r="P131" i="4"/>
  <c r="G133" i="4"/>
  <c r="I133" i="4"/>
  <c r="K133" i="4"/>
  <c r="M133" i="4"/>
  <c r="O133" i="4"/>
  <c r="R133" i="4"/>
  <c r="B127" i="4"/>
  <c r="B128" i="4"/>
  <c r="B129" i="4"/>
  <c r="K33" i="3"/>
  <c r="I33" i="3"/>
  <c r="G33" i="3"/>
  <c r="E33" i="3"/>
  <c r="C33" i="3"/>
  <c r="D33" i="3" s="1"/>
  <c r="D16" i="1" l="1"/>
  <c r="D11" i="1"/>
  <c r="D7" i="1"/>
  <c r="D26" i="1"/>
  <c r="D21" i="1"/>
  <c r="D4" i="1"/>
  <c r="D10" i="1"/>
  <c r="D28" i="1"/>
  <c r="D17" i="1"/>
  <c r="D20" i="1"/>
  <c r="D33" i="1"/>
  <c r="D5" i="1"/>
  <c r="D6" i="1"/>
  <c r="D15" i="1"/>
  <c r="D12" i="1"/>
  <c r="D9" i="1"/>
  <c r="D27" i="1"/>
  <c r="D24" i="1"/>
  <c r="D31" i="1"/>
  <c r="D29" i="1"/>
  <c r="D13" i="1"/>
  <c r="D18" i="1"/>
  <c r="D32" i="1"/>
  <c r="D25" i="1"/>
  <c r="D30" i="1"/>
  <c r="D23" i="1"/>
  <c r="D8" i="1"/>
  <c r="D19" i="1"/>
  <c r="D14" i="1"/>
  <c r="D22" i="1"/>
  <c r="N11" i="1"/>
  <c r="N7" i="1"/>
  <c r="N26" i="1"/>
  <c r="N21" i="1"/>
  <c r="N4" i="1"/>
  <c r="N10" i="1"/>
  <c r="N28" i="1"/>
  <c r="N17" i="1"/>
  <c r="N20" i="1"/>
  <c r="N33" i="1"/>
  <c r="N5" i="1"/>
  <c r="N6" i="1"/>
  <c r="N15" i="1"/>
  <c r="N12" i="1"/>
  <c r="N9" i="1"/>
  <c r="N27" i="1"/>
  <c r="N24" i="1"/>
  <c r="N31" i="1"/>
  <c r="N29" i="1"/>
  <c r="N13" i="1"/>
  <c r="N18" i="1"/>
  <c r="N32" i="1"/>
  <c r="N25" i="1"/>
  <c r="N30" i="1"/>
  <c r="N23" i="1"/>
  <c r="N8" i="1"/>
  <c r="N19" i="1"/>
  <c r="N14" i="1"/>
  <c r="N16" i="1"/>
  <c r="N34" i="1"/>
  <c r="N22" i="1"/>
  <c r="T130" i="2"/>
  <c r="T119" i="2"/>
  <c r="H134" i="2"/>
  <c r="Q127" i="2"/>
  <c r="Q131" i="2"/>
  <c r="O127" i="2"/>
  <c r="O133" i="2" s="1"/>
  <c r="N127" i="2"/>
  <c r="N131" i="2" s="1"/>
  <c r="M133" i="2"/>
  <c r="L131" i="2"/>
  <c r="K133" i="2"/>
  <c r="J131" i="2"/>
  <c r="I133" i="2"/>
  <c r="H131" i="2"/>
  <c r="G133" i="2"/>
  <c r="F131" i="2"/>
  <c r="R119" i="2"/>
  <c r="R118" i="2"/>
  <c r="R117" i="2"/>
  <c r="R116" i="2"/>
  <c r="S115" i="2"/>
  <c r="R115" i="2"/>
  <c r="S114" i="2"/>
  <c r="R114" i="2"/>
  <c r="S113" i="2"/>
  <c r="T115" i="2" s="1"/>
  <c r="R113" i="2"/>
  <c r="S112" i="2"/>
  <c r="R112" i="2"/>
  <c r="S111" i="2"/>
  <c r="R111" i="2"/>
  <c r="S110" i="2"/>
  <c r="R110" i="2"/>
  <c r="S109" i="2"/>
  <c r="T111" i="2" s="1"/>
  <c r="R109" i="2"/>
  <c r="S108" i="2"/>
  <c r="R108" i="2"/>
  <c r="S107" i="2"/>
  <c r="R107" i="2"/>
  <c r="S106" i="2"/>
  <c r="R106" i="2"/>
  <c r="S105" i="2"/>
  <c r="T107" i="2" s="1"/>
  <c r="R105" i="2"/>
  <c r="S104" i="2"/>
  <c r="R104" i="2"/>
  <c r="S103" i="2"/>
  <c r="R103" i="2"/>
  <c r="S102" i="2"/>
  <c r="R102" i="2"/>
  <c r="S101" i="2"/>
  <c r="T103" i="2" s="1"/>
  <c r="R101" i="2"/>
  <c r="S100" i="2"/>
  <c r="R100" i="2"/>
  <c r="S99" i="2"/>
  <c r="R99" i="2"/>
  <c r="S98" i="2"/>
  <c r="R98" i="2"/>
  <c r="S97" i="2"/>
  <c r="T99" i="2" s="1"/>
  <c r="R97" i="2"/>
  <c r="S96" i="2"/>
  <c r="R96" i="2"/>
  <c r="S95" i="2"/>
  <c r="R95" i="2"/>
  <c r="S94" i="2"/>
  <c r="R94" i="2"/>
  <c r="S93" i="2"/>
  <c r="T95" i="2" s="1"/>
  <c r="R93" i="2"/>
  <c r="S92" i="2"/>
  <c r="R92" i="2"/>
  <c r="S91" i="2"/>
  <c r="R91" i="2"/>
  <c r="S90" i="2"/>
  <c r="R90" i="2"/>
  <c r="S89" i="2"/>
  <c r="T91" i="2" s="1"/>
  <c r="R89" i="2"/>
  <c r="S88" i="2"/>
  <c r="R88" i="2"/>
  <c r="S87" i="2"/>
  <c r="R87" i="2"/>
  <c r="S86" i="2"/>
  <c r="R86" i="2"/>
  <c r="S85" i="2"/>
  <c r="T87" i="2" s="1"/>
  <c r="R85" i="2"/>
  <c r="S84" i="2"/>
  <c r="R84" i="2"/>
  <c r="S83" i="2"/>
  <c r="R83" i="2"/>
  <c r="S82" i="2"/>
  <c r="R82" i="2"/>
  <c r="S81" i="2"/>
  <c r="T83" i="2" s="1"/>
  <c r="R81" i="2"/>
  <c r="S80" i="2"/>
  <c r="R80" i="2"/>
  <c r="S79" i="2"/>
  <c r="R79" i="2"/>
  <c r="S78" i="2"/>
  <c r="R78" i="2"/>
  <c r="S77" i="2"/>
  <c r="T79" i="2" s="1"/>
  <c r="R77" i="2"/>
  <c r="S76" i="2"/>
  <c r="R76" i="2"/>
  <c r="S75" i="2"/>
  <c r="R75" i="2"/>
  <c r="S74" i="2"/>
  <c r="R74" i="2"/>
  <c r="S73" i="2"/>
  <c r="T75" i="2" s="1"/>
  <c r="R73" i="2"/>
  <c r="S72" i="2"/>
  <c r="R72" i="2"/>
  <c r="S71" i="2"/>
  <c r="R71" i="2"/>
  <c r="S70" i="2"/>
  <c r="R70" i="2"/>
  <c r="S69" i="2"/>
  <c r="T71" i="2" s="1"/>
  <c r="R69" i="2"/>
  <c r="S68" i="2"/>
  <c r="R68" i="2"/>
  <c r="S67" i="2"/>
  <c r="R67" i="2"/>
  <c r="S66" i="2"/>
  <c r="R66" i="2"/>
  <c r="S65" i="2"/>
  <c r="T67" i="2" s="1"/>
  <c r="R65" i="2"/>
  <c r="S64" i="2"/>
  <c r="R64" i="2"/>
  <c r="S63" i="2"/>
  <c r="R63" i="2"/>
  <c r="S62" i="2"/>
  <c r="R62" i="2"/>
  <c r="S61" i="2"/>
  <c r="T63" i="2" s="1"/>
  <c r="R61" i="2"/>
  <c r="S60" i="2"/>
  <c r="R60" i="2"/>
  <c r="S59" i="2"/>
  <c r="R59" i="2"/>
  <c r="S58" i="2"/>
  <c r="R58" i="2"/>
  <c r="S57" i="2"/>
  <c r="T59" i="2" s="1"/>
  <c r="R57" i="2"/>
  <c r="S56" i="2"/>
  <c r="R56" i="2"/>
  <c r="S55" i="2"/>
  <c r="R55" i="2"/>
  <c r="S54" i="2"/>
  <c r="R54" i="2"/>
  <c r="S53" i="2"/>
  <c r="T55" i="2" s="1"/>
  <c r="R53" i="2"/>
  <c r="S52" i="2"/>
  <c r="R52" i="2"/>
  <c r="S51" i="2"/>
  <c r="R51" i="2"/>
  <c r="S50" i="2"/>
  <c r="R50" i="2"/>
  <c r="S49" i="2"/>
  <c r="T51" i="2" s="1"/>
  <c r="R49" i="2"/>
  <c r="S48" i="2"/>
  <c r="R48" i="2"/>
  <c r="S47" i="2"/>
  <c r="R47" i="2"/>
  <c r="S46" i="2"/>
  <c r="R46" i="2"/>
  <c r="S45" i="2"/>
  <c r="T47" i="2" s="1"/>
  <c r="R45" i="2"/>
  <c r="S44" i="2"/>
  <c r="R44" i="2"/>
  <c r="S43" i="2"/>
  <c r="R43" i="2"/>
  <c r="S42" i="2"/>
  <c r="R42" i="2"/>
  <c r="S41" i="2"/>
  <c r="T43" i="2" s="1"/>
  <c r="R41" i="2"/>
  <c r="S40" i="2"/>
  <c r="R40" i="2"/>
  <c r="S39" i="2"/>
  <c r="R39" i="2"/>
  <c r="S38" i="2"/>
  <c r="R38" i="2"/>
  <c r="S37" i="2"/>
  <c r="T39" i="2" s="1"/>
  <c r="R37" i="2"/>
  <c r="S36" i="2"/>
  <c r="R36" i="2"/>
  <c r="S35" i="2"/>
  <c r="R35" i="2"/>
  <c r="S34" i="2"/>
  <c r="R34" i="2"/>
  <c r="S33" i="2"/>
  <c r="T35" i="2" s="1"/>
  <c r="R33" i="2"/>
  <c r="S32" i="2"/>
  <c r="R32" i="2"/>
  <c r="S31" i="2"/>
  <c r="R31" i="2"/>
  <c r="S30" i="2"/>
  <c r="R30" i="2"/>
  <c r="S29" i="2"/>
  <c r="T31" i="2" s="1"/>
  <c r="R29" i="2"/>
  <c r="S28" i="2"/>
  <c r="R28" i="2"/>
  <c r="S27" i="2"/>
  <c r="R27" i="2"/>
  <c r="S26" i="2"/>
  <c r="R26" i="2"/>
  <c r="S25" i="2"/>
  <c r="T27" i="2" s="1"/>
  <c r="R25" i="2"/>
  <c r="S24" i="2"/>
  <c r="R24" i="2"/>
  <c r="S23" i="2"/>
  <c r="R23" i="2"/>
  <c r="S22" i="2"/>
  <c r="R22" i="2"/>
  <c r="S21" i="2"/>
  <c r="T23" i="2" s="1"/>
  <c r="R21" i="2"/>
  <c r="S20" i="2"/>
  <c r="R20" i="2"/>
  <c r="S19" i="2"/>
  <c r="R19" i="2"/>
  <c r="S18" i="2"/>
  <c r="R18" i="2"/>
  <c r="S17" i="2"/>
  <c r="T19" i="2" s="1"/>
  <c r="R17" i="2"/>
  <c r="S16" i="2"/>
  <c r="R16" i="2"/>
  <c r="S15" i="2"/>
  <c r="R15" i="2"/>
  <c r="S14" i="2"/>
  <c r="R14" i="2"/>
  <c r="S13" i="2"/>
  <c r="T15" i="2" s="1"/>
  <c r="R13" i="2"/>
  <c r="S12" i="2"/>
  <c r="R12" i="2"/>
  <c r="S11" i="2"/>
  <c r="R11" i="2"/>
  <c r="S10" i="2"/>
  <c r="R10" i="2"/>
  <c r="S9" i="2"/>
  <c r="T11" i="2" s="1"/>
  <c r="R9" i="2"/>
  <c r="S8" i="2"/>
  <c r="R8" i="2"/>
  <c r="S7" i="2"/>
  <c r="R7" i="2"/>
  <c r="S6" i="2"/>
  <c r="R6" i="2"/>
  <c r="S5" i="2"/>
  <c r="T7" i="2" s="1"/>
  <c r="R5" i="2"/>
  <c r="S4" i="2"/>
  <c r="R4" i="2"/>
  <c r="G134" i="2"/>
  <c r="K134" i="2"/>
  <c r="O134" i="2"/>
  <c r="N135" i="2"/>
  <c r="Q135" i="2"/>
  <c r="F134" i="2"/>
  <c r="J134" i="2"/>
  <c r="N134" i="2"/>
  <c r="Q134" i="2"/>
  <c r="K135" i="2"/>
  <c r="Q136" i="2"/>
  <c r="I131" i="2"/>
  <c r="M131" i="2"/>
  <c r="F133" i="2"/>
  <c r="J133" i="2"/>
  <c r="N133" i="2"/>
  <c r="Q133" i="2"/>
  <c r="H34" i="1"/>
  <c r="G34" i="1"/>
  <c r="E34" i="1"/>
  <c r="D34" i="1"/>
  <c r="C130" i="2" l="1"/>
  <c r="C128" i="2"/>
  <c r="C129" i="2"/>
  <c r="L133" i="2"/>
  <c r="H133" i="2"/>
  <c r="O131" i="2"/>
  <c r="K131" i="2"/>
  <c r="G131" i="2"/>
  <c r="O135" i="2"/>
  <c r="L134" i="2"/>
  <c r="H135" i="2"/>
  <c r="M134" i="2"/>
  <c r="I134" i="2"/>
</calcChain>
</file>

<file path=xl/sharedStrings.xml><?xml version="1.0" encoding="utf-8"?>
<sst xmlns="http://schemas.openxmlformats.org/spreadsheetml/2006/main" count="3301" uniqueCount="148">
  <si>
    <t>ОО( выбрать)</t>
  </si>
  <si>
    <t>В классе</t>
  </si>
  <si>
    <t>Писало</t>
  </si>
  <si>
    <t>% писавших</t>
  </si>
  <si>
    <t>% нд.</t>
  </si>
  <si>
    <t>% баз.</t>
  </si>
  <si>
    <t>% повы.</t>
  </si>
  <si>
    <t>% выс.</t>
  </si>
  <si>
    <t>недостаточн.</t>
  </si>
  <si>
    <t>базовый</t>
  </si>
  <si>
    <t>повышенный</t>
  </si>
  <si>
    <t>высокий</t>
  </si>
  <si>
    <t>0-3баллов</t>
  </si>
  <si>
    <t>7-10 балла</t>
  </si>
  <si>
    <t>11-14 баллов</t>
  </si>
  <si>
    <t>МБОУ "Запутновская СОШ"</t>
  </si>
  <si>
    <t>МБОУ "Мисцевская ООШ № 1"</t>
  </si>
  <si>
    <t>МБОУ "Мисцевская ООШ№2"</t>
  </si>
  <si>
    <t>МБОУ " Абрамовская ООШ"</t>
  </si>
  <si>
    <t>МБОУ "Авсюнинская СОШ</t>
  </si>
  <si>
    <t>МБОУ "Анциферовская ООШ"</t>
  </si>
  <si>
    <t>МБОУ "Горская ООШ"</t>
  </si>
  <si>
    <t>МБОУ "Губинская СОШ"</t>
  </si>
  <si>
    <t>МАОУ "Давыдовская гимназия"</t>
  </si>
  <si>
    <t>МБОУ "Дрезненская СОШ №1"</t>
  </si>
  <si>
    <t>МБОУ "Заволенская ООШ"</t>
  </si>
  <si>
    <t>МБОУ "Ильинская СОШ"</t>
  </si>
  <si>
    <t>МБОУ «Кабановская СОШ»</t>
  </si>
  <si>
    <t>МБЬОУ "Куровская СОШ №1"</t>
  </si>
  <si>
    <t>МАОУ "Куровская гимназия"</t>
  </si>
  <si>
    <t>МАОУ "Куровская СОШ №2"</t>
  </si>
  <si>
    <t>МАОУ "Куровская СОШ №6"</t>
  </si>
  <si>
    <t>МБОУ "Ликино-Дулевская ООШ №3"</t>
  </si>
  <si>
    <t>МБОУ "Ликино-Дулевская гимназия"</t>
  </si>
  <si>
    <t>МБОУ "Ликино-Дулёвская ООШ № 2"</t>
  </si>
  <si>
    <t>МАОУ"Ликино-Дулевский лицей"</t>
  </si>
  <si>
    <t>МБОУ "Новинская СОШ"</t>
  </si>
  <si>
    <t>МБОУ "Соболевская СОШ"</t>
  </si>
  <si>
    <t>МБОУ "Щетиновская СОШ"</t>
  </si>
  <si>
    <t>МБОУ "Ликино-Дулёвская ООШ № 4"</t>
  </si>
  <si>
    <t>МБОУ "Юркинская ООШ"</t>
  </si>
  <si>
    <t>МБОУ "Ликино-Дулёвская СОШ № 5</t>
  </si>
  <si>
    <t>МАОУ "Давыдовский лицей"</t>
  </si>
  <si>
    <t>МБОУ "Дрезненская гимназия"</t>
  </si>
  <si>
    <t>ЧОУ " РОСТОК"</t>
  </si>
  <si>
    <t>ИТОГО</t>
  </si>
  <si>
    <t>Наименование образовательной организации</t>
  </si>
  <si>
    <t xml:space="preserve">Кол-во классов
</t>
  </si>
  <si>
    <t>Кол-во
уч-ся писавших работу в р-оне</t>
  </si>
  <si>
    <t>Кол-во учеников, выполнивших задание на соответствующий балл</t>
  </si>
  <si>
    <r>
      <t>.    Задание</t>
    </r>
    <r>
      <rPr>
        <sz val="5"/>
        <color indexed="8"/>
        <rFont val="Calibri"/>
        <family val="2"/>
        <charset val="204"/>
      </rPr>
      <t xml:space="preserve">
</t>
    </r>
    <r>
      <rPr>
        <sz val="10"/>
        <color indexed="8"/>
        <rFont val="Calibri"/>
        <family val="2"/>
        <charset val="204"/>
      </rPr>
      <t xml:space="preserve">
Баллы       .</t>
    </r>
  </si>
  <si>
    <t>Итого на 0</t>
  </si>
  <si>
    <t>Итого на 1</t>
  </si>
  <si>
    <t>Итого на 2</t>
  </si>
  <si>
    <t>―</t>
  </si>
  <si>
    <t>Итоги по уровню оценивания</t>
  </si>
  <si>
    <t>Уровень
в баллах</t>
  </si>
  <si>
    <t>Кол-во
уч.</t>
  </si>
  <si>
    <t>В % 
соотн.</t>
  </si>
  <si>
    <t>0-3</t>
  </si>
  <si>
    <t>4-6</t>
  </si>
  <si>
    <t>7-10</t>
  </si>
  <si>
    <t>11-14</t>
  </si>
  <si>
    <t>Общий итог по муниципалитету</t>
  </si>
  <si>
    <t xml:space="preserve">Количество ОО по муниципальному образованию </t>
  </si>
  <si>
    <t>Всего классов</t>
  </si>
  <si>
    <t xml:space="preserve">Кол-во детей, писавших работу </t>
  </si>
  <si>
    <r>
      <t>.      Задание</t>
    </r>
    <r>
      <rPr>
        <sz val="5"/>
        <color indexed="8"/>
        <rFont val="Calibri"/>
        <family val="2"/>
        <charset val="204"/>
      </rPr>
      <t xml:space="preserve">
</t>
    </r>
    <r>
      <rPr>
        <sz val="10"/>
        <color indexed="8"/>
        <rFont val="Calibri"/>
        <family val="2"/>
        <charset val="204"/>
      </rPr>
      <t xml:space="preserve">
Баллы         .</t>
    </r>
  </si>
  <si>
    <t>Всего учащ.</t>
  </si>
  <si>
    <t>То же в % соотношении</t>
  </si>
  <si>
    <t>То же в % соот.</t>
  </si>
  <si>
    <t>% на 0</t>
  </si>
  <si>
    <t>% на 1</t>
  </si>
  <si>
    <t>% на 2</t>
  </si>
  <si>
    <t>ЧОУ "Школа "РОСТОК"</t>
  </si>
  <si>
    <t>Ср.балл</t>
  </si>
  <si>
    <t>% ср.балла от максимального</t>
  </si>
  <si>
    <t>4-6 баллов</t>
  </si>
  <si>
    <t>% невыполнения</t>
  </si>
  <si>
    <t>ВЫВОД</t>
  </si>
  <si>
    <t xml:space="preserve">1. Наибольшую сложность вызвало задание № 7_ 31% учащихся не справились </t>
  </si>
  <si>
    <t xml:space="preserve">2.  Вызвали затруднение задания № 1 ( не справились 23 %); № 3 ( 23%) ; №5 ( 23%) ; № 6 ( 23%) ; № 8 ( 23%) </t>
  </si>
  <si>
    <t>3. Необходимо обратить внимание на задания № 4 ( 20% - не справились), № 9 ( 21%)</t>
  </si>
  <si>
    <t>4-6 балл</t>
  </si>
  <si>
    <t>Средний балл</t>
  </si>
  <si>
    <t>МБОУ "Авсюнинская СОШ"</t>
  </si>
  <si>
    <t>МБОУ "АнциферовскаяООШ"</t>
  </si>
  <si>
    <t>МБОУ " Губинская СОШ"</t>
  </si>
  <si>
    <t>Дрезненская гимназия</t>
  </si>
  <si>
    <t>МБОУ "Куровская СОШ №1"</t>
  </si>
  <si>
    <t>МАОУ Куровская СОШ №6</t>
  </si>
  <si>
    <t>МБОУ Ликино-Дулевская гимназия</t>
  </si>
  <si>
    <t>МАОУ "Ликино - Дулёвский лицей"</t>
  </si>
  <si>
    <t>МБОУ "Ликино-Дулевская СОШ №5"</t>
  </si>
  <si>
    <t>"Мисцевская ООШ №1"</t>
  </si>
  <si>
    <t>МБОУ"Щетиновская СОШ"</t>
  </si>
  <si>
    <t>Юркинская ООШ</t>
  </si>
  <si>
    <r>
      <t xml:space="preserve"> Протокол "Общий итог по муниципальному образованию</t>
    </r>
    <r>
      <rPr>
        <sz val="16"/>
        <color indexed="8"/>
        <rFont val="Calibri"/>
        <family val="2"/>
        <charset val="204"/>
      </rPr>
      <t>". 2 класс.    УМК "Школа России"</t>
    </r>
  </si>
  <si>
    <t>Муниципальное образование</t>
  </si>
  <si>
    <t>Орехово-Зуевский м.р.</t>
  </si>
  <si>
    <t>Орехово-Зуевский муниципальный район</t>
  </si>
  <si>
    <t>Орехово-зуевский м.р.</t>
  </si>
  <si>
    <t>Всего ОО выполняло работу</t>
  </si>
  <si>
    <r>
      <t xml:space="preserve">Всего </t>
    </r>
    <r>
      <rPr>
        <b/>
        <sz val="11"/>
        <color indexed="8"/>
        <rFont val="Calibri"/>
        <family val="2"/>
        <charset val="204"/>
      </rPr>
      <t>классов выполняло работу</t>
    </r>
  </si>
  <si>
    <t xml:space="preserve">1. Наибольшую сложность вызвали задания  № 1 ( 35 % учащихся не справились) и № 6 ( 34%) </t>
  </si>
  <si>
    <t xml:space="preserve">2.  Вызвало затруднение задание № 9 ( не справились 28 %) </t>
  </si>
  <si>
    <t>3. Необходимо обратить внимание на задания № 3 ( 22% - не справились), № 10 ( 21%)</t>
  </si>
  <si>
    <t>МБОУ Ильинская СОШ</t>
  </si>
  <si>
    <t>МБОУ "Дрезненская СОШ № 1"</t>
  </si>
  <si>
    <t>МБОУ "Кабановская СОШ"</t>
  </si>
  <si>
    <t>МАОУ"Куровская СОШ №6"</t>
  </si>
  <si>
    <t>МБОУ "Ликино-Дулевская ООШ № 2"</t>
  </si>
  <si>
    <t>МАОУ"Ликино-Дулёвский лицей"</t>
  </si>
  <si>
    <t>Мисцевская ООШ №1</t>
  </si>
  <si>
    <t>МБОУ "Куровская СОШ № 1"</t>
  </si>
  <si>
    <t>ЧОУ "РОСТОК"</t>
  </si>
  <si>
    <r>
      <t xml:space="preserve"> Протокол "Общий итог по муниципальному образованию</t>
    </r>
    <r>
      <rPr>
        <sz val="16"/>
        <color indexed="8"/>
        <rFont val="Calibri"/>
        <family val="2"/>
        <charset val="204"/>
      </rPr>
      <t>" 3 класс</t>
    </r>
  </si>
  <si>
    <t>Кол-во
уч-ся, писавших работу в р-оне</t>
  </si>
  <si>
    <t>7</t>
  </si>
  <si>
    <t>8.1</t>
  </si>
  <si>
    <t>8.2</t>
  </si>
  <si>
    <t>9.1</t>
  </si>
  <si>
    <t>9.2</t>
  </si>
  <si>
    <t>Орехово-Зуевкий м.р.</t>
  </si>
  <si>
    <t>1. Наибольшую сложность вызвали задания  № 4 ( 52 % учащихся не справились) , № 8.1 ( 48%) , № 6 (44%)</t>
  </si>
  <si>
    <t xml:space="preserve">2.  Вызвали затруднение задания № 9,2 ( не справились 34 %), № 5 ( 30%), № 8.2 (30%), № 1 ( 29%) </t>
  </si>
  <si>
    <t>3. Необходимо обратить внимание на задания № 2 ( 24% - не справились), № 3 ( 23%), № 10( 22%)</t>
  </si>
  <si>
    <t>Класс</t>
  </si>
  <si>
    <t>% недостаточный</t>
  </si>
  <si>
    <t>% базовый</t>
  </si>
  <si>
    <t>% повышенный</t>
  </si>
  <si>
    <t>% высокий</t>
  </si>
  <si>
    <t>% среднего балла от максимального</t>
  </si>
  <si>
    <t xml:space="preserve">Общий анализ региональных (метапредметных ) комплексных  работ. 1- 3 классы.   2018 год </t>
  </si>
  <si>
    <t>0-3 баллов</t>
  </si>
  <si>
    <t>4 - 6  баллов</t>
  </si>
  <si>
    <t>7- 10 баллов</t>
  </si>
  <si>
    <t>1 класс</t>
  </si>
  <si>
    <t>% выполнения заданий</t>
  </si>
  <si>
    <t>2 класс</t>
  </si>
  <si>
    <t>% выполнения</t>
  </si>
  <si>
    <r>
      <t>.      Задание</t>
    </r>
    <r>
      <rPr>
        <b/>
        <sz val="5"/>
        <color indexed="8"/>
        <rFont val="Calibri"/>
        <family val="2"/>
        <charset val="204"/>
      </rPr>
      <t xml:space="preserve">
</t>
    </r>
    <r>
      <rPr>
        <b/>
        <sz val="10"/>
        <color indexed="8"/>
        <rFont val="Calibri"/>
        <family val="2"/>
        <charset val="204"/>
      </rPr>
      <t xml:space="preserve">
Баллы         .</t>
    </r>
  </si>
  <si>
    <t>3 класс</t>
  </si>
  <si>
    <t xml:space="preserve">1. Задание вызвало  наибольшую сложность  </t>
  </si>
  <si>
    <t xml:space="preserve">2. Задание, которое вызвало  затруднение  </t>
  </si>
  <si>
    <t xml:space="preserve">3. Задание, на которое необходимо обратить внимание </t>
  </si>
  <si>
    <t>Дата</t>
  </si>
  <si>
    <t>Анализ выполнения заданий.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</si>
</sst>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charset val="204"/>
      <scheme val="minor"/>
    </font>
    <font>
      <sz val="11"/>
      <color indexed="8"/>
      <name val="Calibri"/>
      <family val="2"/>
      <charset val="204"/>
    </font>
    <font>
      <sz val="10"/>
      <color indexed="8"/>
      <name val="Calibri"/>
      <family val="2"/>
      <charset val="204"/>
    </font>
    <font>
      <sz val="5"/>
      <color indexed="8"/>
      <name val="Calibri"/>
      <family val="2"/>
      <charset val="204"/>
    </font>
    <font>
      <b/>
      <sz val="12"/>
      <color indexed="8"/>
      <name val="Calibri"/>
      <family val="2"/>
      <charset val="204"/>
    </font>
    <font>
      <sz val="11"/>
      <color indexed="8"/>
      <name val="Calibri"/>
      <family val="2"/>
      <charset val="204"/>
    </font>
    <font>
      <b/>
      <sz val="11"/>
      <color indexed="8"/>
      <name val="Calibri"/>
      <family val="2"/>
      <charset val="204"/>
    </font>
    <font>
      <sz val="16"/>
      <color indexed="8"/>
      <name val="Calibri"/>
      <family val="2"/>
      <charset val="204"/>
    </font>
    <font>
      <b/>
      <sz val="12"/>
      <color indexed="10"/>
      <name val="Calibri"/>
      <family val="2"/>
      <charset val="204"/>
    </font>
    <font>
      <b/>
      <sz val="11"/>
      <color indexed="10"/>
      <name val="Calibri"/>
      <family val="2"/>
      <charset val="204"/>
    </font>
    <font>
      <b/>
      <sz val="11"/>
      <color theme="1"/>
      <name val="Calibri"/>
      <family val="2"/>
      <charset val="204"/>
      <scheme val="minor"/>
    </font>
    <font>
      <sz val="10"/>
      <color theme="1"/>
      <name val="Calibri"/>
      <family val="2"/>
      <charset val="204"/>
      <scheme val="minor"/>
    </font>
    <font>
      <sz val="11"/>
      <color theme="1"/>
      <name val="Calibri"/>
      <family val="2"/>
      <charset val="204"/>
    </font>
    <font>
      <b/>
      <sz val="14"/>
      <color theme="1"/>
      <name val="Calibri"/>
      <family val="2"/>
      <charset val="204"/>
      <scheme val="minor"/>
    </font>
    <font>
      <b/>
      <u/>
      <sz val="14"/>
      <color theme="1"/>
      <name val="Calibri"/>
      <family val="2"/>
      <charset val="204"/>
      <scheme val="minor"/>
    </font>
    <font>
      <b/>
      <u/>
      <sz val="11"/>
      <color theme="1"/>
      <name val="Calibri"/>
      <family val="2"/>
      <charset val="204"/>
      <scheme val="minor"/>
    </font>
    <font>
      <sz val="14"/>
      <color theme="1"/>
      <name val="Calibri"/>
      <family val="2"/>
      <charset val="204"/>
      <scheme val="minor"/>
    </font>
    <font>
      <sz val="16"/>
      <color theme="1"/>
      <name val="Calibri"/>
      <family val="2"/>
      <charset val="204"/>
      <scheme val="minor"/>
    </font>
    <font>
      <b/>
      <sz val="12"/>
      <color theme="1"/>
      <name val="Calibri"/>
      <family val="2"/>
      <charset val="204"/>
      <scheme val="minor"/>
    </font>
    <font>
      <b/>
      <sz val="12"/>
      <color rgb="FFFF0000"/>
      <name val="Calibri"/>
      <family val="2"/>
      <charset val="204"/>
      <scheme val="minor"/>
    </font>
    <font>
      <b/>
      <sz val="11"/>
      <color rgb="FFFF0000"/>
      <name val="Calibri"/>
      <family val="2"/>
      <charset val="204"/>
      <scheme val="minor"/>
    </font>
    <font>
      <b/>
      <sz val="11"/>
      <color theme="1"/>
      <name val="Calibri"/>
      <family val="2"/>
      <scheme val="minor"/>
    </font>
    <font>
      <b/>
      <sz val="10"/>
      <color indexed="8"/>
      <name val="Arial"/>
      <family val="2"/>
      <charset val="204"/>
    </font>
    <font>
      <b/>
      <sz val="16"/>
      <color theme="1"/>
      <name val="Calibri"/>
      <family val="2"/>
      <charset val="204"/>
      <scheme val="minor"/>
    </font>
    <font>
      <sz val="13"/>
      <color theme="1"/>
      <name val="Calibri"/>
      <family val="2"/>
      <scheme val="minor"/>
    </font>
    <font>
      <b/>
      <sz val="10"/>
      <color theme="1"/>
      <name val="Calibri"/>
      <family val="2"/>
      <charset val="204"/>
      <scheme val="minor"/>
    </font>
    <font>
      <b/>
      <sz val="5"/>
      <color indexed="8"/>
      <name val="Calibri"/>
      <family val="2"/>
      <charset val="204"/>
    </font>
    <font>
      <b/>
      <sz val="10"/>
      <color indexed="8"/>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6"/>
        <bgColor indexed="64"/>
      </patternFill>
    </fill>
    <fill>
      <patternFill patternType="solid">
        <fgColor indexed="40"/>
        <bgColor indexed="64"/>
      </patternFill>
    </fill>
    <fill>
      <patternFill patternType="solid">
        <fgColor indexed="13"/>
        <bgColor indexed="64"/>
      </patternFill>
    </fill>
    <fill>
      <patternFill patternType="solid">
        <fgColor indexed="51"/>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363">
    <xf numFmtId="0" fontId="0" fillId="0" borderId="0" xfId="0"/>
    <xf numFmtId="0" fontId="0" fillId="0" borderId="1" xfId="0" applyBorder="1"/>
    <xf numFmtId="0" fontId="0" fillId="2"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xf numFmtId="0" fontId="2" fillId="0"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xf>
    <xf numFmtId="0" fontId="2" fillId="5" borderId="8" xfId="0" applyFont="1" applyFill="1" applyBorder="1" applyAlignment="1">
      <alignment horizontal="center" vertical="center"/>
    </xf>
    <xf numFmtId="0" fontId="2" fillId="5" borderId="11" xfId="0" applyFont="1" applyFill="1" applyBorder="1" applyAlignment="1">
      <alignment horizontal="center" vertical="center"/>
    </xf>
    <xf numFmtId="49" fontId="0" fillId="5" borderId="12" xfId="0" applyNumberFormat="1" applyFont="1" applyFill="1" applyBorder="1" applyAlignment="1">
      <alignment horizontal="center" vertical="center"/>
    </xf>
    <xf numFmtId="0" fontId="0" fillId="5" borderId="11" xfId="0" applyFill="1" applyBorder="1" applyAlignment="1">
      <alignment horizontal="center" vertical="center"/>
    </xf>
    <xf numFmtId="2" fontId="2" fillId="0"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xf>
    <xf numFmtId="0" fontId="2" fillId="5" borderId="1" xfId="0" applyFont="1" applyFill="1" applyBorder="1" applyAlignment="1">
      <alignment horizontal="center" vertical="center"/>
    </xf>
    <xf numFmtId="0" fontId="2" fillId="5" borderId="15" xfId="0" applyFont="1" applyFill="1" applyBorder="1" applyAlignment="1">
      <alignment horizontal="center" vertical="center"/>
    </xf>
    <xf numFmtId="49" fontId="0" fillId="5" borderId="16" xfId="0" applyNumberFormat="1" applyFont="1" applyFill="1" applyBorder="1" applyAlignment="1">
      <alignment horizontal="center" vertical="center"/>
    </xf>
    <xf numFmtId="0" fontId="0" fillId="5" borderId="15" xfId="0" applyFill="1" applyBorder="1" applyAlignment="1">
      <alignment horizontal="center" vertical="center"/>
    </xf>
    <xf numFmtId="0" fontId="5" fillId="5" borderId="1" xfId="0" applyFont="1"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5" fillId="5" borderId="19"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20" xfId="0" applyFont="1" applyFill="1" applyBorder="1" applyAlignment="1">
      <alignment horizontal="center" vertical="center"/>
    </xf>
    <xf numFmtId="49" fontId="0" fillId="5" borderId="21" xfId="0" applyNumberFormat="1" applyFont="1" applyFill="1" applyBorder="1" applyAlignment="1">
      <alignment horizontal="center" vertical="center"/>
    </xf>
    <xf numFmtId="0" fontId="0" fillId="5" borderId="20" xfId="0" applyFill="1" applyBorder="1" applyAlignment="1">
      <alignment horizontal="center" vertical="center"/>
    </xf>
    <xf numFmtId="0" fontId="0" fillId="0" borderId="1" xfId="0" applyFill="1" applyBorder="1"/>
    <xf numFmtId="0" fontId="8" fillId="0" borderId="22" xfId="0" applyFont="1" applyFill="1" applyBorder="1" applyAlignment="1">
      <alignment horizontal="center" vertical="center"/>
    </xf>
    <xf numFmtId="0" fontId="0" fillId="0" borderId="0" xfId="0" applyFill="1" applyBorder="1"/>
    <xf numFmtId="0" fontId="8" fillId="0" borderId="23" xfId="0" applyFont="1"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center" wrapText="1"/>
    </xf>
    <xf numFmtId="0" fontId="0" fillId="0" borderId="15" xfId="0" applyFill="1" applyBorder="1" applyAlignment="1">
      <alignment horizont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top"/>
    </xf>
    <xf numFmtId="0" fontId="0" fillId="6" borderId="15" xfId="0" applyFill="1" applyBorder="1"/>
    <xf numFmtId="0" fontId="0" fillId="6" borderId="26" xfId="0" applyFill="1" applyBorder="1" applyAlignment="1">
      <alignment horizont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49" fontId="0" fillId="6" borderId="12" xfId="0" applyNumberFormat="1" applyFont="1" applyFill="1" applyBorder="1" applyAlignment="1">
      <alignment horizontal="center" vertical="center"/>
    </xf>
    <xf numFmtId="0" fontId="0" fillId="6" borderId="27" xfId="0" applyFill="1" applyBorder="1" applyAlignment="1">
      <alignment horizontal="center"/>
    </xf>
    <xf numFmtId="0" fontId="2" fillId="6" borderId="1" xfId="0" applyFont="1" applyFill="1" applyBorder="1" applyAlignment="1">
      <alignment horizontal="center" vertical="center"/>
    </xf>
    <xf numFmtId="0" fontId="2" fillId="6" borderId="13" xfId="0" applyFont="1" applyFill="1" applyBorder="1" applyAlignment="1">
      <alignment horizontal="center" vertical="center"/>
    </xf>
    <xf numFmtId="49" fontId="0" fillId="6" borderId="16"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49" fontId="0" fillId="6" borderId="21" xfId="0" applyNumberFormat="1" applyFont="1" applyFill="1" applyBorder="1" applyAlignment="1">
      <alignment horizontal="center" vertical="center"/>
    </xf>
    <xf numFmtId="0" fontId="2" fillId="6" borderId="29" xfId="0" applyFont="1" applyFill="1" applyBorder="1" applyAlignment="1">
      <alignment horizontal="center" vertical="center"/>
    </xf>
    <xf numFmtId="0" fontId="0" fillId="0" borderId="31" xfId="0" applyFill="1" applyBorder="1" applyAlignment="1"/>
    <xf numFmtId="0" fontId="0" fillId="0" borderId="32" xfId="0" applyFill="1" applyBorder="1" applyAlignment="1"/>
    <xf numFmtId="0" fontId="2" fillId="0" borderId="33" xfId="0" applyFont="1" applyFill="1" applyBorder="1"/>
    <xf numFmtId="0" fontId="9" fillId="0" borderId="34" xfId="0" applyFont="1" applyFill="1" applyBorder="1" applyAlignment="1">
      <alignment horizontal="center" vertical="center"/>
    </xf>
    <xf numFmtId="0" fontId="0" fillId="0" borderId="26" xfId="0" applyFill="1" applyBorder="1" applyAlignment="1">
      <alignment horizontal="center"/>
    </xf>
    <xf numFmtId="2" fontId="2" fillId="0" borderId="8"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0" fontId="0" fillId="0" borderId="27" xfId="0" applyFill="1" applyBorder="1" applyAlignment="1">
      <alignment horizontal="center"/>
    </xf>
    <xf numFmtId="49" fontId="0" fillId="0" borderId="16"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0" fillId="0" borderId="21" xfId="0" applyNumberFormat="1" applyFont="1" applyFill="1" applyBorder="1" applyAlignment="1">
      <alignment horizontal="center" vertical="center"/>
    </xf>
    <xf numFmtId="2" fontId="2" fillId="0" borderId="3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0" fillId="0" borderId="0" xfId="0" applyFont="1" applyFill="1" applyBorder="1" applyAlignment="1">
      <alignment horizontal="right" vertical="center"/>
    </xf>
    <xf numFmtId="164" fontId="0" fillId="0" borderId="0" xfId="0" applyNumberFormat="1"/>
    <xf numFmtId="0" fontId="0" fillId="0" borderId="0" xfId="0"/>
    <xf numFmtId="0" fontId="0" fillId="0" borderId="1" xfId="0" applyBorder="1"/>
    <xf numFmtId="0" fontId="0" fillId="0" borderId="1" xfId="0" applyBorder="1" applyAlignment="1">
      <alignment horizontal="center"/>
    </xf>
    <xf numFmtId="0" fontId="11" fillId="8" borderId="8" xfId="0" applyFont="1"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xf>
    <xf numFmtId="0" fontId="11" fillId="8" borderId="11" xfId="0" applyFont="1" applyFill="1" applyBorder="1" applyAlignment="1">
      <alignment horizontal="center" vertical="center"/>
    </xf>
    <xf numFmtId="49" fontId="0" fillId="8" borderId="12" xfId="0" applyNumberFormat="1" applyFont="1" applyFill="1" applyBorder="1" applyAlignment="1">
      <alignment horizontal="center" vertical="center"/>
    </xf>
    <xf numFmtId="0" fontId="12" fillId="8" borderId="1" xfId="0" applyFont="1" applyFill="1" applyBorder="1" applyAlignment="1">
      <alignment horizontal="center" vertical="center"/>
    </xf>
    <xf numFmtId="0" fontId="0" fillId="8" borderId="1" xfId="0" applyFill="1" applyBorder="1" applyAlignment="1">
      <alignment horizontal="center" vertical="center"/>
    </xf>
    <xf numFmtId="0" fontId="0" fillId="8" borderId="4" xfId="0" applyFill="1" applyBorder="1" applyAlignment="1">
      <alignment horizontal="center" vertical="center"/>
    </xf>
    <xf numFmtId="0" fontId="0" fillId="8" borderId="45" xfId="0" applyFill="1" applyBorder="1" applyAlignment="1">
      <alignment horizontal="center" vertical="center"/>
    </xf>
    <xf numFmtId="0" fontId="0" fillId="8" borderId="46" xfId="0" applyFill="1" applyBorder="1" applyAlignment="1">
      <alignment horizontal="center" vertical="center"/>
    </xf>
    <xf numFmtId="0" fontId="0" fillId="8" borderId="47" xfId="0" applyFill="1" applyBorder="1" applyAlignment="1">
      <alignment horizontal="center"/>
    </xf>
    <xf numFmtId="0" fontId="11" fillId="8" borderId="45" xfId="0" applyFont="1" applyFill="1" applyBorder="1" applyAlignment="1">
      <alignment horizontal="center" vertical="center"/>
    </xf>
    <xf numFmtId="0" fontId="11" fillId="8" borderId="43" xfId="0" applyFont="1" applyFill="1" applyBorder="1" applyAlignment="1">
      <alignment horizontal="center" vertical="center"/>
    </xf>
    <xf numFmtId="49" fontId="0" fillId="8" borderId="48" xfId="0" applyNumberFormat="1" applyFont="1" applyFill="1" applyBorder="1" applyAlignment="1">
      <alignment horizontal="center" vertical="center"/>
    </xf>
    <xf numFmtId="0" fontId="0" fillId="8" borderId="1" xfId="0" applyFill="1" applyBorder="1" applyAlignment="1">
      <alignment horizontal="center"/>
    </xf>
    <xf numFmtId="49" fontId="0" fillId="8" borderId="1" xfId="0" applyNumberFormat="1" applyFont="1" applyFill="1" applyBorder="1" applyAlignment="1">
      <alignment horizontal="center" vertical="center"/>
    </xf>
    <xf numFmtId="2" fontId="11" fillId="0" borderId="15" xfId="0" applyNumberFormat="1" applyFont="1" applyFill="1" applyBorder="1" applyAlignment="1">
      <alignment horizontal="center" vertical="center"/>
    </xf>
    <xf numFmtId="2" fontId="11" fillId="0" borderId="43" xfId="0" applyNumberFormat="1" applyFont="1" applyFill="1" applyBorder="1" applyAlignment="1">
      <alignment horizontal="center" vertical="center"/>
    </xf>
    <xf numFmtId="164" fontId="0" fillId="0" borderId="0" xfId="0" applyNumberFormat="1" applyFill="1"/>
    <xf numFmtId="0" fontId="0" fillId="0" borderId="45" xfId="0" applyBorder="1"/>
    <xf numFmtId="0" fontId="0" fillId="0" borderId="1" xfId="0" applyFill="1" applyBorder="1" applyAlignment="1">
      <alignment wrapText="1"/>
    </xf>
    <xf numFmtId="9" fontId="0" fillId="0" borderId="1" xfId="1" applyFont="1" applyBorder="1" applyAlignment="1">
      <alignment horizontal="center"/>
    </xf>
    <xf numFmtId="1" fontId="0" fillId="0" borderId="1" xfId="1" applyNumberFormat="1" applyFont="1" applyBorder="1" applyAlignment="1">
      <alignment horizontal="center"/>
    </xf>
    <xf numFmtId="164" fontId="0" fillId="0" borderId="1" xfId="0" applyNumberFormat="1" applyBorder="1" applyAlignment="1">
      <alignment horizontal="center"/>
    </xf>
    <xf numFmtId="0" fontId="0" fillId="0" borderId="1" xfId="0" applyBorder="1" applyAlignment="1">
      <alignment wrapText="1"/>
    </xf>
    <xf numFmtId="0" fontId="10" fillId="2" borderId="1" xfId="0" applyFont="1" applyFill="1" applyBorder="1" applyAlignment="1">
      <alignment horizontal="center" vertical="center"/>
    </xf>
    <xf numFmtId="0" fontId="10" fillId="0" borderId="1" xfId="0" applyFont="1" applyBorder="1" applyAlignment="1">
      <alignment horizontal="center"/>
    </xf>
    <xf numFmtId="9" fontId="10" fillId="0" borderId="1" xfId="1" applyFont="1" applyBorder="1" applyAlignment="1">
      <alignment horizontal="center"/>
    </xf>
    <xf numFmtId="9" fontId="10" fillId="0" borderId="1" xfId="0" applyNumberFormat="1" applyFont="1" applyBorder="1" applyAlignment="1">
      <alignment horizontal="center"/>
    </xf>
    <xf numFmtId="164" fontId="10" fillId="0" borderId="1"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0" borderId="2" xfId="0" applyFill="1" applyBorder="1" applyAlignment="1">
      <alignment horizontal="center"/>
    </xf>
    <xf numFmtId="2" fontId="2" fillId="10" borderId="8"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0" fontId="5" fillId="10" borderId="1" xfId="0" applyFont="1" applyFill="1" applyBorder="1" applyAlignment="1">
      <alignment horizontal="center" vertical="center"/>
    </xf>
    <xf numFmtId="2" fontId="2" fillId="9" borderId="8" xfId="0" applyNumberFormat="1" applyFont="1" applyFill="1" applyBorder="1" applyAlignment="1">
      <alignment horizontal="center" vertical="center"/>
    </xf>
    <xf numFmtId="2" fontId="2"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2" fontId="2" fillId="11" borderId="8" xfId="0" applyNumberFormat="1" applyFont="1" applyFill="1" applyBorder="1" applyAlignment="1">
      <alignment horizontal="center" vertical="center"/>
    </xf>
    <xf numFmtId="2" fontId="2" fillId="11" borderId="1" xfId="0" applyNumberFormat="1" applyFont="1" applyFill="1" applyBorder="1" applyAlignment="1">
      <alignment horizontal="center" vertical="center"/>
    </xf>
    <xf numFmtId="0" fontId="5" fillId="11" borderId="1" xfId="0" applyFont="1" applyFill="1" applyBorder="1" applyAlignment="1">
      <alignment horizontal="center" vertical="center"/>
    </xf>
    <xf numFmtId="0" fontId="0" fillId="11" borderId="0" xfId="0" applyFill="1"/>
    <xf numFmtId="0" fontId="5" fillId="0" borderId="49" xfId="0" applyFont="1" applyFill="1" applyBorder="1" applyAlignment="1">
      <alignment horizontal="center" vertical="center"/>
    </xf>
    <xf numFmtId="0" fontId="5" fillId="1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11" borderId="2" xfId="0" applyFont="1" applyFill="1" applyBorder="1" applyAlignment="1">
      <alignment horizontal="center" vertical="center"/>
    </xf>
    <xf numFmtId="0" fontId="5" fillId="9" borderId="2" xfId="0" applyFont="1" applyFill="1" applyBorder="1" applyAlignment="1">
      <alignment horizontal="center" vertical="center"/>
    </xf>
    <xf numFmtId="0" fontId="5" fillId="0" borderId="50" xfId="0" applyFont="1" applyFill="1" applyBorder="1" applyAlignment="1">
      <alignment horizontal="center" vertical="center"/>
    </xf>
    <xf numFmtId="0" fontId="10" fillId="0" borderId="1" xfId="0" applyFont="1" applyFill="1" applyBorder="1" applyAlignment="1">
      <alignment horizontal="center" wrapText="1"/>
    </xf>
    <xf numFmtId="9" fontId="10" fillId="10" borderId="1" xfId="1" applyFont="1" applyFill="1" applyBorder="1" applyAlignment="1">
      <alignment horizontal="center"/>
    </xf>
    <xf numFmtId="9" fontId="10" fillId="0" borderId="1" xfId="1" applyFont="1" applyFill="1" applyBorder="1" applyAlignment="1">
      <alignment horizontal="center"/>
    </xf>
    <xf numFmtId="9" fontId="10" fillId="11" borderId="1" xfId="1" applyFont="1" applyFill="1" applyBorder="1" applyAlignment="1">
      <alignment horizontal="center"/>
    </xf>
    <xf numFmtId="9" fontId="10" fillId="9" borderId="1" xfId="1" applyFont="1" applyFill="1" applyBorder="1" applyAlignment="1">
      <alignment horizontal="center"/>
    </xf>
    <xf numFmtId="0" fontId="13" fillId="0" borderId="0" xfId="0" applyFont="1" applyFill="1"/>
    <xf numFmtId="0" fontId="14" fillId="9" borderId="0" xfId="0" applyFont="1" applyFill="1"/>
    <xf numFmtId="0" fontId="15" fillId="9" borderId="0" xfId="0" applyFont="1" applyFill="1"/>
    <xf numFmtId="0" fontId="16" fillId="0" borderId="0" xfId="0" applyFont="1" applyFill="1"/>
    <xf numFmtId="0" fontId="13" fillId="10" borderId="23" xfId="0" applyFont="1" applyFill="1" applyBorder="1"/>
    <xf numFmtId="0" fontId="0" fillId="10" borderId="23" xfId="0" applyFill="1" applyBorder="1"/>
    <xf numFmtId="0" fontId="13" fillId="12" borderId="42" xfId="0" applyFont="1" applyFill="1" applyBorder="1"/>
    <xf numFmtId="0" fontId="0" fillId="12" borderId="42" xfId="0" applyFill="1" applyBorder="1"/>
    <xf numFmtId="0" fontId="0" fillId="13" borderId="1" xfId="0" applyFill="1" applyBorder="1" applyAlignment="1">
      <alignment horizontal="center" vertical="center"/>
    </xf>
    <xf numFmtId="9" fontId="0" fillId="0" borderId="1" xfId="1" applyFont="1" applyBorder="1"/>
    <xf numFmtId="0" fontId="10" fillId="13" borderId="1" xfId="0" applyFont="1" applyFill="1" applyBorder="1" applyAlignment="1">
      <alignment horizontal="center" vertical="center"/>
    </xf>
    <xf numFmtId="0" fontId="11" fillId="0" borderId="3" xfId="0" applyFont="1" applyFill="1" applyBorder="1" applyAlignment="1">
      <alignment horizontal="center" vertical="center" wrapText="1"/>
    </xf>
    <xf numFmtId="0" fontId="18" fillId="15" borderId="4" xfId="0" applyFont="1" applyFill="1" applyBorder="1" applyAlignment="1">
      <alignment horizontal="center" vertical="center"/>
    </xf>
    <xf numFmtId="0" fontId="18" fillId="16" borderId="4" xfId="0" applyFont="1" applyFill="1" applyBorder="1" applyAlignment="1">
      <alignment horizontal="center" vertical="center"/>
    </xf>
    <xf numFmtId="0" fontId="0" fillId="8" borderId="12" xfId="0" applyFill="1" applyBorder="1" applyAlignment="1">
      <alignment horizontal="center" vertical="center"/>
    </xf>
    <xf numFmtId="0" fontId="0" fillId="8" borderId="11" xfId="0" applyFill="1" applyBorder="1" applyAlignment="1">
      <alignment horizontal="center" vertical="center"/>
    </xf>
    <xf numFmtId="2" fontId="11" fillId="0" borderId="1" xfId="0" applyNumberFormat="1" applyFont="1"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xf>
    <xf numFmtId="0" fontId="11" fillId="8" borderId="1" xfId="0" applyFont="1" applyFill="1" applyBorder="1" applyAlignment="1">
      <alignment horizontal="center" vertical="center"/>
    </xf>
    <xf numFmtId="0" fontId="11" fillId="8" borderId="15" xfId="0" applyFont="1" applyFill="1" applyBorder="1" applyAlignment="1">
      <alignment horizontal="center" vertical="center"/>
    </xf>
    <xf numFmtId="49" fontId="0" fillId="8" borderId="16" xfId="0" applyNumberFormat="1" applyFont="1" applyFill="1" applyBorder="1" applyAlignment="1">
      <alignment horizontal="center" vertical="center"/>
    </xf>
    <xf numFmtId="0" fontId="0" fillId="8" borderId="15"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12" fillId="8" borderId="19" xfId="0" applyFont="1" applyFill="1" applyBorder="1" applyAlignment="1">
      <alignment horizontal="center" vertical="center"/>
    </xf>
    <xf numFmtId="0" fontId="12" fillId="8" borderId="17" xfId="0" applyFont="1" applyFill="1" applyBorder="1" applyAlignment="1">
      <alignment horizontal="center" vertical="center"/>
    </xf>
    <xf numFmtId="0" fontId="12" fillId="8" borderId="20" xfId="0" applyFont="1" applyFill="1" applyBorder="1" applyAlignment="1">
      <alignment horizontal="center" vertical="center"/>
    </xf>
    <xf numFmtId="49" fontId="0" fillId="8" borderId="21" xfId="0" applyNumberFormat="1" applyFont="1" applyFill="1" applyBorder="1" applyAlignment="1">
      <alignment horizontal="center" vertical="center"/>
    </xf>
    <xf numFmtId="0" fontId="0" fillId="8" borderId="20" xfId="0" applyFill="1" applyBorder="1" applyAlignment="1">
      <alignment horizontal="center" vertical="center"/>
    </xf>
    <xf numFmtId="0" fontId="0" fillId="8" borderId="16" xfId="0" applyFill="1" applyBorder="1" applyAlignment="1">
      <alignment horizontal="center" vertical="center"/>
    </xf>
    <xf numFmtId="0" fontId="0" fillId="8" borderId="21" xfId="0"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0" fillId="17" borderId="1" xfId="0" applyFill="1" applyBorder="1"/>
    <xf numFmtId="0" fontId="0" fillId="17" borderId="1" xfId="0" applyFill="1" applyBorder="1" applyAlignment="1">
      <alignment horizontal="center" vertical="center"/>
    </xf>
    <xf numFmtId="0" fontId="0" fillId="17" borderId="1" xfId="0" applyFill="1" applyBorder="1" applyAlignment="1">
      <alignment horizontal="center" vertical="top"/>
    </xf>
    <xf numFmtId="0" fontId="0" fillId="17" borderId="15" xfId="0" applyFill="1" applyBorder="1"/>
    <xf numFmtId="0" fontId="0" fillId="17" borderId="26" xfId="0" applyFill="1" applyBorder="1" applyAlignment="1">
      <alignment horizontal="center"/>
    </xf>
    <xf numFmtId="0" fontId="11" fillId="17" borderId="8" xfId="0" applyFont="1" applyFill="1" applyBorder="1" applyAlignment="1">
      <alignment horizontal="center" vertical="center"/>
    </xf>
    <xf numFmtId="0" fontId="11" fillId="17" borderId="9" xfId="0" applyFont="1" applyFill="1" applyBorder="1" applyAlignment="1">
      <alignment horizontal="center" vertical="center"/>
    </xf>
    <xf numFmtId="49" fontId="0" fillId="17" borderId="12" xfId="0" applyNumberFormat="1" applyFont="1" applyFill="1" applyBorder="1" applyAlignment="1">
      <alignment horizontal="center" vertical="center"/>
    </xf>
    <xf numFmtId="0" fontId="0" fillId="17" borderId="27" xfId="0" applyFill="1" applyBorder="1" applyAlignment="1">
      <alignment horizontal="center"/>
    </xf>
    <xf numFmtId="0" fontId="11" fillId="17" borderId="1" xfId="0" applyFont="1" applyFill="1" applyBorder="1" applyAlignment="1">
      <alignment horizontal="center" vertical="center"/>
    </xf>
    <xf numFmtId="0" fontId="11" fillId="17" borderId="13" xfId="0" applyFont="1" applyFill="1" applyBorder="1" applyAlignment="1">
      <alignment horizontal="center" vertical="center"/>
    </xf>
    <xf numFmtId="49" fontId="0" fillId="17" borderId="16" xfId="0" applyNumberFormat="1" applyFont="1" applyFill="1" applyBorder="1" applyAlignment="1">
      <alignment horizontal="center" vertical="center"/>
    </xf>
    <xf numFmtId="0" fontId="12" fillId="17" borderId="1" xfId="0" applyFont="1" applyFill="1" applyBorder="1" applyAlignment="1">
      <alignment horizontal="center" vertical="center"/>
    </xf>
    <xf numFmtId="0" fontId="12" fillId="17" borderId="28" xfId="0" applyFont="1" applyFill="1" applyBorder="1" applyAlignment="1">
      <alignment horizontal="center" vertical="center"/>
    </xf>
    <xf numFmtId="0" fontId="12" fillId="17" borderId="29" xfId="0" applyFont="1" applyFill="1" applyBorder="1" applyAlignment="1">
      <alignment horizontal="center" vertical="center"/>
    </xf>
    <xf numFmtId="0" fontId="12" fillId="17" borderId="30" xfId="0" applyFont="1" applyFill="1" applyBorder="1" applyAlignment="1">
      <alignment horizontal="center" vertical="center"/>
    </xf>
    <xf numFmtId="49" fontId="0" fillId="17" borderId="21" xfId="0" applyNumberFormat="1" applyFont="1" applyFill="1" applyBorder="1" applyAlignment="1">
      <alignment horizontal="center" vertical="center"/>
    </xf>
    <xf numFmtId="0" fontId="11" fillId="17" borderId="29" xfId="0" applyFont="1" applyFill="1" applyBorder="1" applyAlignment="1">
      <alignment horizontal="center" vertical="center"/>
    </xf>
    <xf numFmtId="0" fontId="11" fillId="0" borderId="33" xfId="0" applyFont="1" applyFill="1" applyBorder="1"/>
    <xf numFmtId="0" fontId="20" fillId="0" borderId="34" xfId="0" applyFont="1" applyFill="1" applyBorder="1" applyAlignment="1">
      <alignment horizontal="center" vertical="center"/>
    </xf>
    <xf numFmtId="2" fontId="11" fillId="0" borderId="8" xfId="0" applyNumberFormat="1" applyFont="1" applyFill="1" applyBorder="1" applyAlignment="1">
      <alignment horizontal="center" vertical="center"/>
    </xf>
    <xf numFmtId="2" fontId="11" fillId="0" borderId="9" xfId="0"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0" fontId="12" fillId="0" borderId="1" xfId="0" applyFont="1" applyFill="1" applyBorder="1" applyAlignment="1">
      <alignment horizontal="center" vertical="center"/>
    </xf>
    <xf numFmtId="2" fontId="11" fillId="0" borderId="30" xfId="0" applyNumberFormat="1" applyFont="1" applyFill="1" applyBorder="1" applyAlignment="1">
      <alignment horizontal="center" vertical="center"/>
    </xf>
    <xf numFmtId="0" fontId="0" fillId="8" borderId="0" xfId="0" applyFill="1" applyBorder="1" applyAlignment="1">
      <alignment horizontal="center" vertical="center"/>
    </xf>
    <xf numFmtId="0" fontId="0" fillId="8" borderId="22" xfId="0" applyFill="1" applyBorder="1" applyAlignment="1">
      <alignment horizontal="center" vertical="center"/>
    </xf>
    <xf numFmtId="0" fontId="12" fillId="8" borderId="39" xfId="0" applyFont="1" applyFill="1" applyBorder="1" applyAlignment="1">
      <alignment horizontal="center" vertical="center"/>
    </xf>
    <xf numFmtId="49" fontId="0" fillId="8" borderId="39"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0" fillId="0" borderId="1" xfId="0" applyFont="1" applyBorder="1" applyAlignment="1">
      <alignment wrapText="1"/>
    </xf>
    <xf numFmtId="164" fontId="10" fillId="0" borderId="1" xfId="0" applyNumberFormat="1" applyFont="1" applyBorder="1" applyAlignment="1">
      <alignment horizontal="center"/>
    </xf>
    <xf numFmtId="0" fontId="0" fillId="0" borderId="1" xfId="1" applyNumberFormat="1" applyFont="1" applyBorder="1" applyAlignment="1">
      <alignment horizontal="center"/>
    </xf>
    <xf numFmtId="0" fontId="0" fillId="0" borderId="1" xfId="0" applyFill="1" applyBorder="1" applyAlignment="1">
      <alignment horizontal="center"/>
    </xf>
    <xf numFmtId="0" fontId="12" fillId="0" borderId="49" xfId="0" applyFont="1" applyFill="1" applyBorder="1" applyAlignment="1">
      <alignment horizontal="center" vertical="center"/>
    </xf>
    <xf numFmtId="0" fontId="12" fillId="0" borderId="2" xfId="0" applyFont="1" applyFill="1" applyBorder="1" applyAlignment="1">
      <alignment horizontal="center" vertical="center"/>
    </xf>
    <xf numFmtId="164" fontId="0" fillId="0" borderId="1" xfId="0" applyNumberFormat="1" applyFill="1" applyBorder="1"/>
    <xf numFmtId="2" fontId="11" fillId="9" borderId="8" xfId="0" applyNumberFormat="1" applyFont="1" applyFill="1" applyBorder="1" applyAlignment="1">
      <alignment horizontal="center" vertical="center"/>
    </xf>
    <xf numFmtId="2" fontId="11" fillId="9" borderId="1" xfId="0" applyNumberFormat="1"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center" vertical="center"/>
    </xf>
    <xf numFmtId="164" fontId="0" fillId="9" borderId="1" xfId="0" applyNumberFormat="1" applyFill="1" applyBorder="1"/>
    <xf numFmtId="2" fontId="11" fillId="10" borderId="8" xfId="0" applyNumberFormat="1" applyFont="1" applyFill="1" applyBorder="1" applyAlignment="1">
      <alignment horizontal="center" vertical="center"/>
    </xf>
    <xf numFmtId="2" fontId="11" fillId="10" borderId="1" xfId="0" applyNumberFormat="1" applyFont="1" applyFill="1" applyBorder="1" applyAlignment="1">
      <alignment horizontal="center" vertical="center"/>
    </xf>
    <xf numFmtId="0" fontId="12" fillId="10" borderId="2" xfId="0" applyFont="1" applyFill="1" applyBorder="1" applyAlignment="1">
      <alignment horizontal="center" vertical="center"/>
    </xf>
    <xf numFmtId="164" fontId="0" fillId="10" borderId="1" xfId="0" applyNumberFormat="1" applyFill="1" applyBorder="1"/>
    <xf numFmtId="2" fontId="11" fillId="12" borderId="8" xfId="0" applyNumberFormat="1" applyFont="1" applyFill="1" applyBorder="1" applyAlignment="1">
      <alignment horizontal="center" vertical="center"/>
    </xf>
    <xf numFmtId="2" fontId="11" fillId="12" borderId="1" xfId="0" applyNumberFormat="1" applyFont="1" applyFill="1" applyBorder="1" applyAlignment="1">
      <alignment horizontal="center" vertical="center"/>
    </xf>
    <xf numFmtId="0" fontId="12" fillId="12" borderId="2" xfId="0" applyFont="1" applyFill="1" applyBorder="1" applyAlignment="1">
      <alignment horizontal="center" vertical="center"/>
    </xf>
    <xf numFmtId="164" fontId="0" fillId="12" borderId="1" xfId="0" applyNumberFormat="1" applyFill="1" applyBorder="1"/>
    <xf numFmtId="0" fontId="12" fillId="12" borderId="1" xfId="0" applyFont="1" applyFill="1" applyBorder="1" applyAlignment="1">
      <alignment horizontal="center" vertical="center"/>
    </xf>
    <xf numFmtId="2" fontId="11" fillId="12" borderId="13" xfId="0" applyNumberFormat="1" applyFont="1" applyFill="1" applyBorder="1" applyAlignment="1">
      <alignment horizontal="center" vertical="center"/>
    </xf>
    <xf numFmtId="0" fontId="12" fillId="12" borderId="50" xfId="0" applyFont="1" applyFill="1" applyBorder="1" applyAlignment="1">
      <alignment horizontal="center" vertical="center"/>
    </xf>
    <xf numFmtId="0" fontId="0" fillId="13" borderId="8" xfId="0" applyFill="1" applyBorder="1" applyAlignment="1">
      <alignment horizontal="center" vertical="center"/>
    </xf>
    <xf numFmtId="0" fontId="11" fillId="13" borderId="8" xfId="0" applyFont="1" applyFill="1" applyBorder="1" applyAlignment="1">
      <alignment horizontal="center" vertical="center"/>
    </xf>
    <xf numFmtId="9" fontId="11" fillId="13" borderId="8" xfId="1" applyFont="1" applyFill="1" applyBorder="1" applyAlignment="1">
      <alignment horizontal="center" vertical="center"/>
    </xf>
    <xf numFmtId="0" fontId="0" fillId="13" borderId="4" xfId="0" applyFill="1" applyBorder="1" applyAlignment="1">
      <alignment horizontal="center" vertical="center"/>
    </xf>
    <xf numFmtId="0" fontId="0" fillId="13" borderId="45" xfId="0" applyFill="1" applyBorder="1" applyAlignment="1">
      <alignment horizontal="center" vertical="center"/>
    </xf>
    <xf numFmtId="0" fontId="11" fillId="13" borderId="4" xfId="0" applyFont="1" applyFill="1" applyBorder="1" applyAlignment="1">
      <alignment horizontal="center" vertical="center"/>
    </xf>
    <xf numFmtId="9" fontId="11" fillId="13" borderId="4" xfId="1" applyFont="1" applyFill="1" applyBorder="1" applyAlignment="1">
      <alignment horizontal="center" vertical="center"/>
    </xf>
    <xf numFmtId="0" fontId="11" fillId="13" borderId="1" xfId="0" applyFont="1" applyFill="1" applyBorder="1" applyAlignment="1">
      <alignment horizontal="center" vertical="center"/>
    </xf>
    <xf numFmtId="9" fontId="0" fillId="13" borderId="10" xfId="1" applyFont="1" applyFill="1" applyBorder="1" applyAlignment="1">
      <alignment horizontal="center"/>
    </xf>
    <xf numFmtId="49" fontId="18" fillId="16" borderId="4" xfId="0" applyNumberFormat="1" applyFont="1" applyFill="1" applyBorder="1" applyAlignment="1">
      <alignment horizontal="center" vertical="center"/>
    </xf>
    <xf numFmtId="0" fontId="0" fillId="0" borderId="37" xfId="0" applyFont="1" applyBorder="1" applyAlignment="1">
      <alignment horizontal="center" vertical="center" wrapText="1"/>
    </xf>
    <xf numFmtId="2" fontId="11" fillId="0" borderId="46" xfId="0" applyNumberFormat="1" applyFont="1" applyFill="1" applyBorder="1" applyAlignment="1">
      <alignment horizontal="center" vertical="center"/>
    </xf>
    <xf numFmtId="0" fontId="0" fillId="8" borderId="40" xfId="0" applyFill="1" applyBorder="1" applyAlignment="1">
      <alignment horizontal="center" vertical="center"/>
    </xf>
    <xf numFmtId="164" fontId="11" fillId="13" borderId="8" xfId="0" applyNumberFormat="1" applyFont="1" applyFill="1" applyBorder="1" applyAlignment="1">
      <alignment horizontal="center" vertical="center"/>
    </xf>
    <xf numFmtId="9" fontId="0" fillId="13" borderId="51" xfId="1" applyFont="1" applyFill="1" applyBorder="1" applyAlignment="1">
      <alignment horizontal="center"/>
    </xf>
    <xf numFmtId="0" fontId="11" fillId="13" borderId="45" xfId="0" applyFont="1" applyFill="1" applyBorder="1" applyAlignment="1">
      <alignment horizontal="center" vertical="center"/>
    </xf>
    <xf numFmtId="9" fontId="11" fillId="13" borderId="45" xfId="1" applyFont="1" applyFill="1" applyBorder="1" applyAlignment="1">
      <alignment horizontal="center" vertical="center"/>
    </xf>
    <xf numFmtId="164" fontId="11" fillId="13" borderId="51" xfId="0" applyNumberFormat="1" applyFont="1" applyFill="1" applyBorder="1" applyAlignment="1">
      <alignment horizontal="center" vertical="center"/>
    </xf>
    <xf numFmtId="9" fontId="0" fillId="13" borderId="1" xfId="1" applyFont="1" applyFill="1" applyBorder="1" applyAlignment="1">
      <alignment horizontal="center"/>
    </xf>
    <xf numFmtId="164" fontId="0" fillId="0" borderId="1" xfId="0" applyNumberFormat="1" applyBorder="1"/>
    <xf numFmtId="9" fontId="0" fillId="0" borderId="1" xfId="0" applyNumberFormat="1" applyBorder="1"/>
    <xf numFmtId="164" fontId="11" fillId="13" borderId="1" xfId="0" applyNumberFormat="1" applyFont="1" applyFill="1" applyBorder="1" applyAlignment="1">
      <alignment horizontal="center" vertical="center"/>
    </xf>
    <xf numFmtId="164" fontId="10" fillId="9" borderId="1" xfId="0" applyNumberFormat="1" applyFont="1" applyFill="1" applyBorder="1" applyAlignment="1">
      <alignment horizontal="center"/>
    </xf>
    <xf numFmtId="0" fontId="12" fillId="10" borderId="1" xfId="0" applyFont="1" applyFill="1" applyBorder="1" applyAlignment="1">
      <alignment horizontal="center" vertical="center"/>
    </xf>
    <xf numFmtId="164" fontId="10" fillId="10" borderId="1" xfId="0" applyNumberFormat="1" applyFont="1" applyFill="1" applyBorder="1" applyAlignment="1">
      <alignment horizontal="center"/>
    </xf>
    <xf numFmtId="164" fontId="10" fillId="12" borderId="1" xfId="0" applyNumberFormat="1" applyFont="1" applyFill="1" applyBorder="1" applyAlignment="1">
      <alignment horizontal="center"/>
    </xf>
    <xf numFmtId="0" fontId="21" fillId="18" borderId="1" xfId="0" applyFont="1" applyFill="1" applyBorder="1" applyAlignment="1">
      <alignment horizontal="center"/>
    </xf>
    <xf numFmtId="0" fontId="21" fillId="18" borderId="1" xfId="0" applyFont="1" applyFill="1" applyBorder="1" applyAlignment="1">
      <alignment horizontal="center" wrapText="1"/>
    </xf>
    <xf numFmtId="0" fontId="22" fillId="18" borderId="1" xfId="0" applyFont="1" applyFill="1" applyBorder="1" applyAlignment="1">
      <alignment horizontal="center" vertical="center" wrapText="1"/>
    </xf>
    <xf numFmtId="0" fontId="10" fillId="18" borderId="1" xfId="0" applyFont="1" applyFill="1" applyBorder="1" applyAlignment="1">
      <alignment horizontal="center" wrapText="1"/>
    </xf>
    <xf numFmtId="14" fontId="13" fillId="17" borderId="1" xfId="0" applyNumberFormat="1" applyFont="1" applyFill="1" applyBorder="1" applyAlignment="1">
      <alignment horizontal="center"/>
    </xf>
    <xf numFmtId="0" fontId="13" fillId="17" borderId="1" xfId="0" applyFont="1" applyFill="1" applyBorder="1" applyAlignment="1">
      <alignment horizontal="center"/>
    </xf>
    <xf numFmtId="9" fontId="13" fillId="17" borderId="1" xfId="0" applyNumberFormat="1" applyFont="1" applyFill="1" applyBorder="1" applyAlignment="1">
      <alignment horizontal="center"/>
    </xf>
    <xf numFmtId="9" fontId="13" fillId="17" borderId="1" xfId="1" applyFont="1" applyFill="1" applyBorder="1" applyAlignment="1">
      <alignment horizontal="center"/>
    </xf>
    <xf numFmtId="165" fontId="13" fillId="17" borderId="1" xfId="0" applyNumberFormat="1" applyFont="1" applyFill="1" applyBorder="1" applyAlignment="1">
      <alignment horizontal="center"/>
    </xf>
    <xf numFmtId="164" fontId="13" fillId="17" borderId="1" xfId="0" applyNumberFormat="1" applyFont="1" applyFill="1" applyBorder="1" applyAlignment="1">
      <alignment horizontal="center"/>
    </xf>
    <xf numFmtId="14" fontId="13" fillId="19" borderId="1" xfId="0" applyNumberFormat="1" applyFont="1" applyFill="1" applyBorder="1"/>
    <xf numFmtId="0" fontId="13" fillId="19" borderId="1" xfId="0" applyFont="1" applyFill="1" applyBorder="1" applyAlignment="1">
      <alignment horizontal="center"/>
    </xf>
    <xf numFmtId="9" fontId="13" fillId="19" borderId="1" xfId="0" applyNumberFormat="1" applyFont="1" applyFill="1" applyBorder="1" applyAlignment="1">
      <alignment horizontal="center"/>
    </xf>
    <xf numFmtId="165" fontId="13" fillId="19" borderId="1" xfId="0" applyNumberFormat="1" applyFont="1" applyFill="1" applyBorder="1" applyAlignment="1">
      <alignment horizontal="center"/>
    </xf>
    <xf numFmtId="1" fontId="13" fillId="19" borderId="1" xfId="0" applyNumberFormat="1" applyFont="1" applyFill="1" applyBorder="1" applyAlignment="1">
      <alignment horizontal="center"/>
    </xf>
    <xf numFmtId="164" fontId="13" fillId="19" borderId="1" xfId="0" applyNumberFormat="1" applyFont="1" applyFill="1" applyBorder="1" applyAlignment="1">
      <alignment horizontal="center"/>
    </xf>
    <xf numFmtId="9" fontId="13" fillId="19" borderId="1" xfId="1" applyFont="1" applyFill="1" applyBorder="1" applyAlignment="1">
      <alignment horizontal="center"/>
    </xf>
    <xf numFmtId="14" fontId="13" fillId="20" borderId="1" xfId="0" applyNumberFormat="1" applyFont="1" applyFill="1" applyBorder="1" applyAlignment="1">
      <alignment horizontal="center"/>
    </xf>
    <xf numFmtId="0" fontId="13" fillId="20" borderId="1" xfId="0" applyFont="1" applyFill="1" applyBorder="1" applyAlignment="1">
      <alignment horizontal="center"/>
    </xf>
    <xf numFmtId="165" fontId="13" fillId="20" borderId="1" xfId="1" applyNumberFormat="1" applyFont="1" applyFill="1" applyBorder="1" applyAlignment="1">
      <alignment horizontal="center"/>
    </xf>
    <xf numFmtId="9" fontId="13" fillId="20" borderId="1" xfId="1" applyFont="1" applyFill="1" applyBorder="1" applyAlignment="1">
      <alignment horizontal="center"/>
    </xf>
    <xf numFmtId="0" fontId="24" fillId="0" borderId="0" xfId="0" applyFont="1"/>
    <xf numFmtId="9" fontId="0" fillId="0" borderId="0" xfId="1" applyFont="1"/>
    <xf numFmtId="9" fontId="0" fillId="0" borderId="0" xfId="0" applyNumberFormat="1"/>
    <xf numFmtId="165" fontId="10" fillId="0" borderId="1" xfId="0" applyNumberFormat="1" applyFont="1" applyBorder="1" applyAlignment="1">
      <alignment horizontal="center"/>
    </xf>
    <xf numFmtId="0" fontId="24" fillId="0" borderId="1" xfId="0" applyFont="1" applyBorder="1" applyAlignment="1">
      <alignment horizontal="center"/>
    </xf>
    <xf numFmtId="0" fontId="0" fillId="9" borderId="1" xfId="0" applyFill="1" applyBorder="1" applyAlignment="1">
      <alignment horizontal="center"/>
    </xf>
    <xf numFmtId="0" fontId="0" fillId="12" borderId="1" xfId="0" applyFill="1" applyBorder="1" applyAlignment="1">
      <alignment horizontal="center"/>
    </xf>
    <xf numFmtId="0" fontId="23" fillId="0" borderId="0" xfId="0" applyFont="1" applyAlignment="1"/>
    <xf numFmtId="0" fontId="0" fillId="13" borderId="26" xfId="0" applyFill="1" applyBorder="1" applyAlignment="1">
      <alignment horizontal="center"/>
    </xf>
    <xf numFmtId="0" fontId="0" fillId="13" borderId="27" xfId="0" applyFill="1" applyBorder="1" applyAlignment="1">
      <alignment horizontal="center"/>
    </xf>
    <xf numFmtId="0" fontId="12" fillId="13" borderId="1" xfId="0" applyFont="1" applyFill="1" applyBorder="1" applyAlignment="1">
      <alignment horizontal="center" vertical="center"/>
    </xf>
    <xf numFmtId="0" fontId="12" fillId="13" borderId="28" xfId="0" applyFont="1" applyFill="1" applyBorder="1" applyAlignment="1">
      <alignment horizontal="center" vertical="center"/>
    </xf>
    <xf numFmtId="0" fontId="12" fillId="13" borderId="2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1" xfId="0" applyFont="1" applyFill="1" applyBorder="1" applyAlignment="1">
      <alignment horizontal="center" vertical="center"/>
    </xf>
    <xf numFmtId="0" fontId="12" fillId="9" borderId="29" xfId="0" applyFont="1" applyFill="1" applyBorder="1" applyAlignment="1">
      <alignment horizontal="center" vertical="center"/>
    </xf>
    <xf numFmtId="0" fontId="11" fillId="10" borderId="8" xfId="0" applyFont="1" applyFill="1" applyBorder="1" applyAlignment="1">
      <alignment horizontal="center" vertical="center"/>
    </xf>
    <xf numFmtId="0" fontId="11" fillId="10" borderId="1" xfId="0" applyFont="1" applyFill="1" applyBorder="1" applyAlignment="1">
      <alignment horizontal="center" vertical="center"/>
    </xf>
    <xf numFmtId="0" fontId="12" fillId="10" borderId="29" xfId="0" applyFont="1" applyFill="1" applyBorder="1" applyAlignment="1">
      <alignment horizontal="center" vertical="center"/>
    </xf>
    <xf numFmtId="0" fontId="11" fillId="12" borderId="8" xfId="0" applyFont="1" applyFill="1" applyBorder="1" applyAlignment="1">
      <alignment horizontal="center" vertical="center"/>
    </xf>
    <xf numFmtId="0" fontId="11" fillId="12" borderId="1" xfId="0" applyFont="1" applyFill="1" applyBorder="1" applyAlignment="1">
      <alignment horizontal="center" vertical="center"/>
    </xf>
    <xf numFmtId="0" fontId="12" fillId="12" borderId="29" xfId="0" applyFont="1" applyFill="1" applyBorder="1" applyAlignment="1">
      <alignment horizontal="center" vertical="center"/>
    </xf>
    <xf numFmtId="0" fontId="11" fillId="12" borderId="9" xfId="0" applyFont="1" applyFill="1" applyBorder="1" applyAlignment="1">
      <alignment horizontal="center" vertical="center"/>
    </xf>
    <xf numFmtId="0" fontId="11" fillId="12" borderId="13" xfId="0" applyFont="1" applyFill="1" applyBorder="1" applyAlignment="1">
      <alignment horizontal="center" vertical="center"/>
    </xf>
    <xf numFmtId="0" fontId="12" fillId="12" borderId="30" xfId="0" applyFont="1" applyFill="1" applyBorder="1" applyAlignment="1">
      <alignment horizontal="center" vertical="center"/>
    </xf>
    <xf numFmtId="0" fontId="25" fillId="0" borderId="24" xfId="0" applyFont="1" applyFill="1" applyBorder="1" applyAlignment="1">
      <alignment horizontal="center" vertical="center" wrapText="1"/>
    </xf>
    <xf numFmtId="0" fontId="13" fillId="0" borderId="0" xfId="0" applyFont="1"/>
    <xf numFmtId="9" fontId="13" fillId="9" borderId="1" xfId="1" applyFont="1" applyFill="1" applyBorder="1" applyAlignment="1">
      <alignment horizontal="center"/>
    </xf>
    <xf numFmtId="9" fontId="13" fillId="0" borderId="1" xfId="1" applyFont="1" applyFill="1" applyBorder="1" applyAlignment="1">
      <alignment horizontal="center"/>
    </xf>
    <xf numFmtId="9" fontId="13" fillId="12" borderId="1" xfId="1" applyFont="1" applyFill="1" applyBorder="1" applyAlignment="1">
      <alignment horizontal="center"/>
    </xf>
    <xf numFmtId="9" fontId="13" fillId="10" borderId="1" xfId="1" applyFont="1" applyFill="1" applyBorder="1" applyAlignment="1">
      <alignment horizontal="center"/>
    </xf>
    <xf numFmtId="0" fontId="25" fillId="0" borderId="1" xfId="0" applyFont="1" applyFill="1" applyBorder="1" applyAlignment="1">
      <alignment horizontal="center" wrapText="1"/>
    </xf>
    <xf numFmtId="9" fontId="13" fillId="0" borderId="1" xfId="0" applyNumberFormat="1" applyFont="1" applyBorder="1" applyAlignment="1">
      <alignment horizontal="center"/>
    </xf>
    <xf numFmtId="9" fontId="13" fillId="12" borderId="1" xfId="0" applyNumberFormat="1" applyFont="1" applyFill="1" applyBorder="1" applyAlignment="1">
      <alignment horizontal="center"/>
    </xf>
    <xf numFmtId="9" fontId="13" fillId="9" borderId="1" xfId="0" applyNumberFormat="1" applyFont="1" applyFill="1" applyBorder="1" applyAlignment="1">
      <alignment horizont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165" fontId="10" fillId="10" borderId="1" xfId="1" applyNumberFormat="1" applyFont="1" applyFill="1" applyBorder="1" applyAlignment="1">
      <alignment horizontal="center"/>
    </xf>
    <xf numFmtId="165" fontId="10" fillId="12" borderId="1" xfId="1" applyNumberFormat="1" applyFont="1" applyFill="1" applyBorder="1" applyAlignment="1">
      <alignment horizontal="center"/>
    </xf>
    <xf numFmtId="165" fontId="10" fillId="9" borderId="1" xfId="1" applyNumberFormat="1" applyFont="1" applyFill="1" applyBorder="1" applyAlignment="1">
      <alignment horizontal="center"/>
    </xf>
    <xf numFmtId="165" fontId="10" fillId="0" borderId="1" xfId="1" applyNumberFormat="1" applyFont="1" applyFill="1" applyBorder="1" applyAlignment="1">
      <alignment horizontal="center"/>
    </xf>
    <xf numFmtId="9" fontId="13" fillId="0" borderId="1" xfId="0" applyNumberFormat="1" applyFont="1" applyFill="1" applyBorder="1" applyAlignment="1">
      <alignment horizontal="center"/>
    </xf>
    <xf numFmtId="0" fontId="24" fillId="12" borderId="1" xfId="0" applyFont="1" applyFill="1" applyBorder="1" applyAlignment="1">
      <alignment horizontal="center"/>
    </xf>
    <xf numFmtId="0" fontId="13" fillId="0" borderId="0" xfId="0" applyFont="1" applyAlignment="1">
      <alignment horizontal="center"/>
    </xf>
    <xf numFmtId="0" fontId="2" fillId="0" borderId="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2" xfId="0" applyFont="1" applyFill="1" applyBorder="1" applyAlignment="1">
      <alignment horizontal="center" vertical="center" wrapText="1"/>
    </xf>
    <xf numFmtId="0" fontId="7" fillId="7" borderId="42" xfId="0" applyFont="1" applyFill="1" applyBorder="1" applyAlignment="1">
      <alignment horizontal="center" vertical="center"/>
    </xf>
    <xf numFmtId="0" fontId="7" fillId="7" borderId="22"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37" xfId="0" applyFont="1" applyFill="1" applyBorder="1" applyAlignment="1">
      <alignment horizontal="center" wrapText="1"/>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35" xfId="0" applyFill="1" applyBorder="1" applyAlignment="1">
      <alignment horizontal="center"/>
    </xf>
    <xf numFmtId="0" fontId="0" fillId="0" borderId="41" xfId="0" applyFill="1" applyBorder="1" applyAlignment="1">
      <alignment horizont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1" xfId="0" applyFont="1" applyFill="1" applyBorder="1" applyAlignment="1">
      <alignment horizontal="center" vertical="center"/>
    </xf>
    <xf numFmtId="0" fontId="17" fillId="14" borderId="15" xfId="0" applyFont="1" applyFill="1" applyBorder="1" applyAlignment="1">
      <alignment horizontal="center" vertical="center"/>
    </xf>
    <xf numFmtId="0" fontId="17" fillId="14" borderId="42" xfId="0" applyFont="1" applyFill="1" applyBorder="1" applyAlignment="1">
      <alignment horizontal="center" vertical="center"/>
    </xf>
    <xf numFmtId="0" fontId="17" fillId="14" borderId="22" xfId="0" applyFont="1" applyFill="1" applyBorder="1" applyAlignment="1">
      <alignment horizontal="center" vertical="center"/>
    </xf>
    <xf numFmtId="0" fontId="11" fillId="0" borderId="4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0" fillId="0" borderId="44" xfId="0" applyFont="1" applyFill="1" applyBorder="1" applyAlignment="1">
      <alignment horizontal="right" vertical="center"/>
    </xf>
    <xf numFmtId="0" fontId="10" fillId="0" borderId="0" xfId="0" applyFont="1" applyFill="1" applyBorder="1" applyAlignment="1">
      <alignment horizontal="right" vertical="center"/>
    </xf>
    <xf numFmtId="0" fontId="17" fillId="0" borderId="35"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41" xfId="0" applyFont="1" applyFill="1" applyBorder="1" applyAlignment="1">
      <alignment horizontal="center" vertical="center"/>
    </xf>
    <xf numFmtId="0" fontId="0" fillId="0" borderId="0" xfId="0" applyFont="1" applyFill="1" applyBorder="1" applyAlignment="1">
      <alignment horizontal="right" vertical="center"/>
    </xf>
    <xf numFmtId="0" fontId="11" fillId="0" borderId="5" xfId="0" applyFont="1" applyFill="1" applyBorder="1" applyAlignment="1">
      <alignment horizontal="center" wrapText="1"/>
    </xf>
    <xf numFmtId="0" fontId="11" fillId="0" borderId="37" xfId="0" applyFont="1" applyFill="1" applyBorder="1" applyAlignment="1">
      <alignment horizontal="center" wrapText="1"/>
    </xf>
    <xf numFmtId="0" fontId="13" fillId="0" borderId="0" xfId="0" applyFont="1" applyFill="1" applyAlignment="1">
      <alignment horizontal="center"/>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7"/>
  <sheetViews>
    <sheetView tabSelected="1" workbookViewId="0">
      <selection activeCell="R13" sqref="R13"/>
    </sheetView>
  </sheetViews>
  <sheetFormatPr defaultRowHeight="15" x14ac:dyDescent="0.25"/>
  <cols>
    <col min="1" max="1" width="15.42578125" style="79" customWidth="1"/>
    <col min="2" max="2" width="9.28515625" style="79" customWidth="1"/>
    <col min="3" max="3" width="13.5703125" style="79" customWidth="1"/>
    <col min="4" max="4" width="9.28515625" style="79" bestFit="1" customWidth="1"/>
    <col min="5" max="5" width="10.7109375" style="79" customWidth="1"/>
    <col min="6" max="6" width="14.140625" style="79" customWidth="1"/>
    <col min="7" max="7" width="9.28515625" style="79" bestFit="1" customWidth="1"/>
    <col min="8" max="8" width="13.7109375" style="79" customWidth="1"/>
    <col min="9" max="9" width="9.7109375" style="79" bestFit="1" customWidth="1"/>
    <col min="10" max="10" width="12.140625" style="79" customWidth="1"/>
    <col min="11" max="11" width="9.28515625" style="79" bestFit="1" customWidth="1"/>
    <col min="12" max="12" width="14.85546875" style="79" customWidth="1"/>
    <col min="13" max="13" width="9.7109375" style="79" bestFit="1" customWidth="1"/>
    <col min="14" max="14" width="11.5703125" style="79" customWidth="1"/>
    <col min="15" max="15" width="17.140625" style="79" customWidth="1"/>
    <col min="16" max="16384" width="9.140625" style="79"/>
  </cols>
  <sheetData>
    <row r="2" spans="1:15" ht="18.75" x14ac:dyDescent="0.3">
      <c r="A2" s="319" t="s">
        <v>133</v>
      </c>
      <c r="B2" s="319"/>
      <c r="C2" s="319"/>
      <c r="D2" s="319"/>
      <c r="E2" s="319"/>
      <c r="F2" s="319"/>
      <c r="G2" s="319"/>
      <c r="H2" s="319"/>
      <c r="I2" s="319"/>
      <c r="J2" s="319"/>
      <c r="K2" s="319"/>
      <c r="L2" s="319"/>
      <c r="M2" s="319"/>
      <c r="N2" s="319"/>
      <c r="O2" s="319"/>
    </row>
    <row r="4" spans="1:15" ht="45" x14ac:dyDescent="0.25">
      <c r="A4" s="253" t="s">
        <v>146</v>
      </c>
      <c r="B4" s="253" t="s">
        <v>127</v>
      </c>
      <c r="C4" s="253" t="s">
        <v>1</v>
      </c>
      <c r="D4" s="253" t="s">
        <v>2</v>
      </c>
      <c r="E4" s="254" t="s">
        <v>3</v>
      </c>
      <c r="F4" s="253" t="s">
        <v>134</v>
      </c>
      <c r="G4" s="255" t="s">
        <v>128</v>
      </c>
      <c r="H4" s="253" t="s">
        <v>135</v>
      </c>
      <c r="I4" s="255" t="s">
        <v>129</v>
      </c>
      <c r="J4" s="253" t="s">
        <v>136</v>
      </c>
      <c r="K4" s="255" t="s">
        <v>130</v>
      </c>
      <c r="L4" s="253" t="s">
        <v>14</v>
      </c>
      <c r="M4" s="255" t="s">
        <v>131</v>
      </c>
      <c r="N4" s="254" t="s">
        <v>84</v>
      </c>
      <c r="O4" s="256" t="s">
        <v>132</v>
      </c>
    </row>
    <row r="5" spans="1:15" ht="18.75" x14ac:dyDescent="0.3">
      <c r="A5" s="257">
        <v>43201</v>
      </c>
      <c r="B5" s="258">
        <v>1</v>
      </c>
      <c r="C5" s="258">
        <v>1147</v>
      </c>
      <c r="D5" s="258">
        <v>1042</v>
      </c>
      <c r="E5" s="259">
        <v>0.90845684394071491</v>
      </c>
      <c r="F5" s="258">
        <v>24</v>
      </c>
      <c r="G5" s="260">
        <v>2.3E-2</v>
      </c>
      <c r="H5" s="258">
        <v>105</v>
      </c>
      <c r="I5" s="261">
        <v>0.11532068965517241</v>
      </c>
      <c r="J5" s="258">
        <v>473</v>
      </c>
      <c r="K5" s="259">
        <v>0.45</v>
      </c>
      <c r="L5" s="258">
        <v>440</v>
      </c>
      <c r="M5" s="261">
        <v>0.42</v>
      </c>
      <c r="N5" s="262">
        <v>9.6999999999999993</v>
      </c>
      <c r="O5" s="260">
        <v>0.69285714285714284</v>
      </c>
    </row>
    <row r="7" spans="1:15" ht="18.75" x14ac:dyDescent="0.3">
      <c r="A7" s="263">
        <v>43202</v>
      </c>
      <c r="B7" s="264">
        <v>2</v>
      </c>
      <c r="C7" s="264">
        <v>1171</v>
      </c>
      <c r="D7" s="264">
        <v>1045</v>
      </c>
      <c r="E7" s="265">
        <v>0.89239965841161395</v>
      </c>
      <c r="F7" s="264">
        <v>21</v>
      </c>
      <c r="G7" s="266">
        <v>0.02</v>
      </c>
      <c r="H7" s="264">
        <v>154</v>
      </c>
      <c r="I7" s="266">
        <v>0.14699999999999999</v>
      </c>
      <c r="J7" s="264">
        <v>486</v>
      </c>
      <c r="K7" s="266">
        <v>0.46500000000000002</v>
      </c>
      <c r="L7" s="267">
        <v>384</v>
      </c>
      <c r="M7" s="266">
        <v>0.36699999999999999</v>
      </c>
      <c r="N7" s="268">
        <v>9.1</v>
      </c>
      <c r="O7" s="269">
        <v>0.65</v>
      </c>
    </row>
    <row r="8" spans="1:15" x14ac:dyDescent="0.25">
      <c r="B8" s="5"/>
      <c r="C8" s="5"/>
      <c r="D8" s="5"/>
      <c r="E8" s="5"/>
      <c r="F8" s="5"/>
      <c r="G8" s="5"/>
      <c r="H8" s="5"/>
      <c r="I8" s="5"/>
      <c r="J8" s="5"/>
      <c r="K8" s="5"/>
      <c r="L8" s="5"/>
      <c r="M8" s="5"/>
      <c r="N8" s="5"/>
      <c r="O8" s="5"/>
    </row>
    <row r="9" spans="1:15" ht="18.75" x14ac:dyDescent="0.3">
      <c r="A9" s="270">
        <v>43203</v>
      </c>
      <c r="B9" s="271">
        <v>3</v>
      </c>
      <c r="C9" s="271">
        <v>1113</v>
      </c>
      <c r="D9" s="271">
        <v>982</v>
      </c>
      <c r="E9" s="272">
        <v>0.88230008984725961</v>
      </c>
      <c r="F9" s="271">
        <v>29</v>
      </c>
      <c r="G9" s="272">
        <v>2.5862068965517241E-2</v>
      </c>
      <c r="H9" s="271">
        <v>167</v>
      </c>
      <c r="I9" s="272">
        <v>0.19931034482758622</v>
      </c>
      <c r="J9" s="271">
        <v>478</v>
      </c>
      <c r="K9" s="272">
        <v>0.46517241379310359</v>
      </c>
      <c r="L9" s="271">
        <v>307</v>
      </c>
      <c r="M9" s="272">
        <v>0.29586206896551726</v>
      </c>
      <c r="N9" s="271">
        <v>8.6999999999999993</v>
      </c>
      <c r="O9" s="273">
        <v>0.62142857142857133</v>
      </c>
    </row>
    <row r="10" spans="1:15" x14ac:dyDescent="0.25">
      <c r="B10" s="5"/>
      <c r="C10" s="5"/>
      <c r="D10" s="5"/>
      <c r="E10" s="5"/>
      <c r="F10" s="5"/>
      <c r="G10" s="5"/>
      <c r="H10" s="5"/>
      <c r="I10" s="5"/>
      <c r="J10" s="5"/>
      <c r="K10" s="5"/>
      <c r="L10" s="5"/>
      <c r="M10" s="5"/>
      <c r="N10" s="5"/>
      <c r="O10" s="5"/>
    </row>
    <row r="11" spans="1:15" ht="25.5" customHeight="1" x14ac:dyDescent="0.3">
      <c r="B11" s="5"/>
      <c r="C11" s="362" t="s">
        <v>147</v>
      </c>
      <c r="D11" s="362"/>
      <c r="E11" s="362"/>
      <c r="F11" s="362"/>
      <c r="G11" s="362"/>
      <c r="H11" s="362"/>
      <c r="I11" s="362"/>
      <c r="J11" s="362"/>
      <c r="K11" s="362"/>
      <c r="L11" s="362"/>
      <c r="M11" s="362"/>
      <c r="N11" s="5"/>
      <c r="O11" s="5"/>
    </row>
    <row r="12" spans="1:15" ht="15.75" thickBot="1" x14ac:dyDescent="0.3"/>
    <row r="13" spans="1:15" ht="39" thickBot="1" x14ac:dyDescent="0.4">
      <c r="A13" s="281" t="s">
        <v>137</v>
      </c>
      <c r="B13" s="281"/>
      <c r="C13" s="42" t="s">
        <v>67</v>
      </c>
      <c r="D13" s="7">
        <v>1</v>
      </c>
      <c r="E13" s="7">
        <v>2</v>
      </c>
      <c r="F13" s="8">
        <v>3</v>
      </c>
      <c r="G13" s="7">
        <v>4</v>
      </c>
      <c r="H13" s="7">
        <v>5</v>
      </c>
      <c r="I13" s="8">
        <v>6</v>
      </c>
      <c r="J13" s="7">
        <v>7</v>
      </c>
      <c r="K13" s="7">
        <v>8</v>
      </c>
      <c r="L13" s="8">
        <v>9</v>
      </c>
      <c r="M13" s="8">
        <v>10</v>
      </c>
    </row>
    <row r="14" spans="1:15" ht="17.25" x14ac:dyDescent="0.3">
      <c r="A14" s="274"/>
      <c r="C14" s="81" t="s">
        <v>51</v>
      </c>
      <c r="D14" s="280">
        <v>241</v>
      </c>
      <c r="E14" s="81">
        <v>168</v>
      </c>
      <c r="F14" s="280">
        <v>237</v>
      </c>
      <c r="G14" s="207">
        <v>208</v>
      </c>
      <c r="H14" s="280">
        <v>240</v>
      </c>
      <c r="I14" s="280">
        <v>236</v>
      </c>
      <c r="J14" s="279">
        <v>319</v>
      </c>
      <c r="K14" s="280">
        <v>234</v>
      </c>
      <c r="L14" s="207">
        <v>216</v>
      </c>
      <c r="M14" s="81">
        <v>168</v>
      </c>
    </row>
    <row r="15" spans="1:15" ht="17.25" x14ac:dyDescent="0.3">
      <c r="A15" s="274"/>
      <c r="C15" s="81" t="s">
        <v>52</v>
      </c>
      <c r="D15" s="280">
        <v>801</v>
      </c>
      <c r="E15" s="81">
        <v>874</v>
      </c>
      <c r="F15" s="280">
        <v>407</v>
      </c>
      <c r="G15" s="207">
        <v>834</v>
      </c>
      <c r="H15" s="280">
        <v>802</v>
      </c>
      <c r="I15" s="280">
        <v>480</v>
      </c>
      <c r="J15" s="279">
        <v>723</v>
      </c>
      <c r="K15" s="280">
        <v>808</v>
      </c>
      <c r="L15" s="207">
        <v>281</v>
      </c>
      <c r="M15" s="81">
        <v>223</v>
      </c>
    </row>
    <row r="16" spans="1:15" x14ac:dyDescent="0.25">
      <c r="C16" s="81" t="s">
        <v>53</v>
      </c>
      <c r="D16" s="280" t="s">
        <v>54</v>
      </c>
      <c r="E16" s="81" t="s">
        <v>54</v>
      </c>
      <c r="F16" s="280">
        <v>398</v>
      </c>
      <c r="G16" s="207" t="s">
        <v>54</v>
      </c>
      <c r="H16" s="280" t="s">
        <v>54</v>
      </c>
      <c r="I16" s="280">
        <v>326</v>
      </c>
      <c r="J16" s="279"/>
      <c r="K16" s="280" t="s">
        <v>54</v>
      </c>
      <c r="L16" s="207">
        <v>545</v>
      </c>
      <c r="M16" s="81">
        <v>651</v>
      </c>
    </row>
    <row r="17" spans="1:15" ht="17.25" x14ac:dyDescent="0.3">
      <c r="A17" s="274"/>
      <c r="B17" s="274"/>
      <c r="C17" s="278" t="s">
        <v>54</v>
      </c>
      <c r="D17" s="318" t="s">
        <v>54</v>
      </c>
      <c r="E17" s="278" t="s">
        <v>54</v>
      </c>
      <c r="F17" s="280" t="s">
        <v>54</v>
      </c>
      <c r="G17" s="207" t="s">
        <v>54</v>
      </c>
      <c r="H17" s="280" t="s">
        <v>54</v>
      </c>
      <c r="I17" s="280" t="s">
        <v>54</v>
      </c>
      <c r="J17" s="279" t="s">
        <v>54</v>
      </c>
      <c r="K17" s="280" t="s">
        <v>54</v>
      </c>
      <c r="L17" s="207" t="s">
        <v>54</v>
      </c>
      <c r="M17" s="81" t="s">
        <v>54</v>
      </c>
    </row>
    <row r="18" spans="1:15" ht="32.25" customHeight="1" x14ac:dyDescent="0.3">
      <c r="C18" s="305" t="s">
        <v>138</v>
      </c>
      <c r="D18" s="307">
        <v>0.77</v>
      </c>
      <c r="E18" s="306">
        <v>0.84</v>
      </c>
      <c r="F18" s="307">
        <v>0.77</v>
      </c>
      <c r="G18" s="317">
        <v>0.8</v>
      </c>
      <c r="H18" s="307">
        <v>0.77</v>
      </c>
      <c r="I18" s="307">
        <v>0.77</v>
      </c>
      <c r="J18" s="308">
        <v>0.69</v>
      </c>
      <c r="K18" s="307">
        <v>0.77</v>
      </c>
      <c r="L18" s="317">
        <v>0.79</v>
      </c>
      <c r="M18" s="306">
        <v>0.84</v>
      </c>
    </row>
    <row r="19" spans="1:15" ht="18" thickBot="1" x14ac:dyDescent="0.35">
      <c r="A19" s="274"/>
      <c r="B19" s="274"/>
      <c r="C19" s="274"/>
      <c r="D19" s="274"/>
      <c r="E19" s="274"/>
      <c r="F19" s="274"/>
      <c r="G19" s="274"/>
      <c r="H19" s="274"/>
      <c r="I19" s="274"/>
      <c r="J19" s="274"/>
      <c r="K19" s="274"/>
      <c r="L19" s="274"/>
      <c r="M19" s="274"/>
      <c r="N19" s="274"/>
      <c r="O19" s="274"/>
    </row>
    <row r="20" spans="1:15" ht="39" thickBot="1" x14ac:dyDescent="0.35">
      <c r="A20" s="300" t="s">
        <v>139</v>
      </c>
      <c r="B20" s="274"/>
      <c r="C20" s="299" t="s">
        <v>141</v>
      </c>
      <c r="D20" s="148">
        <v>1</v>
      </c>
      <c r="E20" s="148">
        <v>2</v>
      </c>
      <c r="F20" s="149">
        <v>3</v>
      </c>
      <c r="G20" s="148">
        <v>4</v>
      </c>
      <c r="H20" s="148">
        <v>5</v>
      </c>
      <c r="I20" s="149">
        <v>6</v>
      </c>
      <c r="J20" s="148">
        <v>7</v>
      </c>
      <c r="K20" s="148">
        <v>8</v>
      </c>
      <c r="L20" s="149">
        <v>9</v>
      </c>
      <c r="M20" s="149">
        <v>10</v>
      </c>
      <c r="N20" s="274"/>
      <c r="O20" s="274"/>
    </row>
    <row r="21" spans="1:15" x14ac:dyDescent="0.25">
      <c r="C21" s="282" t="s">
        <v>51</v>
      </c>
      <c r="D21" s="287">
        <v>364</v>
      </c>
      <c r="E21" s="228">
        <v>187</v>
      </c>
      <c r="F21" s="293">
        <v>234</v>
      </c>
      <c r="G21" s="287">
        <v>353</v>
      </c>
      <c r="H21" s="293">
        <v>214</v>
      </c>
      <c r="I21" s="287">
        <v>359</v>
      </c>
      <c r="J21" s="228">
        <v>160</v>
      </c>
      <c r="K21" s="228">
        <v>177</v>
      </c>
      <c r="L21" s="290">
        <v>292</v>
      </c>
      <c r="M21" s="296">
        <v>214</v>
      </c>
    </row>
    <row r="22" spans="1:15" x14ac:dyDescent="0.25">
      <c r="C22" s="283" t="s">
        <v>52</v>
      </c>
      <c r="D22" s="288">
        <v>681</v>
      </c>
      <c r="E22" s="234">
        <v>858</v>
      </c>
      <c r="F22" s="294">
        <v>154</v>
      </c>
      <c r="G22" s="288">
        <v>692</v>
      </c>
      <c r="H22" s="294">
        <v>831</v>
      </c>
      <c r="I22" s="288">
        <v>227</v>
      </c>
      <c r="J22" s="234">
        <v>885</v>
      </c>
      <c r="K22" s="234">
        <v>868</v>
      </c>
      <c r="L22" s="291">
        <v>551</v>
      </c>
      <c r="M22" s="297">
        <v>390</v>
      </c>
    </row>
    <row r="23" spans="1:15" x14ac:dyDescent="0.25">
      <c r="C23" s="283" t="s">
        <v>53</v>
      </c>
      <c r="D23" s="213" t="s">
        <v>54</v>
      </c>
      <c r="E23" s="284" t="s">
        <v>54</v>
      </c>
      <c r="F23" s="294">
        <v>657</v>
      </c>
      <c r="G23" s="213" t="s">
        <v>54</v>
      </c>
      <c r="H23" s="224" t="s">
        <v>54</v>
      </c>
      <c r="I23" s="288">
        <v>459</v>
      </c>
      <c r="J23" s="284" t="s">
        <v>54</v>
      </c>
      <c r="K23" s="284" t="s">
        <v>54</v>
      </c>
      <c r="L23" s="291">
        <v>202</v>
      </c>
      <c r="M23" s="297">
        <v>441</v>
      </c>
    </row>
    <row r="24" spans="1:15" ht="15.75" thickBot="1" x14ac:dyDescent="0.3">
      <c r="C24" s="285" t="s">
        <v>54</v>
      </c>
      <c r="D24" s="289" t="s">
        <v>54</v>
      </c>
      <c r="E24" s="286" t="s">
        <v>54</v>
      </c>
      <c r="F24" s="295" t="s">
        <v>54</v>
      </c>
      <c r="G24" s="289" t="s">
        <v>54</v>
      </c>
      <c r="H24" s="295" t="s">
        <v>54</v>
      </c>
      <c r="I24" s="289" t="s">
        <v>54</v>
      </c>
      <c r="J24" s="286" t="s">
        <v>54</v>
      </c>
      <c r="K24" s="286" t="s">
        <v>54</v>
      </c>
      <c r="L24" s="292" t="s">
        <v>54</v>
      </c>
      <c r="M24" s="298" t="s">
        <v>54</v>
      </c>
    </row>
    <row r="25" spans="1:15" ht="36" customHeight="1" x14ac:dyDescent="0.3">
      <c r="C25" s="305" t="s">
        <v>138</v>
      </c>
      <c r="D25" s="301">
        <v>0.65</v>
      </c>
      <c r="E25" s="302">
        <v>0.82</v>
      </c>
      <c r="F25" s="303">
        <v>0.78</v>
      </c>
      <c r="G25" s="301">
        <v>0.66</v>
      </c>
      <c r="H25" s="303">
        <v>0.79</v>
      </c>
      <c r="I25" s="301">
        <v>0.66</v>
      </c>
      <c r="J25" s="302">
        <v>0.85</v>
      </c>
      <c r="K25" s="302">
        <v>0.83</v>
      </c>
      <c r="L25" s="304">
        <v>0.72</v>
      </c>
      <c r="M25" s="303">
        <v>0.79</v>
      </c>
    </row>
    <row r="26" spans="1:15" ht="15.75" thickBot="1" x14ac:dyDescent="0.3"/>
    <row r="27" spans="1:15" ht="39" thickBot="1" x14ac:dyDescent="0.35">
      <c r="A27" s="300" t="s">
        <v>142</v>
      </c>
      <c r="C27" s="171" t="s">
        <v>67</v>
      </c>
      <c r="D27" s="148">
        <v>1</v>
      </c>
      <c r="E27" s="148">
        <v>2</v>
      </c>
      <c r="F27" s="149">
        <v>3</v>
      </c>
      <c r="G27" s="148">
        <v>4</v>
      </c>
      <c r="H27" s="148">
        <v>5</v>
      </c>
      <c r="I27" s="149">
        <v>6</v>
      </c>
      <c r="J27" s="148" t="s">
        <v>118</v>
      </c>
      <c r="K27" s="148" t="s">
        <v>119</v>
      </c>
      <c r="L27" s="148" t="s">
        <v>120</v>
      </c>
      <c r="M27" s="236" t="s">
        <v>121</v>
      </c>
      <c r="N27" s="236" t="s">
        <v>122</v>
      </c>
      <c r="O27" s="149">
        <v>10</v>
      </c>
    </row>
    <row r="28" spans="1:15" x14ac:dyDescent="0.25">
      <c r="C28" s="66" t="s">
        <v>51</v>
      </c>
      <c r="D28" s="290">
        <v>281</v>
      </c>
      <c r="E28" s="293">
        <v>232</v>
      </c>
      <c r="F28" s="293">
        <v>226</v>
      </c>
      <c r="G28" s="287">
        <v>514</v>
      </c>
      <c r="H28" s="290">
        <v>297</v>
      </c>
      <c r="I28" s="287">
        <v>433</v>
      </c>
      <c r="J28" s="309">
        <v>107</v>
      </c>
      <c r="K28" s="287">
        <v>241</v>
      </c>
      <c r="L28" s="290">
        <v>141</v>
      </c>
      <c r="M28" s="309">
        <v>91</v>
      </c>
      <c r="N28" s="290">
        <v>161</v>
      </c>
      <c r="O28" s="296">
        <v>218</v>
      </c>
    </row>
    <row r="29" spans="1:15" x14ac:dyDescent="0.25">
      <c r="C29" s="70" t="s">
        <v>52</v>
      </c>
      <c r="D29" s="291">
        <v>701</v>
      </c>
      <c r="E29" s="294">
        <v>750</v>
      </c>
      <c r="F29" s="294">
        <v>19</v>
      </c>
      <c r="G29" s="288">
        <v>468</v>
      </c>
      <c r="H29" s="291">
        <v>685</v>
      </c>
      <c r="I29" s="288">
        <v>217</v>
      </c>
      <c r="J29" s="310">
        <v>875</v>
      </c>
      <c r="K29" s="288">
        <v>263</v>
      </c>
      <c r="L29" s="291">
        <v>337</v>
      </c>
      <c r="M29" s="310">
        <v>201</v>
      </c>
      <c r="N29" s="291">
        <v>279</v>
      </c>
      <c r="O29" s="297">
        <v>267</v>
      </c>
    </row>
    <row r="30" spans="1:15" x14ac:dyDescent="0.25">
      <c r="C30" s="70" t="s">
        <v>53</v>
      </c>
      <c r="D30" s="250" t="s">
        <v>54</v>
      </c>
      <c r="E30" s="224" t="s">
        <v>54</v>
      </c>
      <c r="F30" s="294">
        <v>737</v>
      </c>
      <c r="G30" s="213" t="s">
        <v>54</v>
      </c>
      <c r="H30" s="250" t="s">
        <v>54</v>
      </c>
      <c r="I30" s="288">
        <v>332</v>
      </c>
      <c r="J30" s="197" t="s">
        <v>54</v>
      </c>
      <c r="K30" s="213" t="s">
        <v>54</v>
      </c>
      <c r="L30" s="250" t="s">
        <v>54</v>
      </c>
      <c r="M30" s="310">
        <v>210</v>
      </c>
      <c r="N30" s="291">
        <v>40</v>
      </c>
      <c r="O30" s="297">
        <v>497</v>
      </c>
    </row>
    <row r="31" spans="1:15" ht="15.75" thickBot="1" x14ac:dyDescent="0.3">
      <c r="C31" s="311" t="s">
        <v>54</v>
      </c>
      <c r="D31" s="292" t="s">
        <v>54</v>
      </c>
      <c r="E31" s="295" t="s">
        <v>54</v>
      </c>
      <c r="F31" s="295" t="s">
        <v>54</v>
      </c>
      <c r="G31" s="289" t="s">
        <v>54</v>
      </c>
      <c r="H31" s="292" t="s">
        <v>54</v>
      </c>
      <c r="I31" s="289" t="s">
        <v>54</v>
      </c>
      <c r="J31" s="312" t="s">
        <v>54</v>
      </c>
      <c r="K31" s="289" t="s">
        <v>54</v>
      </c>
      <c r="L31" s="292" t="s">
        <v>54</v>
      </c>
      <c r="M31" s="312" t="s">
        <v>54</v>
      </c>
      <c r="N31" s="292" t="s">
        <v>54</v>
      </c>
      <c r="O31" s="298" t="s">
        <v>54</v>
      </c>
    </row>
    <row r="32" spans="1:15" ht="30" x14ac:dyDescent="0.25">
      <c r="C32" s="131" t="s">
        <v>140</v>
      </c>
      <c r="D32" s="313">
        <v>0.71399999999999997</v>
      </c>
      <c r="E32" s="314">
        <v>0.76400000000000001</v>
      </c>
      <c r="F32" s="314">
        <v>0.77</v>
      </c>
      <c r="G32" s="315">
        <v>0.47699999999999998</v>
      </c>
      <c r="H32" s="313">
        <v>0.69799999999999995</v>
      </c>
      <c r="I32" s="315">
        <v>0.55900000000000005</v>
      </c>
      <c r="J32" s="316">
        <v>0.89100000000000001</v>
      </c>
      <c r="K32" s="315">
        <v>0.52200000000000002</v>
      </c>
      <c r="L32" s="313">
        <v>0.70499999999999996</v>
      </c>
      <c r="M32" s="316">
        <v>0.81899999999999995</v>
      </c>
      <c r="N32" s="313">
        <v>0.66500000000000004</v>
      </c>
      <c r="O32" s="314">
        <v>0.77800000000000002</v>
      </c>
    </row>
    <row r="35" spans="1:10" ht="18.75" x14ac:dyDescent="0.3">
      <c r="A35" s="137" t="s">
        <v>143</v>
      </c>
      <c r="B35" s="137"/>
      <c r="C35" s="137"/>
      <c r="D35" s="137"/>
      <c r="E35" s="137"/>
      <c r="F35" s="138"/>
      <c r="G35" s="138"/>
      <c r="H35" s="138"/>
      <c r="I35" s="138"/>
      <c r="J35" s="5"/>
    </row>
    <row r="36" spans="1:10" ht="18.75" x14ac:dyDescent="0.3">
      <c r="A36" s="140" t="s">
        <v>144</v>
      </c>
      <c r="B36" s="140"/>
      <c r="C36" s="140"/>
      <c r="D36" s="140"/>
      <c r="E36" s="140"/>
      <c r="F36" s="140"/>
      <c r="G36" s="140"/>
      <c r="H36" s="140"/>
      <c r="I36" s="140"/>
      <c r="J36" s="141"/>
    </row>
    <row r="37" spans="1:10" ht="18.75" x14ac:dyDescent="0.3">
      <c r="A37" s="142" t="s">
        <v>145</v>
      </c>
      <c r="B37" s="142"/>
      <c r="C37" s="142"/>
      <c r="D37" s="142"/>
      <c r="E37" s="142"/>
      <c r="F37" s="142"/>
      <c r="G37" s="142"/>
      <c r="H37" s="142"/>
      <c r="I37" s="143"/>
      <c r="J37" s="143"/>
    </row>
  </sheetData>
  <mergeCells count="2">
    <mergeCell ref="A2:O2"/>
    <mergeCell ref="C11:M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5"/>
  <sheetViews>
    <sheetView workbookViewId="0">
      <selection activeCell="N2" sqref="N2"/>
    </sheetView>
  </sheetViews>
  <sheetFormatPr defaultRowHeight="15" x14ac:dyDescent="0.25"/>
  <cols>
    <col min="1" max="1" width="37.7109375" customWidth="1"/>
    <col min="5" max="5" width="10.28515625" customWidth="1"/>
    <col min="7" max="7" width="10.42578125" customWidth="1"/>
    <col min="9" max="9" width="10.42578125" customWidth="1"/>
    <col min="11" max="11" width="13.7109375" customWidth="1"/>
    <col min="12" max="12" width="14.28515625" customWidth="1"/>
    <col min="13" max="13" width="11" customWidth="1"/>
  </cols>
  <sheetData>
    <row r="2" spans="1:14" ht="75" x14ac:dyDescent="0.25">
      <c r="A2" s="1" t="s">
        <v>0</v>
      </c>
      <c r="B2" s="1" t="s">
        <v>1</v>
      </c>
      <c r="C2" s="1" t="s">
        <v>2</v>
      </c>
      <c r="D2" s="1" t="s">
        <v>3</v>
      </c>
      <c r="E2" s="107" t="s">
        <v>12</v>
      </c>
      <c r="F2" s="1" t="s">
        <v>4</v>
      </c>
      <c r="G2" s="1" t="s">
        <v>77</v>
      </c>
      <c r="H2" s="1" t="s">
        <v>5</v>
      </c>
      <c r="I2" s="1" t="s">
        <v>13</v>
      </c>
      <c r="J2" s="1" t="s">
        <v>6</v>
      </c>
      <c r="K2" s="1" t="s">
        <v>14</v>
      </c>
      <c r="L2" s="1" t="s">
        <v>7</v>
      </c>
      <c r="M2" s="35" t="s">
        <v>75</v>
      </c>
      <c r="N2" s="103" t="s">
        <v>76</v>
      </c>
    </row>
    <row r="3" spans="1:14" s="79" customFormat="1" x14ac:dyDescent="0.25">
      <c r="A3" s="102"/>
      <c r="B3" s="102"/>
      <c r="C3" s="102"/>
      <c r="D3" s="80"/>
      <c r="E3" s="102" t="s">
        <v>8</v>
      </c>
      <c r="F3" s="102"/>
      <c r="G3" s="102" t="s">
        <v>9</v>
      </c>
      <c r="H3" s="102"/>
      <c r="I3" s="102" t="s">
        <v>10</v>
      </c>
      <c r="J3" s="102"/>
      <c r="K3" s="102" t="s">
        <v>11</v>
      </c>
      <c r="L3" s="102"/>
      <c r="M3" s="80"/>
      <c r="N3" s="80"/>
    </row>
    <row r="4" spans="1:14" x14ac:dyDescent="0.25">
      <c r="A4" s="2" t="s">
        <v>20</v>
      </c>
      <c r="B4" s="81">
        <v>6</v>
      </c>
      <c r="C4" s="81">
        <v>5</v>
      </c>
      <c r="D4" s="104">
        <f t="shared" ref="D4:D33" si="0">C4/B4</f>
        <v>0.83333333333333337</v>
      </c>
      <c r="E4" s="81">
        <v>0</v>
      </c>
      <c r="F4" s="104">
        <v>0</v>
      </c>
      <c r="G4" s="81">
        <v>0</v>
      </c>
      <c r="H4" s="104">
        <v>0</v>
      </c>
      <c r="I4" s="81">
        <v>1</v>
      </c>
      <c r="J4" s="104">
        <v>0.2</v>
      </c>
      <c r="K4" s="81">
        <v>4</v>
      </c>
      <c r="L4" s="104">
        <v>0.8</v>
      </c>
      <c r="M4" s="106">
        <v>11.4</v>
      </c>
      <c r="N4" s="104">
        <f t="shared" ref="N4:N33" si="1">M4/14</f>
        <v>0.81428571428571428</v>
      </c>
    </row>
    <row r="5" spans="1:14" x14ac:dyDescent="0.25">
      <c r="A5" s="2" t="s">
        <v>26</v>
      </c>
      <c r="B5" s="81">
        <v>25</v>
      </c>
      <c r="C5" s="81">
        <v>22</v>
      </c>
      <c r="D5" s="104">
        <f t="shared" si="0"/>
        <v>0.88</v>
      </c>
      <c r="E5" s="81">
        <v>0</v>
      </c>
      <c r="F5" s="104">
        <v>0</v>
      </c>
      <c r="G5" s="81">
        <v>1</v>
      </c>
      <c r="H5" s="104">
        <v>0.05</v>
      </c>
      <c r="I5" s="81">
        <v>5</v>
      </c>
      <c r="J5" s="104">
        <v>0.23</v>
      </c>
      <c r="K5" s="81">
        <v>16</v>
      </c>
      <c r="L5" s="104">
        <v>0.73</v>
      </c>
      <c r="M5" s="106">
        <v>11.090909090909092</v>
      </c>
      <c r="N5" s="104">
        <f t="shared" si="1"/>
        <v>0.79220779220779225</v>
      </c>
    </row>
    <row r="6" spans="1:14" x14ac:dyDescent="0.25">
      <c r="A6" s="2" t="s">
        <v>27</v>
      </c>
      <c r="B6" s="81">
        <v>35</v>
      </c>
      <c r="C6" s="81">
        <v>33</v>
      </c>
      <c r="D6" s="104">
        <f t="shared" si="0"/>
        <v>0.94285714285714284</v>
      </c>
      <c r="E6" s="81">
        <v>0</v>
      </c>
      <c r="F6" s="104">
        <v>0</v>
      </c>
      <c r="G6" s="81">
        <v>0</v>
      </c>
      <c r="H6" s="104">
        <v>0</v>
      </c>
      <c r="I6" s="81">
        <v>13</v>
      </c>
      <c r="J6" s="104">
        <v>0.4</v>
      </c>
      <c r="K6" s="81">
        <v>20</v>
      </c>
      <c r="L6" s="104">
        <v>0.61</v>
      </c>
      <c r="M6" s="106">
        <v>10.939393939393939</v>
      </c>
      <c r="N6" s="104">
        <f t="shared" si="1"/>
        <v>0.7813852813852814</v>
      </c>
    </row>
    <row r="7" spans="1:14" x14ac:dyDescent="0.25">
      <c r="A7" s="2" t="s">
        <v>17</v>
      </c>
      <c r="B7" s="81">
        <v>3</v>
      </c>
      <c r="C7" s="81">
        <v>4</v>
      </c>
      <c r="D7" s="104">
        <f t="shared" si="0"/>
        <v>1.3333333333333333</v>
      </c>
      <c r="E7" s="81">
        <v>0</v>
      </c>
      <c r="F7" s="104">
        <v>0</v>
      </c>
      <c r="G7" s="81">
        <v>0</v>
      </c>
      <c r="H7" s="104">
        <v>0</v>
      </c>
      <c r="I7" s="81">
        <v>2</v>
      </c>
      <c r="J7" s="104">
        <v>0.5</v>
      </c>
      <c r="K7" s="81">
        <v>2</v>
      </c>
      <c r="L7" s="104">
        <v>0.5</v>
      </c>
      <c r="M7" s="106">
        <v>10.75</v>
      </c>
      <c r="N7" s="104">
        <f t="shared" si="1"/>
        <v>0.7678571428571429</v>
      </c>
    </row>
    <row r="8" spans="1:14" x14ac:dyDescent="0.25">
      <c r="A8" s="2" t="s">
        <v>41</v>
      </c>
      <c r="B8" s="81">
        <v>87</v>
      </c>
      <c r="C8" s="81">
        <v>84</v>
      </c>
      <c r="D8" s="104">
        <f t="shared" si="0"/>
        <v>0.96551724137931039</v>
      </c>
      <c r="E8" s="81">
        <v>1</v>
      </c>
      <c r="F8" s="104">
        <v>0.01</v>
      </c>
      <c r="G8" s="81">
        <v>4</v>
      </c>
      <c r="H8" s="104">
        <v>0.05</v>
      </c>
      <c r="I8" s="81">
        <v>32</v>
      </c>
      <c r="J8" s="104">
        <v>0.38</v>
      </c>
      <c r="K8" s="81">
        <v>47</v>
      </c>
      <c r="L8" s="104">
        <v>0.56000000000000005</v>
      </c>
      <c r="M8" s="106">
        <v>10.69047619047619</v>
      </c>
      <c r="N8" s="104">
        <f t="shared" si="1"/>
        <v>0.76360544217687065</v>
      </c>
    </row>
    <row r="9" spans="1:14" x14ac:dyDescent="0.25">
      <c r="A9" s="2" t="s">
        <v>30</v>
      </c>
      <c r="B9" s="81">
        <v>81</v>
      </c>
      <c r="C9" s="81">
        <v>73</v>
      </c>
      <c r="D9" s="104">
        <f t="shared" si="0"/>
        <v>0.90123456790123457</v>
      </c>
      <c r="E9" s="81">
        <v>1</v>
      </c>
      <c r="F9" s="104">
        <v>0.01</v>
      </c>
      <c r="G9" s="81">
        <v>3</v>
      </c>
      <c r="H9" s="104">
        <v>0.04</v>
      </c>
      <c r="I9" s="81">
        <v>27</v>
      </c>
      <c r="J9" s="104">
        <v>0.37</v>
      </c>
      <c r="K9" s="81">
        <v>42</v>
      </c>
      <c r="L9" s="104">
        <v>0.57999999999999996</v>
      </c>
      <c r="M9" s="106">
        <v>10.547945205479452</v>
      </c>
      <c r="N9" s="104">
        <f t="shared" si="1"/>
        <v>0.75342465753424659</v>
      </c>
    </row>
    <row r="10" spans="1:14" x14ac:dyDescent="0.25">
      <c r="A10" s="2" t="s">
        <v>21</v>
      </c>
      <c r="B10" s="81">
        <v>11</v>
      </c>
      <c r="C10" s="81">
        <v>11</v>
      </c>
      <c r="D10" s="104">
        <f t="shared" si="0"/>
        <v>1</v>
      </c>
      <c r="E10" s="81">
        <v>0</v>
      </c>
      <c r="F10" s="104">
        <v>0</v>
      </c>
      <c r="G10" s="81">
        <v>1</v>
      </c>
      <c r="H10" s="104">
        <v>0.09</v>
      </c>
      <c r="I10" s="81">
        <v>5</v>
      </c>
      <c r="J10" s="104">
        <v>0.45450000000000002</v>
      </c>
      <c r="K10" s="81">
        <v>5</v>
      </c>
      <c r="L10" s="104">
        <v>0.45</v>
      </c>
      <c r="M10" s="106">
        <v>10.363636363636363</v>
      </c>
      <c r="N10" s="104">
        <f t="shared" si="1"/>
        <v>0.74025974025974028</v>
      </c>
    </row>
    <row r="11" spans="1:14" x14ac:dyDescent="0.25">
      <c r="A11" s="2" t="s">
        <v>16</v>
      </c>
      <c r="B11" s="81">
        <v>6</v>
      </c>
      <c r="C11" s="81">
        <v>6</v>
      </c>
      <c r="D11" s="104">
        <f t="shared" si="0"/>
        <v>1</v>
      </c>
      <c r="E11" s="81">
        <v>0</v>
      </c>
      <c r="F11" s="104">
        <v>0</v>
      </c>
      <c r="G11" s="81">
        <v>0</v>
      </c>
      <c r="H11" s="104">
        <v>0</v>
      </c>
      <c r="I11" s="105">
        <v>3</v>
      </c>
      <c r="J11" s="104">
        <v>0.5</v>
      </c>
      <c r="K11" s="105">
        <v>3</v>
      </c>
      <c r="L11" s="104">
        <v>0.5</v>
      </c>
      <c r="M11" s="106">
        <v>10.333333333333334</v>
      </c>
      <c r="N11" s="104">
        <f t="shared" si="1"/>
        <v>0.73809523809523814</v>
      </c>
    </row>
    <row r="12" spans="1:14" x14ac:dyDescent="0.25">
      <c r="A12" s="2" t="s">
        <v>29</v>
      </c>
      <c r="B12" s="81">
        <v>38</v>
      </c>
      <c r="C12" s="81">
        <v>34</v>
      </c>
      <c r="D12" s="104">
        <f t="shared" si="0"/>
        <v>0.89473684210526316</v>
      </c>
      <c r="E12" s="81">
        <v>0</v>
      </c>
      <c r="F12" s="104">
        <v>0</v>
      </c>
      <c r="G12" s="81">
        <v>3</v>
      </c>
      <c r="H12" s="104">
        <v>0.03</v>
      </c>
      <c r="I12" s="81">
        <v>17</v>
      </c>
      <c r="J12" s="104">
        <v>0.5</v>
      </c>
      <c r="K12" s="81">
        <v>14</v>
      </c>
      <c r="L12" s="104">
        <v>0.41</v>
      </c>
      <c r="M12" s="106">
        <v>10.176470588235293</v>
      </c>
      <c r="N12" s="104">
        <f t="shared" si="1"/>
        <v>0.72689075630252098</v>
      </c>
    </row>
    <row r="13" spans="1:14" x14ac:dyDescent="0.25">
      <c r="A13" s="2" t="s">
        <v>35</v>
      </c>
      <c r="B13" s="81">
        <v>94</v>
      </c>
      <c r="C13" s="81">
        <v>91</v>
      </c>
      <c r="D13" s="104">
        <f t="shared" si="0"/>
        <v>0.96808510638297873</v>
      </c>
      <c r="E13" s="81">
        <v>0</v>
      </c>
      <c r="F13" s="104">
        <v>0</v>
      </c>
      <c r="G13" s="81">
        <v>10</v>
      </c>
      <c r="H13" s="104">
        <v>0.22</v>
      </c>
      <c r="I13" s="81">
        <v>40</v>
      </c>
      <c r="J13" s="104">
        <v>0.65</v>
      </c>
      <c r="K13" s="81">
        <v>41</v>
      </c>
      <c r="L13" s="104">
        <v>0.45</v>
      </c>
      <c r="M13" s="106">
        <v>10.109890109890109</v>
      </c>
      <c r="N13" s="104">
        <f t="shared" si="1"/>
        <v>0.72213500784929352</v>
      </c>
    </row>
    <row r="14" spans="1:14" x14ac:dyDescent="0.25">
      <c r="A14" s="2" t="s">
        <v>43</v>
      </c>
      <c r="B14" s="81">
        <v>66</v>
      </c>
      <c r="C14" s="81">
        <v>52</v>
      </c>
      <c r="D14" s="104">
        <f t="shared" si="0"/>
        <v>0.78787878787878785</v>
      </c>
      <c r="E14" s="81">
        <v>1</v>
      </c>
      <c r="F14" s="104">
        <v>0.02</v>
      </c>
      <c r="G14" s="81">
        <v>5</v>
      </c>
      <c r="H14" s="104">
        <v>0.1</v>
      </c>
      <c r="I14" s="81">
        <v>16</v>
      </c>
      <c r="J14" s="104">
        <v>0.31</v>
      </c>
      <c r="K14" s="81">
        <v>30</v>
      </c>
      <c r="L14" s="104">
        <v>0.57999999999999996</v>
      </c>
      <c r="M14" s="106">
        <v>10.096153846153847</v>
      </c>
      <c r="N14" s="104">
        <f t="shared" si="1"/>
        <v>0.72115384615384615</v>
      </c>
    </row>
    <row r="15" spans="1:14" x14ac:dyDescent="0.25">
      <c r="A15" s="2" t="s">
        <v>28</v>
      </c>
      <c r="B15" s="81">
        <v>35</v>
      </c>
      <c r="C15" s="81">
        <v>35</v>
      </c>
      <c r="D15" s="104">
        <f t="shared" si="0"/>
        <v>1</v>
      </c>
      <c r="E15" s="81">
        <v>1</v>
      </c>
      <c r="F15" s="104">
        <v>0.03</v>
      </c>
      <c r="G15" s="81">
        <v>2</v>
      </c>
      <c r="H15" s="104">
        <v>0.06</v>
      </c>
      <c r="I15" s="81">
        <v>18</v>
      </c>
      <c r="J15" s="104">
        <v>0.51</v>
      </c>
      <c r="K15" s="81">
        <v>14</v>
      </c>
      <c r="L15" s="104">
        <v>0.4</v>
      </c>
      <c r="M15" s="106">
        <v>10</v>
      </c>
      <c r="N15" s="104">
        <f t="shared" si="1"/>
        <v>0.7142857142857143</v>
      </c>
    </row>
    <row r="16" spans="1:14" x14ac:dyDescent="0.25">
      <c r="A16" s="2" t="s">
        <v>44</v>
      </c>
      <c r="B16" s="81">
        <v>13</v>
      </c>
      <c r="C16" s="81">
        <v>13</v>
      </c>
      <c r="D16" s="104">
        <f t="shared" si="0"/>
        <v>1</v>
      </c>
      <c r="E16" s="81">
        <v>0</v>
      </c>
      <c r="F16" s="104">
        <v>0</v>
      </c>
      <c r="G16" s="81">
        <v>2</v>
      </c>
      <c r="H16" s="104">
        <v>0.15379999999999999</v>
      </c>
      <c r="I16" s="81">
        <v>5</v>
      </c>
      <c r="J16" s="104">
        <v>0.38</v>
      </c>
      <c r="K16" s="81">
        <v>6</v>
      </c>
      <c r="L16" s="104">
        <v>0.46</v>
      </c>
      <c r="M16" s="81">
        <v>9.9</v>
      </c>
      <c r="N16" s="104">
        <f t="shared" si="1"/>
        <v>0.70714285714285718</v>
      </c>
    </row>
    <row r="17" spans="1:14" x14ac:dyDescent="0.25">
      <c r="A17" s="2" t="s">
        <v>23</v>
      </c>
      <c r="B17" s="81">
        <v>80</v>
      </c>
      <c r="C17" s="81">
        <v>72</v>
      </c>
      <c r="D17" s="104">
        <f t="shared" si="0"/>
        <v>0.9</v>
      </c>
      <c r="E17" s="81">
        <v>0</v>
      </c>
      <c r="F17" s="104">
        <v>0</v>
      </c>
      <c r="G17" s="81">
        <v>7</v>
      </c>
      <c r="H17" s="104">
        <v>9.7199999999999995E-2</v>
      </c>
      <c r="I17" s="81">
        <v>32</v>
      </c>
      <c r="J17" s="104">
        <v>0.44440000000000002</v>
      </c>
      <c r="K17" s="81">
        <v>33</v>
      </c>
      <c r="L17" s="104">
        <v>0.46</v>
      </c>
      <c r="M17" s="106">
        <v>9.8888888888888893</v>
      </c>
      <c r="N17" s="104">
        <f t="shared" si="1"/>
        <v>0.70634920634920639</v>
      </c>
    </row>
    <row r="18" spans="1:14" x14ac:dyDescent="0.25">
      <c r="A18" s="2" t="s">
        <v>36</v>
      </c>
      <c r="B18" s="81">
        <v>30</v>
      </c>
      <c r="C18" s="81">
        <v>28</v>
      </c>
      <c r="D18" s="104">
        <f t="shared" si="0"/>
        <v>0.93333333333333335</v>
      </c>
      <c r="E18" s="81">
        <v>2</v>
      </c>
      <c r="F18" s="104">
        <v>7.0000000000000007E-2</v>
      </c>
      <c r="G18" s="81">
        <v>4</v>
      </c>
      <c r="H18" s="104">
        <v>0.14000000000000001</v>
      </c>
      <c r="I18" s="81">
        <v>5</v>
      </c>
      <c r="J18" s="104">
        <v>0.18</v>
      </c>
      <c r="K18" s="81">
        <v>17</v>
      </c>
      <c r="L18" s="104">
        <v>0.61</v>
      </c>
      <c r="M18" s="106">
        <v>9.8214285714285712</v>
      </c>
      <c r="N18" s="104">
        <f t="shared" si="1"/>
        <v>0.70153061224489799</v>
      </c>
    </row>
    <row r="19" spans="1:14" x14ac:dyDescent="0.25">
      <c r="A19" s="2" t="s">
        <v>42</v>
      </c>
      <c r="B19" s="81">
        <v>55</v>
      </c>
      <c r="C19" s="81">
        <v>51</v>
      </c>
      <c r="D19" s="104">
        <f t="shared" si="0"/>
        <v>0.92727272727272725</v>
      </c>
      <c r="E19" s="81">
        <v>0</v>
      </c>
      <c r="F19" s="104">
        <v>0</v>
      </c>
      <c r="G19" s="81">
        <v>5</v>
      </c>
      <c r="H19" s="104">
        <v>0.1</v>
      </c>
      <c r="I19" s="81">
        <v>25</v>
      </c>
      <c r="J19" s="104">
        <v>0.49</v>
      </c>
      <c r="K19" s="81">
        <v>21</v>
      </c>
      <c r="L19" s="104">
        <v>0.41</v>
      </c>
      <c r="M19" s="106">
        <v>9.7058823529411757</v>
      </c>
      <c r="N19" s="104">
        <f t="shared" si="1"/>
        <v>0.69327731092436973</v>
      </c>
    </row>
    <row r="20" spans="1:14" x14ac:dyDescent="0.25">
      <c r="A20" s="2" t="s">
        <v>24</v>
      </c>
      <c r="B20" s="81">
        <v>86</v>
      </c>
      <c r="C20" s="81">
        <v>81</v>
      </c>
      <c r="D20" s="104">
        <f t="shared" si="0"/>
        <v>0.94186046511627908</v>
      </c>
      <c r="E20" s="81">
        <v>0</v>
      </c>
      <c r="F20" s="104">
        <v>0</v>
      </c>
      <c r="G20" s="81">
        <v>8</v>
      </c>
      <c r="H20" s="104">
        <v>0.1</v>
      </c>
      <c r="I20" s="81">
        <v>42</v>
      </c>
      <c r="J20" s="104">
        <v>0.52</v>
      </c>
      <c r="K20" s="81">
        <v>31</v>
      </c>
      <c r="L20" s="104">
        <v>0.38</v>
      </c>
      <c r="M20" s="106">
        <v>9.4938271604938276</v>
      </c>
      <c r="N20" s="104">
        <f t="shared" si="1"/>
        <v>0.67813051146384484</v>
      </c>
    </row>
    <row r="21" spans="1:14" x14ac:dyDescent="0.25">
      <c r="A21" s="2" t="s">
        <v>19</v>
      </c>
      <c r="B21" s="81">
        <v>55</v>
      </c>
      <c r="C21" s="81">
        <v>43</v>
      </c>
      <c r="D21" s="104">
        <f t="shared" si="0"/>
        <v>0.78181818181818186</v>
      </c>
      <c r="E21" s="81">
        <v>2</v>
      </c>
      <c r="F21" s="104">
        <v>0.28570000000000001</v>
      </c>
      <c r="G21" s="81">
        <v>3</v>
      </c>
      <c r="H21" s="104">
        <v>0.33329999999999999</v>
      </c>
      <c r="I21" s="81">
        <v>22</v>
      </c>
      <c r="J21" s="104">
        <v>0.78569999999999995</v>
      </c>
      <c r="K21" s="81">
        <v>16</v>
      </c>
      <c r="L21" s="104">
        <v>0.37209999999999999</v>
      </c>
      <c r="M21" s="106">
        <v>9.4418604651162799</v>
      </c>
      <c r="N21" s="104">
        <f t="shared" si="1"/>
        <v>0.67441860465116288</v>
      </c>
    </row>
    <row r="22" spans="1:14" x14ac:dyDescent="0.25">
      <c r="A22" s="2" t="s">
        <v>15</v>
      </c>
      <c r="B22" s="81">
        <v>6</v>
      </c>
      <c r="C22" s="81">
        <v>5</v>
      </c>
      <c r="D22" s="104">
        <f t="shared" si="0"/>
        <v>0.83333333333333337</v>
      </c>
      <c r="E22" s="81">
        <v>0</v>
      </c>
      <c r="F22" s="104">
        <v>0</v>
      </c>
      <c r="G22" s="81">
        <v>0</v>
      </c>
      <c r="H22" s="104">
        <v>0</v>
      </c>
      <c r="I22" s="81">
        <v>3</v>
      </c>
      <c r="J22" s="104">
        <v>0.6</v>
      </c>
      <c r="K22" s="81">
        <v>2</v>
      </c>
      <c r="L22" s="104">
        <v>0.4</v>
      </c>
      <c r="M22" s="81">
        <v>9.4</v>
      </c>
      <c r="N22" s="104">
        <f t="shared" si="1"/>
        <v>0.67142857142857149</v>
      </c>
    </row>
    <row r="23" spans="1:14" x14ac:dyDescent="0.25">
      <c r="A23" s="2" t="s">
        <v>40</v>
      </c>
      <c r="B23" s="81">
        <v>4</v>
      </c>
      <c r="C23" s="81">
        <v>4</v>
      </c>
      <c r="D23" s="104">
        <f t="shared" si="0"/>
        <v>1</v>
      </c>
      <c r="E23" s="81">
        <v>0</v>
      </c>
      <c r="F23" s="104">
        <v>0</v>
      </c>
      <c r="G23" s="81">
        <v>0</v>
      </c>
      <c r="H23" s="104">
        <v>0</v>
      </c>
      <c r="I23" s="81">
        <v>4</v>
      </c>
      <c r="J23" s="104">
        <v>1</v>
      </c>
      <c r="K23" s="81">
        <v>0</v>
      </c>
      <c r="L23" s="104">
        <v>0</v>
      </c>
      <c r="M23" s="106">
        <v>9.25</v>
      </c>
      <c r="N23" s="104">
        <f t="shared" si="1"/>
        <v>0.6607142857142857</v>
      </c>
    </row>
    <row r="24" spans="1:14" x14ac:dyDescent="0.25">
      <c r="A24" s="2" t="s">
        <v>32</v>
      </c>
      <c r="B24" s="81">
        <v>30</v>
      </c>
      <c r="C24" s="81">
        <v>26</v>
      </c>
      <c r="D24" s="104">
        <f t="shared" si="0"/>
        <v>0.8666666666666667</v>
      </c>
      <c r="E24" s="81">
        <v>1</v>
      </c>
      <c r="F24" s="104">
        <v>0.04</v>
      </c>
      <c r="G24" s="81">
        <v>4</v>
      </c>
      <c r="H24" s="104">
        <v>0.15</v>
      </c>
      <c r="I24" s="81">
        <v>12</v>
      </c>
      <c r="J24" s="104">
        <v>0.46</v>
      </c>
      <c r="K24" s="81">
        <v>9</v>
      </c>
      <c r="L24" s="104">
        <v>0.35</v>
      </c>
      <c r="M24" s="106">
        <v>9.2307692307692299</v>
      </c>
      <c r="N24" s="104">
        <f t="shared" si="1"/>
        <v>0.65934065934065933</v>
      </c>
    </row>
    <row r="25" spans="1:14" x14ac:dyDescent="0.25">
      <c r="A25" s="2" t="s">
        <v>38</v>
      </c>
      <c r="B25" s="81">
        <v>33</v>
      </c>
      <c r="C25" s="81">
        <v>32</v>
      </c>
      <c r="D25" s="104">
        <f t="shared" si="0"/>
        <v>0.96969696969696972</v>
      </c>
      <c r="E25" s="81">
        <v>1</v>
      </c>
      <c r="F25" s="104">
        <v>0.03</v>
      </c>
      <c r="G25" s="81">
        <v>5</v>
      </c>
      <c r="H25" s="104">
        <v>0.16</v>
      </c>
      <c r="I25" s="81">
        <v>14</v>
      </c>
      <c r="J25" s="104">
        <v>0.44</v>
      </c>
      <c r="K25" s="81">
        <v>12</v>
      </c>
      <c r="L25" s="104">
        <v>0.38</v>
      </c>
      <c r="M25" s="106">
        <v>9.21875</v>
      </c>
      <c r="N25" s="104">
        <f t="shared" si="1"/>
        <v>0.6584821428571429</v>
      </c>
    </row>
    <row r="26" spans="1:14" x14ac:dyDescent="0.25">
      <c r="A26" s="2" t="s">
        <v>18</v>
      </c>
      <c r="B26" s="81">
        <v>5</v>
      </c>
      <c r="C26" s="81">
        <v>5</v>
      </c>
      <c r="D26" s="104">
        <f t="shared" si="0"/>
        <v>1</v>
      </c>
      <c r="E26" s="81">
        <v>0</v>
      </c>
      <c r="F26" s="104">
        <v>0</v>
      </c>
      <c r="G26" s="81">
        <v>1</v>
      </c>
      <c r="H26" s="104">
        <v>0.2</v>
      </c>
      <c r="I26" s="81">
        <v>3</v>
      </c>
      <c r="J26" s="104">
        <v>0.5</v>
      </c>
      <c r="K26" s="81">
        <v>1</v>
      </c>
      <c r="L26" s="104">
        <v>0.2</v>
      </c>
      <c r="M26" s="106">
        <v>9.1999999999999993</v>
      </c>
      <c r="N26" s="104">
        <f t="shared" si="1"/>
        <v>0.65714285714285714</v>
      </c>
    </row>
    <row r="27" spans="1:14" x14ac:dyDescent="0.25">
      <c r="A27" s="2" t="s">
        <v>31</v>
      </c>
      <c r="B27" s="81">
        <v>81</v>
      </c>
      <c r="C27" s="81">
        <v>72</v>
      </c>
      <c r="D27" s="104">
        <f t="shared" si="0"/>
        <v>0.88888888888888884</v>
      </c>
      <c r="E27" s="81">
        <v>1</v>
      </c>
      <c r="F27" s="104">
        <v>1.3899999999999999E-2</v>
      </c>
      <c r="G27" s="81">
        <v>7</v>
      </c>
      <c r="H27" s="104">
        <v>0.08</v>
      </c>
      <c r="I27" s="81">
        <v>43</v>
      </c>
      <c r="J27" s="104">
        <v>0.6</v>
      </c>
      <c r="K27" s="81">
        <v>21</v>
      </c>
      <c r="L27" s="104">
        <v>0.28999999999999998</v>
      </c>
      <c r="M27" s="106">
        <v>9.0833333333333339</v>
      </c>
      <c r="N27" s="104">
        <f t="shared" si="1"/>
        <v>0.64880952380952384</v>
      </c>
    </row>
    <row r="28" spans="1:14" x14ac:dyDescent="0.25">
      <c r="A28" s="2" t="s">
        <v>22</v>
      </c>
      <c r="B28" s="81">
        <v>20</v>
      </c>
      <c r="C28" s="81">
        <v>19</v>
      </c>
      <c r="D28" s="104">
        <f t="shared" si="0"/>
        <v>0.95</v>
      </c>
      <c r="E28" s="81">
        <v>0</v>
      </c>
      <c r="F28" s="104">
        <v>0</v>
      </c>
      <c r="G28" s="81">
        <v>4</v>
      </c>
      <c r="H28" s="104">
        <v>0.21</v>
      </c>
      <c r="I28" s="81">
        <v>10</v>
      </c>
      <c r="J28" s="104">
        <v>0.52629999999999999</v>
      </c>
      <c r="K28" s="81">
        <v>5</v>
      </c>
      <c r="L28" s="104">
        <v>0.26319999999999999</v>
      </c>
      <c r="M28" s="106">
        <v>8.5789473684210531</v>
      </c>
      <c r="N28" s="104">
        <f t="shared" si="1"/>
        <v>0.61278195488721809</v>
      </c>
    </row>
    <row r="29" spans="1:14" x14ac:dyDescent="0.25">
      <c r="A29" s="2" t="s">
        <v>34</v>
      </c>
      <c r="B29" s="81">
        <v>50</v>
      </c>
      <c r="C29" s="81">
        <v>46</v>
      </c>
      <c r="D29" s="104">
        <f t="shared" si="0"/>
        <v>0.92</v>
      </c>
      <c r="E29" s="81">
        <v>7</v>
      </c>
      <c r="F29" s="104">
        <v>0.15</v>
      </c>
      <c r="G29" s="81">
        <v>3</v>
      </c>
      <c r="H29" s="104">
        <v>7.0000000000000007E-2</v>
      </c>
      <c r="I29" s="81">
        <v>24</v>
      </c>
      <c r="J29" s="104">
        <v>0.52</v>
      </c>
      <c r="K29" s="81">
        <v>12</v>
      </c>
      <c r="L29" s="104">
        <v>0.26</v>
      </c>
      <c r="M29" s="106">
        <v>8.3260869565217384</v>
      </c>
      <c r="N29" s="104">
        <f t="shared" si="1"/>
        <v>0.59472049689440987</v>
      </c>
    </row>
    <row r="30" spans="1:14" x14ac:dyDescent="0.25">
      <c r="A30" s="2" t="s">
        <v>39</v>
      </c>
      <c r="B30" s="81">
        <v>57</v>
      </c>
      <c r="C30" s="81">
        <v>53</v>
      </c>
      <c r="D30" s="104">
        <f t="shared" si="0"/>
        <v>0.92982456140350878</v>
      </c>
      <c r="E30" s="81">
        <v>0</v>
      </c>
      <c r="F30" s="104">
        <v>0</v>
      </c>
      <c r="G30" s="81">
        <v>15</v>
      </c>
      <c r="H30" s="104">
        <v>0.28000000000000003</v>
      </c>
      <c r="I30" s="81">
        <v>30</v>
      </c>
      <c r="J30" s="104">
        <v>0.56999999999999995</v>
      </c>
      <c r="K30" s="81">
        <v>8</v>
      </c>
      <c r="L30" s="104">
        <v>0.15</v>
      </c>
      <c r="M30" s="106">
        <v>8</v>
      </c>
      <c r="N30" s="104">
        <f t="shared" si="1"/>
        <v>0.5714285714285714</v>
      </c>
    </row>
    <row r="31" spans="1:14" x14ac:dyDescent="0.25">
      <c r="A31" s="2" t="s">
        <v>33</v>
      </c>
      <c r="B31" s="81">
        <v>30</v>
      </c>
      <c r="C31" s="81">
        <v>21</v>
      </c>
      <c r="D31" s="104">
        <f t="shared" si="0"/>
        <v>0.7</v>
      </c>
      <c r="E31" s="81">
        <v>3</v>
      </c>
      <c r="F31" s="104">
        <v>0.14000000000000001</v>
      </c>
      <c r="G31" s="81">
        <v>3</v>
      </c>
      <c r="H31" s="104">
        <v>0.14000000000000001</v>
      </c>
      <c r="I31" s="81">
        <v>10</v>
      </c>
      <c r="J31" s="104">
        <v>0.48</v>
      </c>
      <c r="K31" s="81">
        <v>5</v>
      </c>
      <c r="L31" s="104">
        <v>0.24</v>
      </c>
      <c r="M31" s="106">
        <v>7.8095238095238093</v>
      </c>
      <c r="N31" s="104">
        <f t="shared" si="1"/>
        <v>0.55782312925170063</v>
      </c>
    </row>
    <row r="32" spans="1:14" x14ac:dyDescent="0.25">
      <c r="A32" s="2" t="s">
        <v>37</v>
      </c>
      <c r="B32" s="81">
        <v>20</v>
      </c>
      <c r="C32" s="81">
        <v>17</v>
      </c>
      <c r="D32" s="104">
        <f t="shared" si="0"/>
        <v>0.85</v>
      </c>
      <c r="E32" s="81">
        <v>2</v>
      </c>
      <c r="F32" s="104">
        <v>0.12</v>
      </c>
      <c r="G32" s="81">
        <v>4</v>
      </c>
      <c r="H32" s="104">
        <v>0.24</v>
      </c>
      <c r="I32" s="81">
        <v>9</v>
      </c>
      <c r="J32" s="104">
        <v>0.53</v>
      </c>
      <c r="K32" s="81">
        <v>2</v>
      </c>
      <c r="L32" s="104">
        <v>0.12</v>
      </c>
      <c r="M32" s="106">
        <v>6.9411764705882355</v>
      </c>
      <c r="N32" s="104">
        <f t="shared" si="1"/>
        <v>0.49579831932773111</v>
      </c>
    </row>
    <row r="33" spans="1:14" x14ac:dyDescent="0.25">
      <c r="A33" s="2" t="s">
        <v>25</v>
      </c>
      <c r="B33" s="81">
        <v>5</v>
      </c>
      <c r="C33" s="81">
        <v>4</v>
      </c>
      <c r="D33" s="104">
        <f t="shared" si="0"/>
        <v>0.8</v>
      </c>
      <c r="E33" s="81">
        <v>1</v>
      </c>
      <c r="F33" s="104">
        <v>0.25</v>
      </c>
      <c r="G33" s="81">
        <v>1</v>
      </c>
      <c r="H33" s="104">
        <v>0.25</v>
      </c>
      <c r="I33" s="81">
        <v>1</v>
      </c>
      <c r="J33" s="104">
        <v>0.25</v>
      </c>
      <c r="K33" s="81">
        <v>1</v>
      </c>
      <c r="L33" s="104">
        <v>0.25</v>
      </c>
      <c r="M33" s="106">
        <v>6.75</v>
      </c>
      <c r="N33" s="104">
        <f t="shared" si="1"/>
        <v>0.48214285714285715</v>
      </c>
    </row>
    <row r="34" spans="1:14" x14ac:dyDescent="0.25">
      <c r="A34" s="108" t="s">
        <v>45</v>
      </c>
      <c r="B34" s="109">
        <v>1147</v>
      </c>
      <c r="C34" s="109">
        <v>1042</v>
      </c>
      <c r="D34" s="110">
        <f t="shared" ref="D34" si="2">C34/B34</f>
        <v>0.90845684394071491</v>
      </c>
      <c r="E34" s="109">
        <f>SUM(E5:E33)</f>
        <v>24</v>
      </c>
      <c r="F34" s="111">
        <v>0.02</v>
      </c>
      <c r="G34" s="109">
        <f>SUM(G5:G33)</f>
        <v>105</v>
      </c>
      <c r="H34" s="111">
        <f>AVERAGE(H5:H33)</f>
        <v>0.11532068965517241</v>
      </c>
      <c r="I34" s="109">
        <v>473</v>
      </c>
      <c r="J34" s="111">
        <v>0.45</v>
      </c>
      <c r="K34" s="109">
        <v>440</v>
      </c>
      <c r="L34" s="111">
        <v>0.42</v>
      </c>
      <c r="M34" s="112">
        <v>9.6999999999999993</v>
      </c>
      <c r="N34" s="110">
        <f t="shared" ref="N34" si="3">M34/14</f>
        <v>0.69285714285714284</v>
      </c>
    </row>
    <row r="35" spans="1:14" x14ac:dyDescent="0.25">
      <c r="I35" s="114"/>
      <c r="K35" s="114"/>
    </row>
  </sheetData>
  <sortState ref="A3:N33">
    <sortCondition descending="1" ref="M4"/>
  </sortState>
  <phoneticPr fontId="0"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2"/>
  <sheetViews>
    <sheetView topLeftCell="A121" zoomScale="85" zoomScaleNormal="85" workbookViewId="0">
      <selection activeCell="A140" sqref="A140:J142"/>
    </sheetView>
  </sheetViews>
  <sheetFormatPr defaultColWidth="24" defaultRowHeight="15" x14ac:dyDescent="0.25"/>
  <cols>
    <col min="1" max="1" width="32.42578125" style="5" customWidth="1"/>
    <col min="2" max="2" width="8.5703125" style="5" customWidth="1"/>
    <col min="3" max="3" width="9.85546875" style="5" customWidth="1"/>
    <col min="4" max="4" width="7" style="5" customWidth="1"/>
    <col min="5" max="5" width="12.5703125" style="5" customWidth="1"/>
    <col min="6" max="6" width="5.7109375" style="5" customWidth="1"/>
    <col min="7" max="7" width="7.28515625" style="5" customWidth="1"/>
    <col min="8" max="8" width="5.7109375" style="5" customWidth="1"/>
    <col min="9" max="9" width="8.42578125" style="5" customWidth="1"/>
    <col min="10" max="12" width="5.7109375" style="5" customWidth="1"/>
    <col min="13" max="13" width="8.28515625" style="5" customWidth="1"/>
    <col min="14" max="15" width="5.7109375" style="5" customWidth="1"/>
    <col min="16" max="16" width="10.42578125" style="5" customWidth="1"/>
    <col min="17" max="255" width="9.140625" style="5" customWidth="1"/>
    <col min="256" max="16384" width="24" style="5"/>
  </cols>
  <sheetData>
    <row r="1" spans="1:20" ht="24.75" customHeight="1" thickBot="1" x14ac:dyDescent="0.3">
      <c r="A1" s="324"/>
      <c r="B1" s="324"/>
      <c r="C1" s="324"/>
      <c r="D1" s="324"/>
      <c r="E1" s="325"/>
      <c r="F1" s="325"/>
      <c r="G1" s="325"/>
      <c r="H1" s="325"/>
      <c r="I1" s="325"/>
      <c r="J1" s="325"/>
      <c r="K1" s="325"/>
      <c r="L1" s="325"/>
      <c r="M1" s="325"/>
      <c r="N1" s="325"/>
      <c r="O1" s="325"/>
      <c r="P1" s="325"/>
      <c r="Q1" s="325"/>
    </row>
    <row r="2" spans="1:20" ht="16.5" customHeight="1" thickBot="1" x14ac:dyDescent="0.3">
      <c r="A2" s="320" t="s">
        <v>46</v>
      </c>
      <c r="B2" s="321" t="s">
        <v>47</v>
      </c>
      <c r="C2" s="322" t="s">
        <v>48</v>
      </c>
      <c r="D2" s="326"/>
      <c r="E2" s="328" t="s">
        <v>49</v>
      </c>
      <c r="F2" s="329"/>
      <c r="G2" s="329"/>
      <c r="H2" s="329"/>
      <c r="I2" s="329"/>
      <c r="J2" s="329"/>
      <c r="K2" s="329"/>
      <c r="L2" s="329"/>
      <c r="M2" s="329"/>
      <c r="N2" s="329"/>
      <c r="O2" s="329"/>
      <c r="P2" s="330" t="s">
        <v>55</v>
      </c>
      <c r="Q2" s="331"/>
      <c r="R2" s="332"/>
    </row>
    <row r="3" spans="1:20" ht="65.25" customHeight="1" thickBot="1" x14ac:dyDescent="0.3">
      <c r="A3" s="320"/>
      <c r="B3" s="321"/>
      <c r="C3" s="323"/>
      <c r="D3" s="327"/>
      <c r="E3" s="6" t="s">
        <v>50</v>
      </c>
      <c r="F3" s="7">
        <v>1</v>
      </c>
      <c r="G3" s="7">
        <v>2</v>
      </c>
      <c r="H3" s="8">
        <v>3</v>
      </c>
      <c r="I3" s="7">
        <v>4</v>
      </c>
      <c r="J3" s="7">
        <v>5</v>
      </c>
      <c r="K3" s="8">
        <v>6</v>
      </c>
      <c r="L3" s="7">
        <v>7</v>
      </c>
      <c r="M3" s="7">
        <v>8</v>
      </c>
      <c r="N3" s="8">
        <v>9</v>
      </c>
      <c r="O3" s="8">
        <v>10</v>
      </c>
      <c r="P3" s="9" t="s">
        <v>56</v>
      </c>
      <c r="Q3" s="10" t="s">
        <v>57</v>
      </c>
      <c r="R3" s="11" t="s">
        <v>58</v>
      </c>
      <c r="T3" s="113" t="s">
        <v>75</v>
      </c>
    </row>
    <row r="4" spans="1:20" customFormat="1" ht="15.75" thickBot="1" x14ac:dyDescent="0.3">
      <c r="A4" s="12" t="s">
        <v>15</v>
      </c>
      <c r="B4" s="12">
        <v>1</v>
      </c>
      <c r="C4" s="12">
        <v>5</v>
      </c>
      <c r="D4" s="13"/>
      <c r="E4" s="14" t="s">
        <v>51</v>
      </c>
      <c r="F4" s="15">
        <v>1</v>
      </c>
      <c r="G4" s="15">
        <v>0</v>
      </c>
      <c r="H4" s="15">
        <v>1</v>
      </c>
      <c r="I4" s="15">
        <v>0</v>
      </c>
      <c r="J4" s="15">
        <v>2</v>
      </c>
      <c r="K4" s="15">
        <v>1</v>
      </c>
      <c r="L4" s="15">
        <v>3</v>
      </c>
      <c r="M4" s="15">
        <v>0</v>
      </c>
      <c r="N4" s="15">
        <v>1</v>
      </c>
      <c r="O4" s="16">
        <v>0</v>
      </c>
      <c r="P4" s="17" t="s">
        <v>59</v>
      </c>
      <c r="Q4" s="18">
        <v>0</v>
      </c>
      <c r="R4" s="19">
        <f>100/SUM(Q4:Q7)*Q4</f>
        <v>0</v>
      </c>
      <c r="S4" s="1">
        <f t="shared" ref="S4:S67" si="0">SUM(F4:P4)</f>
        <v>9</v>
      </c>
    </row>
    <row r="5" spans="1:20" customFormat="1" ht="15.75" thickBot="1" x14ac:dyDescent="0.3">
      <c r="A5" s="12" t="s">
        <v>15</v>
      </c>
      <c r="B5" s="20">
        <v>1</v>
      </c>
      <c r="C5" s="20">
        <v>5</v>
      </c>
      <c r="D5" s="21"/>
      <c r="E5" s="22" t="s">
        <v>52</v>
      </c>
      <c r="F5" s="23">
        <v>4</v>
      </c>
      <c r="G5" s="23">
        <v>5</v>
      </c>
      <c r="H5" s="23">
        <v>3</v>
      </c>
      <c r="I5" s="23">
        <v>5</v>
      </c>
      <c r="J5" s="23">
        <v>3</v>
      </c>
      <c r="K5" s="23">
        <v>3</v>
      </c>
      <c r="L5" s="23">
        <v>2</v>
      </c>
      <c r="M5" s="23">
        <v>5</v>
      </c>
      <c r="N5" s="23">
        <v>2</v>
      </c>
      <c r="O5" s="24">
        <v>3</v>
      </c>
      <c r="P5" s="25" t="s">
        <v>60</v>
      </c>
      <c r="Q5" s="26">
        <v>0</v>
      </c>
      <c r="R5" s="19">
        <f>100/SUM(Q4:Q7)*Q5</f>
        <v>0</v>
      </c>
      <c r="S5" s="1">
        <f t="shared" si="0"/>
        <v>35</v>
      </c>
    </row>
    <row r="6" spans="1:20" customFormat="1" ht="15.75" thickBot="1" x14ac:dyDescent="0.3">
      <c r="A6" s="12" t="s">
        <v>15</v>
      </c>
      <c r="B6" s="20">
        <v>1</v>
      </c>
      <c r="C6" s="20">
        <v>5</v>
      </c>
      <c r="D6" s="21"/>
      <c r="E6" s="22" t="s">
        <v>53</v>
      </c>
      <c r="F6" s="27" t="s">
        <v>54</v>
      </c>
      <c r="G6" s="27" t="s">
        <v>54</v>
      </c>
      <c r="H6" s="27">
        <v>1</v>
      </c>
      <c r="I6" s="27" t="s">
        <v>54</v>
      </c>
      <c r="J6" s="27" t="s">
        <v>54</v>
      </c>
      <c r="K6" s="27">
        <v>1</v>
      </c>
      <c r="L6" s="27" t="s">
        <v>54</v>
      </c>
      <c r="M6" s="27" t="s">
        <v>54</v>
      </c>
      <c r="N6" s="27">
        <v>2</v>
      </c>
      <c r="O6" s="27">
        <v>2</v>
      </c>
      <c r="P6" s="25" t="s">
        <v>61</v>
      </c>
      <c r="Q6" s="26">
        <v>3</v>
      </c>
      <c r="R6" s="19">
        <f>100/SUM(Q4:Q7)*Q6</f>
        <v>60</v>
      </c>
      <c r="S6" s="1">
        <f t="shared" si="0"/>
        <v>6</v>
      </c>
    </row>
    <row r="7" spans="1:20" customFormat="1" ht="15.75" thickBot="1" x14ac:dyDescent="0.3">
      <c r="A7" s="12" t="s">
        <v>15</v>
      </c>
      <c r="B7" s="28">
        <v>1</v>
      </c>
      <c r="C7" s="28">
        <v>5</v>
      </c>
      <c r="D7" s="29"/>
      <c r="E7" s="30" t="s">
        <v>54</v>
      </c>
      <c r="F7" s="31" t="s">
        <v>54</v>
      </c>
      <c r="G7" s="31" t="s">
        <v>54</v>
      </c>
      <c r="H7" s="31" t="s">
        <v>54</v>
      </c>
      <c r="I7" s="31" t="s">
        <v>54</v>
      </c>
      <c r="J7" s="31" t="s">
        <v>54</v>
      </c>
      <c r="K7" s="31" t="s">
        <v>54</v>
      </c>
      <c r="L7" s="31" t="s">
        <v>54</v>
      </c>
      <c r="M7" s="31" t="s">
        <v>54</v>
      </c>
      <c r="N7" s="31" t="s">
        <v>54</v>
      </c>
      <c r="O7" s="32" t="s">
        <v>54</v>
      </c>
      <c r="P7" s="33" t="s">
        <v>62</v>
      </c>
      <c r="Q7" s="34">
        <v>2</v>
      </c>
      <c r="R7" s="19">
        <f>100/SUM(Q4:Q7)*Q7</f>
        <v>40</v>
      </c>
      <c r="S7" s="1">
        <f t="shared" si="0"/>
        <v>0</v>
      </c>
      <c r="T7">
        <f>(S5*1+S6*2)/C7</f>
        <v>9.4</v>
      </c>
    </row>
    <row r="8" spans="1:20" ht="15.75" thickBot="1" x14ac:dyDescent="0.3">
      <c r="A8" s="12" t="s">
        <v>16</v>
      </c>
      <c r="B8" s="12">
        <v>1</v>
      </c>
      <c r="C8" s="12">
        <v>6</v>
      </c>
      <c r="D8" s="13"/>
      <c r="E8" s="14" t="s">
        <v>51</v>
      </c>
      <c r="F8" s="15">
        <v>0</v>
      </c>
      <c r="G8" s="15">
        <v>0</v>
      </c>
      <c r="H8" s="15">
        <v>1</v>
      </c>
      <c r="I8" s="15">
        <v>0</v>
      </c>
      <c r="J8" s="15">
        <v>0</v>
      </c>
      <c r="K8" s="15">
        <v>0</v>
      </c>
      <c r="L8" s="15">
        <v>2</v>
      </c>
      <c r="M8" s="15">
        <v>0</v>
      </c>
      <c r="N8" s="15">
        <v>2</v>
      </c>
      <c r="O8" s="16">
        <v>2</v>
      </c>
      <c r="P8" s="17" t="s">
        <v>59</v>
      </c>
      <c r="Q8" s="18">
        <v>0</v>
      </c>
      <c r="R8" s="19">
        <f>100/SUM(Q8:Q11)*Q8</f>
        <v>0</v>
      </c>
      <c r="S8" s="35">
        <f t="shared" si="0"/>
        <v>7</v>
      </c>
      <c r="T8"/>
    </row>
    <row r="9" spans="1:20" ht="15.75" thickBot="1" x14ac:dyDescent="0.3">
      <c r="A9" s="12" t="s">
        <v>16</v>
      </c>
      <c r="B9" s="20">
        <v>1</v>
      </c>
      <c r="C9" s="20">
        <v>6</v>
      </c>
      <c r="D9" s="21"/>
      <c r="E9" s="22" t="s">
        <v>52</v>
      </c>
      <c r="F9" s="23">
        <v>6</v>
      </c>
      <c r="G9" s="23">
        <v>6</v>
      </c>
      <c r="H9" s="23">
        <v>3</v>
      </c>
      <c r="I9" s="23">
        <v>6</v>
      </c>
      <c r="J9" s="23">
        <v>6</v>
      </c>
      <c r="K9" s="23">
        <v>4</v>
      </c>
      <c r="L9" s="23">
        <v>4</v>
      </c>
      <c r="M9" s="23">
        <v>6</v>
      </c>
      <c r="N9" s="23">
        <v>1</v>
      </c>
      <c r="O9" s="24">
        <v>2</v>
      </c>
      <c r="P9" s="25" t="s">
        <v>60</v>
      </c>
      <c r="Q9" s="26">
        <v>0</v>
      </c>
      <c r="R9" s="19">
        <f>100/SUM(Q8:Q11)*Q9</f>
        <v>0</v>
      </c>
      <c r="S9" s="35">
        <f t="shared" si="0"/>
        <v>44</v>
      </c>
      <c r="T9"/>
    </row>
    <row r="10" spans="1:20" ht="15.75" thickBot="1" x14ac:dyDescent="0.3">
      <c r="A10" s="12" t="s">
        <v>16</v>
      </c>
      <c r="B10" s="20">
        <v>1</v>
      </c>
      <c r="C10" s="20">
        <v>6</v>
      </c>
      <c r="D10" s="21"/>
      <c r="E10" s="22" t="s">
        <v>53</v>
      </c>
      <c r="F10" s="27" t="s">
        <v>54</v>
      </c>
      <c r="G10" s="27" t="s">
        <v>54</v>
      </c>
      <c r="H10" s="27">
        <v>2</v>
      </c>
      <c r="I10" s="27" t="s">
        <v>54</v>
      </c>
      <c r="J10" s="27" t="s">
        <v>54</v>
      </c>
      <c r="K10" s="27">
        <v>2</v>
      </c>
      <c r="L10" s="27" t="s">
        <v>54</v>
      </c>
      <c r="M10" s="27" t="s">
        <v>54</v>
      </c>
      <c r="N10" s="27">
        <v>3</v>
      </c>
      <c r="O10" s="27">
        <v>2</v>
      </c>
      <c r="P10" s="25" t="s">
        <v>61</v>
      </c>
      <c r="Q10" s="26">
        <v>3</v>
      </c>
      <c r="R10" s="19">
        <f>100/SUM(Q8:Q11)*Q10</f>
        <v>50</v>
      </c>
      <c r="S10" s="35">
        <f t="shared" si="0"/>
        <v>9</v>
      </c>
      <c r="T10"/>
    </row>
    <row r="11" spans="1:20" ht="15.75" thickBot="1" x14ac:dyDescent="0.3">
      <c r="A11" s="12" t="s">
        <v>16</v>
      </c>
      <c r="B11" s="28">
        <v>1</v>
      </c>
      <c r="C11" s="28">
        <v>6</v>
      </c>
      <c r="D11" s="29"/>
      <c r="E11" s="30" t="s">
        <v>54</v>
      </c>
      <c r="F11" s="31" t="s">
        <v>54</v>
      </c>
      <c r="G11" s="31" t="s">
        <v>54</v>
      </c>
      <c r="H11" s="31" t="s">
        <v>54</v>
      </c>
      <c r="I11" s="31" t="s">
        <v>54</v>
      </c>
      <c r="J11" s="31" t="s">
        <v>54</v>
      </c>
      <c r="K11" s="31" t="s">
        <v>54</v>
      </c>
      <c r="L11" s="31" t="s">
        <v>54</v>
      </c>
      <c r="M11" s="31" t="s">
        <v>54</v>
      </c>
      <c r="N11" s="31" t="s">
        <v>54</v>
      </c>
      <c r="O11" s="32" t="s">
        <v>54</v>
      </c>
      <c r="P11" s="33" t="s">
        <v>62</v>
      </c>
      <c r="Q11" s="34">
        <v>3</v>
      </c>
      <c r="R11" s="19">
        <f>100/SUM(Q8:Q11)*Q11</f>
        <v>50</v>
      </c>
      <c r="S11" s="35">
        <f t="shared" si="0"/>
        <v>0</v>
      </c>
      <c r="T11" s="78">
        <f>(S9*1+S10*2)/C11</f>
        <v>10.333333333333334</v>
      </c>
    </row>
    <row r="12" spans="1:20" x14ac:dyDescent="0.25">
      <c r="A12" s="12" t="s">
        <v>17</v>
      </c>
      <c r="B12" s="12">
        <v>1</v>
      </c>
      <c r="C12" s="12">
        <v>4</v>
      </c>
      <c r="D12" s="13"/>
      <c r="E12" s="14" t="s">
        <v>51</v>
      </c>
      <c r="F12" s="15">
        <v>2</v>
      </c>
      <c r="G12" s="15">
        <v>2</v>
      </c>
      <c r="H12" s="15">
        <v>0</v>
      </c>
      <c r="I12" s="15">
        <v>1</v>
      </c>
      <c r="J12" s="15">
        <v>0</v>
      </c>
      <c r="K12" s="15">
        <v>0</v>
      </c>
      <c r="L12" s="15">
        <v>2</v>
      </c>
      <c r="M12" s="15">
        <v>0</v>
      </c>
      <c r="N12" s="15">
        <v>0</v>
      </c>
      <c r="O12" s="16">
        <v>1</v>
      </c>
      <c r="P12" s="17" t="s">
        <v>59</v>
      </c>
      <c r="Q12" s="18">
        <v>0</v>
      </c>
      <c r="R12" s="19">
        <f>100/SUM(Q12:Q15)*Q12</f>
        <v>0</v>
      </c>
      <c r="S12" s="35">
        <f t="shared" si="0"/>
        <v>8</v>
      </c>
      <c r="T12"/>
    </row>
    <row r="13" spans="1:20" x14ac:dyDescent="0.25">
      <c r="A13" s="20" t="s">
        <v>17</v>
      </c>
      <c r="B13" s="20">
        <v>1</v>
      </c>
      <c r="C13" s="20">
        <v>4</v>
      </c>
      <c r="D13" s="21"/>
      <c r="E13" s="22" t="s">
        <v>52</v>
      </c>
      <c r="F13" s="23">
        <v>2</v>
      </c>
      <c r="G13" s="23">
        <v>2</v>
      </c>
      <c r="H13" s="23">
        <v>2</v>
      </c>
      <c r="I13" s="23">
        <v>3</v>
      </c>
      <c r="J13" s="23">
        <v>4</v>
      </c>
      <c r="K13" s="23">
        <v>2</v>
      </c>
      <c r="L13" s="23">
        <v>2</v>
      </c>
      <c r="M13" s="23">
        <v>4</v>
      </c>
      <c r="N13" s="23">
        <v>0</v>
      </c>
      <c r="O13" s="24">
        <v>0</v>
      </c>
      <c r="P13" s="25" t="s">
        <v>60</v>
      </c>
      <c r="Q13" s="26">
        <v>0</v>
      </c>
      <c r="R13" s="19">
        <f>100/SUM(Q12:Q15)*Q13</f>
        <v>0</v>
      </c>
      <c r="S13" s="35">
        <f t="shared" si="0"/>
        <v>21</v>
      </c>
      <c r="T13"/>
    </row>
    <row r="14" spans="1:20" x14ac:dyDescent="0.25">
      <c r="A14" s="20" t="s">
        <v>17</v>
      </c>
      <c r="B14" s="20">
        <v>1</v>
      </c>
      <c r="C14" s="20">
        <v>4</v>
      </c>
      <c r="D14" s="21"/>
      <c r="E14" s="22" t="s">
        <v>53</v>
      </c>
      <c r="F14" s="27" t="s">
        <v>54</v>
      </c>
      <c r="G14" s="27" t="s">
        <v>54</v>
      </c>
      <c r="H14" s="27">
        <v>2</v>
      </c>
      <c r="I14" s="27" t="s">
        <v>54</v>
      </c>
      <c r="J14" s="27" t="s">
        <v>54</v>
      </c>
      <c r="K14" s="27">
        <v>2</v>
      </c>
      <c r="L14" s="27" t="s">
        <v>54</v>
      </c>
      <c r="M14" s="27" t="s">
        <v>54</v>
      </c>
      <c r="N14" s="27">
        <v>4</v>
      </c>
      <c r="O14" s="27">
        <v>3</v>
      </c>
      <c r="P14" s="25" t="s">
        <v>61</v>
      </c>
      <c r="Q14" s="26">
        <v>2</v>
      </c>
      <c r="R14" s="19">
        <f>100/SUM(Q12:Q15)*Q14</f>
        <v>50</v>
      </c>
      <c r="S14" s="35">
        <f t="shared" si="0"/>
        <v>11</v>
      </c>
      <c r="T14"/>
    </row>
    <row r="15" spans="1:20" ht="15.75" thickBot="1" x14ac:dyDescent="0.3">
      <c r="A15" s="28" t="s">
        <v>17</v>
      </c>
      <c r="B15" s="28">
        <v>1</v>
      </c>
      <c r="C15" s="28">
        <v>4</v>
      </c>
      <c r="D15" s="29"/>
      <c r="E15" s="30" t="s">
        <v>54</v>
      </c>
      <c r="F15" s="31" t="s">
        <v>54</v>
      </c>
      <c r="G15" s="31" t="s">
        <v>54</v>
      </c>
      <c r="H15" s="31" t="s">
        <v>54</v>
      </c>
      <c r="I15" s="31" t="s">
        <v>54</v>
      </c>
      <c r="J15" s="31" t="s">
        <v>54</v>
      </c>
      <c r="K15" s="31" t="s">
        <v>54</v>
      </c>
      <c r="L15" s="31" t="s">
        <v>54</v>
      </c>
      <c r="M15" s="31" t="s">
        <v>54</v>
      </c>
      <c r="N15" s="31" t="s">
        <v>54</v>
      </c>
      <c r="O15" s="32" t="s">
        <v>54</v>
      </c>
      <c r="P15" s="33" t="s">
        <v>62</v>
      </c>
      <c r="Q15" s="34">
        <v>2</v>
      </c>
      <c r="R15" s="19">
        <f t="shared" ref="R15:R23" si="1">100/SUM(Q12:Q15)*Q15</f>
        <v>50</v>
      </c>
      <c r="S15" s="35">
        <f t="shared" si="0"/>
        <v>0</v>
      </c>
      <c r="T15">
        <f>(S13*1+S14*2)/C15</f>
        <v>10.75</v>
      </c>
    </row>
    <row r="16" spans="1:20" x14ac:dyDescent="0.25">
      <c r="A16" s="12" t="s">
        <v>18</v>
      </c>
      <c r="B16" s="12">
        <v>1</v>
      </c>
      <c r="C16" s="12">
        <v>5</v>
      </c>
      <c r="D16" s="13"/>
      <c r="E16" s="14" t="s">
        <v>51</v>
      </c>
      <c r="F16" s="15">
        <v>2</v>
      </c>
      <c r="G16" s="15">
        <v>3</v>
      </c>
      <c r="H16" s="15">
        <v>3</v>
      </c>
      <c r="I16" s="15">
        <v>2</v>
      </c>
      <c r="J16" s="15">
        <v>0</v>
      </c>
      <c r="K16" s="15">
        <v>0</v>
      </c>
      <c r="L16" s="15">
        <v>0</v>
      </c>
      <c r="M16" s="15">
        <v>1</v>
      </c>
      <c r="N16" s="15">
        <v>2</v>
      </c>
      <c r="O16" s="16">
        <v>1</v>
      </c>
      <c r="P16" s="17" t="s">
        <v>59</v>
      </c>
      <c r="Q16" s="18">
        <v>0</v>
      </c>
      <c r="R16" s="19">
        <f t="shared" si="1"/>
        <v>0</v>
      </c>
      <c r="S16" s="35">
        <f t="shared" si="0"/>
        <v>14</v>
      </c>
      <c r="T16"/>
    </row>
    <row r="17" spans="1:20" x14ac:dyDescent="0.25">
      <c r="A17" s="20" t="s">
        <v>18</v>
      </c>
      <c r="B17" s="20">
        <v>1</v>
      </c>
      <c r="C17" s="20">
        <v>5</v>
      </c>
      <c r="D17" s="21"/>
      <c r="E17" s="22" t="s">
        <v>52</v>
      </c>
      <c r="F17" s="23">
        <v>3</v>
      </c>
      <c r="G17" s="23">
        <v>2</v>
      </c>
      <c r="H17" s="23">
        <v>0</v>
      </c>
      <c r="I17" s="23">
        <v>3</v>
      </c>
      <c r="J17" s="23">
        <v>5</v>
      </c>
      <c r="K17" s="23">
        <v>2</v>
      </c>
      <c r="L17" s="23">
        <v>5</v>
      </c>
      <c r="M17" s="23">
        <v>4</v>
      </c>
      <c r="N17" s="23">
        <v>1</v>
      </c>
      <c r="O17" s="24">
        <v>1</v>
      </c>
      <c r="P17" s="25" t="s">
        <v>60</v>
      </c>
      <c r="Q17" s="26">
        <v>1</v>
      </c>
      <c r="R17" s="19">
        <f t="shared" si="1"/>
        <v>20</v>
      </c>
      <c r="S17" s="35">
        <f t="shared" si="0"/>
        <v>26</v>
      </c>
      <c r="T17"/>
    </row>
    <row r="18" spans="1:20" x14ac:dyDescent="0.25">
      <c r="A18" s="20" t="s">
        <v>18</v>
      </c>
      <c r="B18" s="20">
        <v>1</v>
      </c>
      <c r="C18" s="20">
        <v>5</v>
      </c>
      <c r="D18" s="21"/>
      <c r="E18" s="22" t="s">
        <v>53</v>
      </c>
      <c r="F18" s="27" t="s">
        <v>54</v>
      </c>
      <c r="G18" s="27" t="s">
        <v>54</v>
      </c>
      <c r="H18" s="27">
        <v>2</v>
      </c>
      <c r="I18" s="27" t="s">
        <v>54</v>
      </c>
      <c r="J18" s="27" t="s">
        <v>54</v>
      </c>
      <c r="K18" s="27">
        <v>3</v>
      </c>
      <c r="L18" s="27" t="s">
        <v>54</v>
      </c>
      <c r="M18" s="27" t="s">
        <v>54</v>
      </c>
      <c r="N18" s="27">
        <v>2</v>
      </c>
      <c r="O18" s="27">
        <v>3</v>
      </c>
      <c r="P18" s="25" t="s">
        <v>61</v>
      </c>
      <c r="Q18" s="26">
        <v>3</v>
      </c>
      <c r="R18" s="19">
        <f t="shared" si="1"/>
        <v>50</v>
      </c>
      <c r="S18" s="35">
        <f t="shared" si="0"/>
        <v>10</v>
      </c>
      <c r="T18"/>
    </row>
    <row r="19" spans="1:20" ht="15.75" thickBot="1" x14ac:dyDescent="0.3">
      <c r="A19" s="28" t="s">
        <v>18</v>
      </c>
      <c r="B19" s="28">
        <v>1</v>
      </c>
      <c r="C19" s="28">
        <v>5</v>
      </c>
      <c r="D19" s="29"/>
      <c r="E19" s="30" t="s">
        <v>54</v>
      </c>
      <c r="F19" s="31" t="s">
        <v>54</v>
      </c>
      <c r="G19" s="31" t="s">
        <v>54</v>
      </c>
      <c r="H19" s="31" t="s">
        <v>54</v>
      </c>
      <c r="I19" s="31" t="s">
        <v>54</v>
      </c>
      <c r="J19" s="31" t="s">
        <v>54</v>
      </c>
      <c r="K19" s="31" t="s">
        <v>54</v>
      </c>
      <c r="L19" s="31" t="s">
        <v>54</v>
      </c>
      <c r="M19" s="31" t="s">
        <v>54</v>
      </c>
      <c r="N19" s="31" t="s">
        <v>54</v>
      </c>
      <c r="O19" s="32" t="s">
        <v>54</v>
      </c>
      <c r="P19" s="33" t="s">
        <v>62</v>
      </c>
      <c r="Q19" s="34">
        <v>1</v>
      </c>
      <c r="R19" s="19">
        <f t="shared" si="1"/>
        <v>20</v>
      </c>
      <c r="S19" s="35">
        <f t="shared" si="0"/>
        <v>0</v>
      </c>
      <c r="T19">
        <f>(S17*1+S18*2)/C19</f>
        <v>9.1999999999999993</v>
      </c>
    </row>
    <row r="20" spans="1:20" ht="15.75" thickBot="1" x14ac:dyDescent="0.3">
      <c r="A20" s="12" t="s">
        <v>19</v>
      </c>
      <c r="B20" s="12">
        <v>2</v>
      </c>
      <c r="C20" s="12">
        <v>43</v>
      </c>
      <c r="D20" s="13"/>
      <c r="E20" s="14" t="s">
        <v>51</v>
      </c>
      <c r="F20" s="15">
        <v>10</v>
      </c>
      <c r="G20" s="15">
        <v>2</v>
      </c>
      <c r="H20" s="15">
        <v>6</v>
      </c>
      <c r="I20" s="15">
        <v>13</v>
      </c>
      <c r="J20" s="15">
        <v>22</v>
      </c>
      <c r="K20" s="15">
        <v>12</v>
      </c>
      <c r="L20" s="15">
        <v>14</v>
      </c>
      <c r="M20" s="15">
        <v>7</v>
      </c>
      <c r="N20" s="15">
        <v>6</v>
      </c>
      <c r="O20" s="16">
        <v>6</v>
      </c>
      <c r="P20" s="17" t="s">
        <v>59</v>
      </c>
      <c r="Q20" s="18">
        <v>2</v>
      </c>
      <c r="R20" s="19">
        <f t="shared" si="1"/>
        <v>28.571428571428573</v>
      </c>
      <c r="S20" s="35">
        <f t="shared" si="0"/>
        <v>98</v>
      </c>
      <c r="T20"/>
    </row>
    <row r="21" spans="1:20" ht="15.75" thickBot="1" x14ac:dyDescent="0.3">
      <c r="A21" s="12" t="s">
        <v>19</v>
      </c>
      <c r="B21" s="20">
        <v>2</v>
      </c>
      <c r="C21" s="20">
        <v>43</v>
      </c>
      <c r="D21" s="21"/>
      <c r="E21" s="22" t="s">
        <v>52</v>
      </c>
      <c r="F21" s="23">
        <v>33</v>
      </c>
      <c r="G21" s="23">
        <v>41</v>
      </c>
      <c r="H21" s="23">
        <v>16</v>
      </c>
      <c r="I21" s="23">
        <v>30</v>
      </c>
      <c r="J21" s="23">
        <v>21</v>
      </c>
      <c r="K21" s="23">
        <v>19</v>
      </c>
      <c r="L21" s="23">
        <v>29</v>
      </c>
      <c r="M21" s="23">
        <v>36</v>
      </c>
      <c r="N21" s="23">
        <v>19</v>
      </c>
      <c r="O21" s="24">
        <v>14</v>
      </c>
      <c r="P21" s="25" t="s">
        <v>60</v>
      </c>
      <c r="Q21" s="26">
        <v>3</v>
      </c>
      <c r="R21" s="19">
        <f t="shared" si="1"/>
        <v>33.333333333333329</v>
      </c>
      <c r="S21" s="35">
        <f t="shared" si="0"/>
        <v>258</v>
      </c>
      <c r="T21"/>
    </row>
    <row r="22" spans="1:20" ht="15.75" thickBot="1" x14ac:dyDescent="0.3">
      <c r="A22" s="12" t="s">
        <v>19</v>
      </c>
      <c r="B22" s="20">
        <v>2</v>
      </c>
      <c r="C22" s="20">
        <v>43</v>
      </c>
      <c r="D22" s="21"/>
      <c r="E22" s="22" t="s">
        <v>53</v>
      </c>
      <c r="F22" s="27" t="s">
        <v>54</v>
      </c>
      <c r="G22" s="27" t="s">
        <v>54</v>
      </c>
      <c r="H22" s="27">
        <v>21</v>
      </c>
      <c r="I22" s="27" t="s">
        <v>54</v>
      </c>
      <c r="J22" s="27" t="s">
        <v>54</v>
      </c>
      <c r="K22" s="27">
        <v>12</v>
      </c>
      <c r="L22" s="27" t="s">
        <v>54</v>
      </c>
      <c r="M22" s="27" t="s">
        <v>54</v>
      </c>
      <c r="N22" s="27">
        <v>18</v>
      </c>
      <c r="O22" s="27">
        <v>23</v>
      </c>
      <c r="P22" s="25" t="s">
        <v>61</v>
      </c>
      <c r="Q22" s="26">
        <v>22</v>
      </c>
      <c r="R22" s="19">
        <f t="shared" si="1"/>
        <v>78.571428571428569</v>
      </c>
      <c r="S22" s="35">
        <f t="shared" si="0"/>
        <v>74</v>
      </c>
      <c r="T22"/>
    </row>
    <row r="23" spans="1:20" ht="15.75" thickBot="1" x14ac:dyDescent="0.3">
      <c r="A23" s="12" t="s">
        <v>19</v>
      </c>
      <c r="B23" s="28">
        <v>2</v>
      </c>
      <c r="C23" s="28">
        <v>43</v>
      </c>
      <c r="D23" s="29"/>
      <c r="E23" s="30" t="s">
        <v>54</v>
      </c>
      <c r="F23" s="31" t="s">
        <v>54</v>
      </c>
      <c r="G23" s="31" t="s">
        <v>54</v>
      </c>
      <c r="H23" s="31" t="s">
        <v>54</v>
      </c>
      <c r="I23" s="31" t="s">
        <v>54</v>
      </c>
      <c r="J23" s="31" t="s">
        <v>54</v>
      </c>
      <c r="K23" s="31" t="s">
        <v>54</v>
      </c>
      <c r="L23" s="31" t="s">
        <v>54</v>
      </c>
      <c r="M23" s="31" t="s">
        <v>54</v>
      </c>
      <c r="N23" s="31" t="s">
        <v>54</v>
      </c>
      <c r="O23" s="32" t="s">
        <v>54</v>
      </c>
      <c r="P23" s="33" t="s">
        <v>62</v>
      </c>
      <c r="Q23" s="34">
        <v>16</v>
      </c>
      <c r="R23" s="19">
        <f t="shared" si="1"/>
        <v>37.209302325581397</v>
      </c>
      <c r="S23" s="35">
        <f t="shared" si="0"/>
        <v>0</v>
      </c>
      <c r="T23" s="78">
        <f>(S21*1+S22*2)/C23</f>
        <v>9.4418604651162799</v>
      </c>
    </row>
    <row r="24" spans="1:20" x14ac:dyDescent="0.25">
      <c r="A24" s="12" t="s">
        <v>20</v>
      </c>
      <c r="B24" s="12">
        <v>1</v>
      </c>
      <c r="C24" s="12">
        <v>5</v>
      </c>
      <c r="D24" s="13"/>
      <c r="E24" s="14" t="s">
        <v>51</v>
      </c>
      <c r="F24" s="15">
        <v>0</v>
      </c>
      <c r="G24" s="15">
        <v>0</v>
      </c>
      <c r="H24" s="15">
        <v>0</v>
      </c>
      <c r="I24" s="15">
        <v>0</v>
      </c>
      <c r="J24" s="15">
        <v>0</v>
      </c>
      <c r="K24" s="15">
        <v>1</v>
      </c>
      <c r="L24" s="15">
        <v>0</v>
      </c>
      <c r="M24" s="15">
        <v>0</v>
      </c>
      <c r="N24" s="15">
        <v>0</v>
      </c>
      <c r="O24" s="16">
        <v>1</v>
      </c>
      <c r="P24" s="17" t="s">
        <v>59</v>
      </c>
      <c r="Q24" s="18">
        <v>0</v>
      </c>
      <c r="R24" s="19">
        <f>100/SUM(Q24:Q27)*Q24</f>
        <v>0</v>
      </c>
      <c r="S24" s="35">
        <f t="shared" si="0"/>
        <v>2</v>
      </c>
      <c r="T24"/>
    </row>
    <row r="25" spans="1:20" x14ac:dyDescent="0.25">
      <c r="A25" s="20" t="s">
        <v>20</v>
      </c>
      <c r="B25" s="20">
        <v>1</v>
      </c>
      <c r="C25" s="20">
        <v>5</v>
      </c>
      <c r="D25" s="21"/>
      <c r="E25" s="22" t="s">
        <v>52</v>
      </c>
      <c r="F25" s="23">
        <v>5</v>
      </c>
      <c r="G25" s="23">
        <v>5</v>
      </c>
      <c r="H25" s="23">
        <v>4</v>
      </c>
      <c r="I25" s="23">
        <v>5</v>
      </c>
      <c r="J25" s="23">
        <v>5</v>
      </c>
      <c r="K25" s="23">
        <v>4</v>
      </c>
      <c r="L25" s="23">
        <v>5</v>
      </c>
      <c r="M25" s="23">
        <v>5</v>
      </c>
      <c r="N25" s="23">
        <v>1</v>
      </c>
      <c r="O25" s="24">
        <v>0</v>
      </c>
      <c r="P25" s="25" t="s">
        <v>60</v>
      </c>
      <c r="Q25" s="26">
        <v>0</v>
      </c>
      <c r="R25" s="19">
        <f>100/SUM(Q24:Q27)*Q25</f>
        <v>0</v>
      </c>
      <c r="S25" s="35">
        <f t="shared" si="0"/>
        <v>39</v>
      </c>
      <c r="T25"/>
    </row>
    <row r="26" spans="1:20" x14ac:dyDescent="0.25">
      <c r="A26" s="20" t="s">
        <v>20</v>
      </c>
      <c r="B26" s="20">
        <v>1</v>
      </c>
      <c r="C26" s="20">
        <v>5</v>
      </c>
      <c r="D26" s="21"/>
      <c r="E26" s="22" t="s">
        <v>53</v>
      </c>
      <c r="F26" s="27" t="s">
        <v>54</v>
      </c>
      <c r="G26" s="27" t="s">
        <v>54</v>
      </c>
      <c r="H26" s="27">
        <v>1</v>
      </c>
      <c r="I26" s="27" t="s">
        <v>54</v>
      </c>
      <c r="J26" s="27" t="s">
        <v>54</v>
      </c>
      <c r="K26" s="27">
        <v>0</v>
      </c>
      <c r="L26" s="27" t="s">
        <v>54</v>
      </c>
      <c r="M26" s="27" t="s">
        <v>54</v>
      </c>
      <c r="N26" s="27">
        <v>4</v>
      </c>
      <c r="O26" s="27">
        <v>4</v>
      </c>
      <c r="P26" s="25" t="s">
        <v>61</v>
      </c>
      <c r="Q26" s="26">
        <v>1</v>
      </c>
      <c r="R26" s="19">
        <f>100/SUM(Q24:Q27)*Q26</f>
        <v>20</v>
      </c>
      <c r="S26" s="35">
        <f t="shared" si="0"/>
        <v>9</v>
      </c>
      <c r="T26"/>
    </row>
    <row r="27" spans="1:20" ht="15.75" thickBot="1" x14ac:dyDescent="0.3">
      <c r="A27" s="28" t="s">
        <v>20</v>
      </c>
      <c r="B27" s="28">
        <v>1</v>
      </c>
      <c r="C27" s="28">
        <v>5</v>
      </c>
      <c r="D27" s="29"/>
      <c r="E27" s="30" t="s">
        <v>54</v>
      </c>
      <c r="F27" s="31" t="s">
        <v>54</v>
      </c>
      <c r="G27" s="31" t="s">
        <v>54</v>
      </c>
      <c r="H27" s="31" t="s">
        <v>54</v>
      </c>
      <c r="I27" s="31" t="s">
        <v>54</v>
      </c>
      <c r="J27" s="31" t="s">
        <v>54</v>
      </c>
      <c r="K27" s="31" t="s">
        <v>54</v>
      </c>
      <c r="L27" s="31" t="s">
        <v>54</v>
      </c>
      <c r="M27" s="31" t="s">
        <v>54</v>
      </c>
      <c r="N27" s="31" t="s">
        <v>54</v>
      </c>
      <c r="O27" s="32" t="s">
        <v>54</v>
      </c>
      <c r="P27" s="33" t="s">
        <v>62</v>
      </c>
      <c r="Q27" s="34">
        <v>4</v>
      </c>
      <c r="R27" s="19">
        <f>100/SUM(Q24:Q27)*Q27</f>
        <v>80</v>
      </c>
      <c r="S27" s="35">
        <f t="shared" si="0"/>
        <v>0</v>
      </c>
      <c r="T27">
        <f>(S25*1+S26*2)/C27</f>
        <v>11.4</v>
      </c>
    </row>
    <row r="28" spans="1:20" x14ac:dyDescent="0.25">
      <c r="A28" s="12" t="s">
        <v>21</v>
      </c>
      <c r="B28" s="12">
        <v>1</v>
      </c>
      <c r="C28" s="12">
        <v>11</v>
      </c>
      <c r="D28" s="13"/>
      <c r="E28" s="14" t="s">
        <v>51</v>
      </c>
      <c r="F28" s="15">
        <v>1</v>
      </c>
      <c r="G28" s="15">
        <v>0</v>
      </c>
      <c r="H28" s="15">
        <v>2</v>
      </c>
      <c r="I28" s="15">
        <v>3</v>
      </c>
      <c r="J28" s="15">
        <v>0</v>
      </c>
      <c r="K28" s="15">
        <v>1</v>
      </c>
      <c r="L28" s="15">
        <v>1</v>
      </c>
      <c r="M28" s="15">
        <v>1</v>
      </c>
      <c r="N28" s="15">
        <v>1</v>
      </c>
      <c r="O28" s="16">
        <v>5</v>
      </c>
      <c r="P28" s="17" t="s">
        <v>59</v>
      </c>
      <c r="Q28" s="18">
        <v>0</v>
      </c>
      <c r="R28" s="19">
        <f>100/SUM(Q28:Q31)*Q28</f>
        <v>0</v>
      </c>
      <c r="S28" s="35">
        <f t="shared" si="0"/>
        <v>15</v>
      </c>
      <c r="T28"/>
    </row>
    <row r="29" spans="1:20" x14ac:dyDescent="0.25">
      <c r="A29" s="20" t="s">
        <v>21</v>
      </c>
      <c r="B29" s="20">
        <v>1</v>
      </c>
      <c r="C29" s="20">
        <v>11</v>
      </c>
      <c r="D29" s="21"/>
      <c r="E29" s="22" t="s">
        <v>52</v>
      </c>
      <c r="F29" s="23">
        <v>10</v>
      </c>
      <c r="G29" s="23">
        <v>11</v>
      </c>
      <c r="H29" s="23">
        <v>5</v>
      </c>
      <c r="I29" s="23">
        <v>8</v>
      </c>
      <c r="J29" s="23">
        <v>11</v>
      </c>
      <c r="K29" s="23">
        <v>6</v>
      </c>
      <c r="L29" s="23">
        <v>10</v>
      </c>
      <c r="M29" s="23">
        <v>10</v>
      </c>
      <c r="N29" s="23">
        <v>3</v>
      </c>
      <c r="O29" s="24">
        <v>2</v>
      </c>
      <c r="P29" s="25" t="s">
        <v>60</v>
      </c>
      <c r="Q29" s="26">
        <v>1</v>
      </c>
      <c r="R29" s="19">
        <f>100/SUM(Q28:Q31)*Q29</f>
        <v>9.0909090909090917</v>
      </c>
      <c r="S29" s="35">
        <f t="shared" si="0"/>
        <v>76</v>
      </c>
      <c r="T29"/>
    </row>
    <row r="30" spans="1:20" x14ac:dyDescent="0.25">
      <c r="A30" s="20" t="s">
        <v>21</v>
      </c>
      <c r="B30" s="20">
        <v>1</v>
      </c>
      <c r="C30" s="20">
        <v>11</v>
      </c>
      <c r="D30" s="21"/>
      <c r="E30" s="22" t="s">
        <v>53</v>
      </c>
      <c r="F30" s="27" t="s">
        <v>54</v>
      </c>
      <c r="G30" s="27" t="s">
        <v>54</v>
      </c>
      <c r="H30" s="27">
        <v>4</v>
      </c>
      <c r="I30" s="27" t="s">
        <v>54</v>
      </c>
      <c r="J30" s="27" t="s">
        <v>54</v>
      </c>
      <c r="K30" s="27">
        <v>4</v>
      </c>
      <c r="L30" s="27" t="s">
        <v>54</v>
      </c>
      <c r="M30" s="27" t="s">
        <v>54</v>
      </c>
      <c r="N30" s="27">
        <v>7</v>
      </c>
      <c r="O30" s="27">
        <v>4</v>
      </c>
      <c r="P30" s="25" t="s">
        <v>61</v>
      </c>
      <c r="Q30" s="26">
        <v>5</v>
      </c>
      <c r="R30" s="19">
        <f>100/SUM(Q28:Q31)*Q30</f>
        <v>45.45454545454546</v>
      </c>
      <c r="S30" s="35">
        <f t="shared" si="0"/>
        <v>19</v>
      </c>
      <c r="T30"/>
    </row>
    <row r="31" spans="1:20" ht="15.75" thickBot="1" x14ac:dyDescent="0.3">
      <c r="A31" s="28" t="s">
        <v>21</v>
      </c>
      <c r="B31" s="28">
        <v>1</v>
      </c>
      <c r="C31" s="28">
        <v>11</v>
      </c>
      <c r="D31" s="29"/>
      <c r="E31" s="30" t="s">
        <v>54</v>
      </c>
      <c r="F31" s="31" t="s">
        <v>54</v>
      </c>
      <c r="G31" s="31" t="s">
        <v>54</v>
      </c>
      <c r="H31" s="31" t="s">
        <v>54</v>
      </c>
      <c r="I31" s="31" t="s">
        <v>54</v>
      </c>
      <c r="J31" s="31" t="s">
        <v>54</v>
      </c>
      <c r="K31" s="31" t="s">
        <v>54</v>
      </c>
      <c r="L31" s="31" t="s">
        <v>54</v>
      </c>
      <c r="M31" s="31" t="s">
        <v>54</v>
      </c>
      <c r="N31" s="31" t="s">
        <v>54</v>
      </c>
      <c r="O31" s="32" t="s">
        <v>54</v>
      </c>
      <c r="P31" s="33" t="s">
        <v>62</v>
      </c>
      <c r="Q31" s="34">
        <v>5</v>
      </c>
      <c r="R31" s="19">
        <f>100/SUM(Q28:Q31)*Q31</f>
        <v>45.45454545454546</v>
      </c>
      <c r="S31" s="35">
        <f t="shared" si="0"/>
        <v>0</v>
      </c>
      <c r="T31" s="78">
        <f>(S29*1+S30*2)/C31</f>
        <v>10.363636363636363</v>
      </c>
    </row>
    <row r="32" spans="1:20" x14ac:dyDescent="0.25">
      <c r="A32" s="12" t="s">
        <v>22</v>
      </c>
      <c r="B32" s="12">
        <v>1</v>
      </c>
      <c r="C32" s="12">
        <v>19</v>
      </c>
      <c r="D32" s="13"/>
      <c r="E32" s="14" t="s">
        <v>51</v>
      </c>
      <c r="F32" s="15">
        <v>2</v>
      </c>
      <c r="G32" s="15">
        <v>5</v>
      </c>
      <c r="H32" s="15">
        <v>10</v>
      </c>
      <c r="I32" s="15">
        <v>6</v>
      </c>
      <c r="J32" s="15">
        <v>4</v>
      </c>
      <c r="K32" s="15">
        <v>2</v>
      </c>
      <c r="L32" s="15">
        <v>10</v>
      </c>
      <c r="M32" s="15">
        <v>9</v>
      </c>
      <c r="N32" s="15">
        <v>6</v>
      </c>
      <c r="O32" s="16">
        <v>3</v>
      </c>
      <c r="P32" s="17" t="s">
        <v>59</v>
      </c>
      <c r="Q32" s="18">
        <v>0</v>
      </c>
      <c r="R32" s="19">
        <f>100/SUM(Q32:Q35)*Q32</f>
        <v>0</v>
      </c>
      <c r="S32" s="35">
        <f t="shared" si="0"/>
        <v>57</v>
      </c>
      <c r="T32"/>
    </row>
    <row r="33" spans="1:20" x14ac:dyDescent="0.25">
      <c r="A33" s="20" t="s">
        <v>22</v>
      </c>
      <c r="B33" s="20">
        <v>1</v>
      </c>
      <c r="C33" s="20">
        <v>19</v>
      </c>
      <c r="D33" s="21"/>
      <c r="E33" s="22" t="s">
        <v>52</v>
      </c>
      <c r="F33" s="23">
        <v>17</v>
      </c>
      <c r="G33" s="23">
        <v>14</v>
      </c>
      <c r="H33" s="23">
        <v>6</v>
      </c>
      <c r="I33" s="23">
        <v>13</v>
      </c>
      <c r="J33" s="23">
        <v>15</v>
      </c>
      <c r="K33" s="23">
        <v>13</v>
      </c>
      <c r="L33" s="23">
        <v>9</v>
      </c>
      <c r="M33" s="23">
        <v>10</v>
      </c>
      <c r="N33" s="23">
        <v>2</v>
      </c>
      <c r="O33" s="24">
        <v>4</v>
      </c>
      <c r="P33" s="25" t="s">
        <v>60</v>
      </c>
      <c r="Q33" s="26">
        <v>4</v>
      </c>
      <c r="R33" s="19">
        <f>100/SUM(Q32:Q35)*Q33</f>
        <v>21.05263157894737</v>
      </c>
      <c r="S33" s="35">
        <f t="shared" si="0"/>
        <v>103</v>
      </c>
      <c r="T33"/>
    </row>
    <row r="34" spans="1:20" x14ac:dyDescent="0.25">
      <c r="A34" s="20" t="s">
        <v>22</v>
      </c>
      <c r="B34" s="20">
        <v>1</v>
      </c>
      <c r="C34" s="20">
        <v>19</v>
      </c>
      <c r="D34" s="21"/>
      <c r="E34" s="22" t="s">
        <v>53</v>
      </c>
      <c r="F34" s="27" t="s">
        <v>54</v>
      </c>
      <c r="G34" s="27" t="s">
        <v>54</v>
      </c>
      <c r="H34" s="27">
        <v>3</v>
      </c>
      <c r="I34" s="27" t="s">
        <v>54</v>
      </c>
      <c r="J34" s="27" t="s">
        <v>54</v>
      </c>
      <c r="K34" s="27">
        <v>4</v>
      </c>
      <c r="L34" s="27" t="s">
        <v>54</v>
      </c>
      <c r="M34" s="27" t="s">
        <v>54</v>
      </c>
      <c r="N34" s="27">
        <v>11</v>
      </c>
      <c r="O34" s="27">
        <v>12</v>
      </c>
      <c r="P34" s="25" t="s">
        <v>61</v>
      </c>
      <c r="Q34" s="26">
        <v>10</v>
      </c>
      <c r="R34" s="19">
        <f>100/SUM(Q32:Q35)*Q34</f>
        <v>52.631578947368425</v>
      </c>
      <c r="S34" s="35">
        <f t="shared" si="0"/>
        <v>30</v>
      </c>
      <c r="T34"/>
    </row>
    <row r="35" spans="1:20" ht="15.75" thickBot="1" x14ac:dyDescent="0.3">
      <c r="A35" s="28" t="s">
        <v>22</v>
      </c>
      <c r="B35" s="28">
        <v>1</v>
      </c>
      <c r="C35" s="28">
        <v>19</v>
      </c>
      <c r="D35" s="29"/>
      <c r="E35" s="30" t="s">
        <v>54</v>
      </c>
      <c r="F35" s="31" t="s">
        <v>54</v>
      </c>
      <c r="G35" s="31" t="s">
        <v>54</v>
      </c>
      <c r="H35" s="31" t="s">
        <v>54</v>
      </c>
      <c r="I35" s="31" t="s">
        <v>54</v>
      </c>
      <c r="J35" s="31" t="s">
        <v>54</v>
      </c>
      <c r="K35" s="31" t="s">
        <v>54</v>
      </c>
      <c r="L35" s="31" t="s">
        <v>54</v>
      </c>
      <c r="M35" s="31" t="s">
        <v>54</v>
      </c>
      <c r="N35" s="31" t="s">
        <v>54</v>
      </c>
      <c r="O35" s="32" t="s">
        <v>54</v>
      </c>
      <c r="P35" s="33" t="s">
        <v>62</v>
      </c>
      <c r="Q35" s="34">
        <v>5</v>
      </c>
      <c r="R35" s="19">
        <f>100/SUM(Q32:Q35)*Q35</f>
        <v>26.315789473684212</v>
      </c>
      <c r="S35" s="35">
        <f t="shared" si="0"/>
        <v>0</v>
      </c>
      <c r="T35" s="78">
        <f>(S33*1+S34*2)/C35</f>
        <v>8.5789473684210531</v>
      </c>
    </row>
    <row r="36" spans="1:20" x14ac:dyDescent="0.25">
      <c r="A36" s="12" t="s">
        <v>23</v>
      </c>
      <c r="B36" s="12">
        <v>3</v>
      </c>
      <c r="C36" s="12">
        <v>72</v>
      </c>
      <c r="D36" s="13"/>
      <c r="E36" s="14" t="s">
        <v>51</v>
      </c>
      <c r="F36" s="15">
        <v>17</v>
      </c>
      <c r="G36" s="15">
        <v>22</v>
      </c>
      <c r="H36" s="15">
        <v>11</v>
      </c>
      <c r="I36" s="15">
        <v>15</v>
      </c>
      <c r="J36" s="15">
        <v>29</v>
      </c>
      <c r="K36" s="15">
        <v>9</v>
      </c>
      <c r="L36" s="15">
        <v>18</v>
      </c>
      <c r="M36" s="15">
        <v>20</v>
      </c>
      <c r="N36" s="15">
        <v>13</v>
      </c>
      <c r="O36" s="16">
        <v>14</v>
      </c>
      <c r="P36" s="17" t="s">
        <v>59</v>
      </c>
      <c r="Q36" s="18">
        <v>0</v>
      </c>
      <c r="R36" s="19">
        <f>100/SUM(Q36:Q39)*Q36</f>
        <v>0</v>
      </c>
      <c r="S36" s="35">
        <f t="shared" si="0"/>
        <v>168</v>
      </c>
      <c r="T36"/>
    </row>
    <row r="37" spans="1:20" x14ac:dyDescent="0.25">
      <c r="A37" s="20" t="s">
        <v>23</v>
      </c>
      <c r="B37" s="20">
        <v>3</v>
      </c>
      <c r="C37" s="20">
        <v>72</v>
      </c>
      <c r="D37" s="21"/>
      <c r="E37" s="22" t="s">
        <v>52</v>
      </c>
      <c r="F37" s="23">
        <v>55</v>
      </c>
      <c r="G37" s="23">
        <v>50</v>
      </c>
      <c r="H37" s="23">
        <v>22</v>
      </c>
      <c r="I37" s="23">
        <v>57</v>
      </c>
      <c r="J37" s="23">
        <v>43</v>
      </c>
      <c r="K37" s="23">
        <v>32</v>
      </c>
      <c r="L37" s="23">
        <v>54</v>
      </c>
      <c r="M37" s="23">
        <v>52</v>
      </c>
      <c r="N37" s="23">
        <v>12</v>
      </c>
      <c r="O37" s="24">
        <v>15</v>
      </c>
      <c r="P37" s="25" t="s">
        <v>60</v>
      </c>
      <c r="Q37" s="26">
        <v>7</v>
      </c>
      <c r="R37" s="19">
        <f>100/SUM(Q36:Q39)*Q37</f>
        <v>9.7222222222222214</v>
      </c>
      <c r="S37" s="35">
        <f t="shared" si="0"/>
        <v>392</v>
      </c>
      <c r="T37"/>
    </row>
    <row r="38" spans="1:20" x14ac:dyDescent="0.25">
      <c r="A38" s="20" t="s">
        <v>23</v>
      </c>
      <c r="B38" s="20">
        <v>3</v>
      </c>
      <c r="C38" s="20">
        <v>72</v>
      </c>
      <c r="D38" s="21"/>
      <c r="E38" s="22" t="s">
        <v>53</v>
      </c>
      <c r="F38" s="27" t="s">
        <v>54</v>
      </c>
      <c r="G38" s="27" t="s">
        <v>54</v>
      </c>
      <c r="H38" s="27">
        <v>39</v>
      </c>
      <c r="I38" s="27" t="s">
        <v>54</v>
      </c>
      <c r="J38" s="27" t="s">
        <v>54</v>
      </c>
      <c r="K38" s="27">
        <v>31</v>
      </c>
      <c r="L38" s="27" t="s">
        <v>54</v>
      </c>
      <c r="M38" s="27" t="s">
        <v>54</v>
      </c>
      <c r="N38" s="27">
        <v>47</v>
      </c>
      <c r="O38" s="27">
        <v>43</v>
      </c>
      <c r="P38" s="25" t="s">
        <v>61</v>
      </c>
      <c r="Q38" s="26">
        <v>32</v>
      </c>
      <c r="R38" s="19">
        <f>100/SUM(Q36:Q39)*Q38</f>
        <v>44.444444444444443</v>
      </c>
      <c r="S38" s="35">
        <f t="shared" si="0"/>
        <v>160</v>
      </c>
      <c r="T38"/>
    </row>
    <row r="39" spans="1:20" ht="15.75" thickBot="1" x14ac:dyDescent="0.3">
      <c r="A39" s="28" t="s">
        <v>23</v>
      </c>
      <c r="B39" s="28">
        <v>3</v>
      </c>
      <c r="C39" s="28">
        <v>72</v>
      </c>
      <c r="D39" s="29"/>
      <c r="E39" s="30" t="s">
        <v>54</v>
      </c>
      <c r="F39" s="31" t="s">
        <v>54</v>
      </c>
      <c r="G39" s="31" t="s">
        <v>54</v>
      </c>
      <c r="H39" s="31" t="s">
        <v>54</v>
      </c>
      <c r="I39" s="31" t="s">
        <v>54</v>
      </c>
      <c r="J39" s="31" t="s">
        <v>54</v>
      </c>
      <c r="K39" s="31" t="s">
        <v>54</v>
      </c>
      <c r="L39" s="31" t="s">
        <v>54</v>
      </c>
      <c r="M39" s="31" t="s">
        <v>54</v>
      </c>
      <c r="N39" s="31" t="s">
        <v>54</v>
      </c>
      <c r="O39" s="32" t="s">
        <v>54</v>
      </c>
      <c r="P39" s="33" t="s">
        <v>62</v>
      </c>
      <c r="Q39" s="34">
        <v>33</v>
      </c>
      <c r="R39" s="19">
        <f>100/SUM(Q36:Q39)*Q39</f>
        <v>45.833333333333329</v>
      </c>
      <c r="S39" s="35">
        <f t="shared" si="0"/>
        <v>0</v>
      </c>
      <c r="T39">
        <f>(S37*1+S38*2)/C39</f>
        <v>9.8888888888888893</v>
      </c>
    </row>
    <row r="40" spans="1:20" x14ac:dyDescent="0.25">
      <c r="A40" s="12" t="s">
        <v>24</v>
      </c>
      <c r="B40" s="12">
        <v>3</v>
      </c>
      <c r="C40" s="12">
        <v>81</v>
      </c>
      <c r="D40" s="13"/>
      <c r="E40" s="14" t="s">
        <v>51</v>
      </c>
      <c r="F40" s="15">
        <v>17</v>
      </c>
      <c r="G40" s="15">
        <v>13</v>
      </c>
      <c r="H40" s="15">
        <v>19</v>
      </c>
      <c r="I40" s="15">
        <v>8</v>
      </c>
      <c r="J40" s="15">
        <v>20</v>
      </c>
      <c r="K40" s="15">
        <v>21</v>
      </c>
      <c r="L40" s="15">
        <v>21</v>
      </c>
      <c r="M40" s="15">
        <v>18</v>
      </c>
      <c r="N40" s="15">
        <v>26</v>
      </c>
      <c r="O40" s="16">
        <v>14</v>
      </c>
      <c r="P40" s="17" t="s">
        <v>59</v>
      </c>
      <c r="Q40" s="18">
        <v>0</v>
      </c>
      <c r="R40" s="19">
        <f>100/SUM(Q40:Q43)*Q40</f>
        <v>0</v>
      </c>
      <c r="S40" s="35">
        <f t="shared" si="0"/>
        <v>177</v>
      </c>
      <c r="T40"/>
    </row>
    <row r="41" spans="1:20" x14ac:dyDescent="0.25">
      <c r="A41" s="20" t="s">
        <v>24</v>
      </c>
      <c r="B41" s="20">
        <v>3</v>
      </c>
      <c r="C41" s="20">
        <v>81</v>
      </c>
      <c r="D41" s="21"/>
      <c r="E41" s="22" t="s">
        <v>52</v>
      </c>
      <c r="F41" s="23">
        <v>64</v>
      </c>
      <c r="G41" s="23">
        <v>68</v>
      </c>
      <c r="H41" s="23">
        <v>36</v>
      </c>
      <c r="I41" s="23">
        <v>73</v>
      </c>
      <c r="J41" s="23">
        <v>61</v>
      </c>
      <c r="K41" s="23">
        <v>43</v>
      </c>
      <c r="L41" s="23">
        <v>60</v>
      </c>
      <c r="M41" s="23">
        <v>63</v>
      </c>
      <c r="N41" s="23">
        <v>16</v>
      </c>
      <c r="O41" s="24">
        <v>13</v>
      </c>
      <c r="P41" s="25" t="s">
        <v>60</v>
      </c>
      <c r="Q41" s="26">
        <v>8</v>
      </c>
      <c r="R41" s="19">
        <f>100/SUM(Q40:Q43)*Q41</f>
        <v>9.8765432098765427</v>
      </c>
      <c r="S41" s="35">
        <f t="shared" si="0"/>
        <v>497</v>
      </c>
      <c r="T41"/>
    </row>
    <row r="42" spans="1:20" x14ac:dyDescent="0.25">
      <c r="A42" s="20" t="s">
        <v>24</v>
      </c>
      <c r="B42" s="20">
        <v>3</v>
      </c>
      <c r="C42" s="20">
        <v>81</v>
      </c>
      <c r="D42" s="21"/>
      <c r="E42" s="22" t="s">
        <v>53</v>
      </c>
      <c r="F42" s="27" t="s">
        <v>54</v>
      </c>
      <c r="G42" s="27" t="s">
        <v>54</v>
      </c>
      <c r="H42" s="27">
        <v>26</v>
      </c>
      <c r="I42" s="27" t="s">
        <v>54</v>
      </c>
      <c r="J42" s="27" t="s">
        <v>54</v>
      </c>
      <c r="K42" s="27">
        <v>17</v>
      </c>
      <c r="L42" s="27" t="s">
        <v>54</v>
      </c>
      <c r="M42" s="27" t="s">
        <v>54</v>
      </c>
      <c r="N42" s="27">
        <v>39</v>
      </c>
      <c r="O42" s="27">
        <v>54</v>
      </c>
      <c r="P42" s="25" t="s">
        <v>61</v>
      </c>
      <c r="Q42" s="26">
        <v>42</v>
      </c>
      <c r="R42" s="19">
        <f>100/SUM(Q40:Q43)*Q42</f>
        <v>51.851851851851848</v>
      </c>
      <c r="S42" s="35">
        <f t="shared" si="0"/>
        <v>136</v>
      </c>
      <c r="T42"/>
    </row>
    <row r="43" spans="1:20" ht="15.75" thickBot="1" x14ac:dyDescent="0.3">
      <c r="A43" s="28" t="s">
        <v>24</v>
      </c>
      <c r="B43" s="28">
        <v>3</v>
      </c>
      <c r="C43" s="28">
        <v>81</v>
      </c>
      <c r="D43" s="29"/>
      <c r="E43" s="30" t="s">
        <v>54</v>
      </c>
      <c r="F43" s="31" t="s">
        <v>54</v>
      </c>
      <c r="G43" s="31" t="s">
        <v>54</v>
      </c>
      <c r="H43" s="31" t="s">
        <v>54</v>
      </c>
      <c r="I43" s="31" t="s">
        <v>54</v>
      </c>
      <c r="J43" s="31" t="s">
        <v>54</v>
      </c>
      <c r="K43" s="31" t="s">
        <v>54</v>
      </c>
      <c r="L43" s="31" t="s">
        <v>54</v>
      </c>
      <c r="M43" s="31" t="s">
        <v>54</v>
      </c>
      <c r="N43" s="31" t="s">
        <v>54</v>
      </c>
      <c r="O43" s="32" t="s">
        <v>54</v>
      </c>
      <c r="P43" s="33" t="s">
        <v>62</v>
      </c>
      <c r="Q43" s="34">
        <v>31</v>
      </c>
      <c r="R43" s="19">
        <f>100/SUM(Q40:Q43)*Q43</f>
        <v>38.271604938271601</v>
      </c>
      <c r="S43" s="35">
        <f t="shared" si="0"/>
        <v>0</v>
      </c>
      <c r="T43">
        <f>(S41*1+S42*2)/C43</f>
        <v>9.4938271604938276</v>
      </c>
    </row>
    <row r="44" spans="1:20" x14ac:dyDescent="0.25">
      <c r="A44" s="12" t="s">
        <v>25</v>
      </c>
      <c r="B44" s="12">
        <v>1</v>
      </c>
      <c r="C44" s="12">
        <v>4</v>
      </c>
      <c r="D44" s="13"/>
      <c r="E44" s="14" t="s">
        <v>51</v>
      </c>
      <c r="F44" s="15">
        <v>1</v>
      </c>
      <c r="G44" s="15">
        <v>0</v>
      </c>
      <c r="H44" s="15">
        <v>2</v>
      </c>
      <c r="I44" s="15">
        <v>1</v>
      </c>
      <c r="J44" s="15">
        <v>3</v>
      </c>
      <c r="K44" s="15">
        <v>2</v>
      </c>
      <c r="L44" s="15">
        <v>2</v>
      </c>
      <c r="M44" s="15">
        <v>3</v>
      </c>
      <c r="N44" s="15">
        <v>3</v>
      </c>
      <c r="O44" s="16">
        <v>0</v>
      </c>
      <c r="P44" s="17" t="s">
        <v>59</v>
      </c>
      <c r="Q44" s="18">
        <v>1</v>
      </c>
      <c r="R44" s="19">
        <f>100/SUM(Q44:Q47)*Q44</f>
        <v>25</v>
      </c>
      <c r="S44" s="35">
        <f t="shared" si="0"/>
        <v>17</v>
      </c>
      <c r="T44"/>
    </row>
    <row r="45" spans="1:20" x14ac:dyDescent="0.25">
      <c r="A45" s="20" t="s">
        <v>25</v>
      </c>
      <c r="B45" s="20">
        <v>1</v>
      </c>
      <c r="C45" s="20">
        <v>4</v>
      </c>
      <c r="D45" s="21"/>
      <c r="E45" s="22" t="s">
        <v>52</v>
      </c>
      <c r="F45" s="23">
        <v>3</v>
      </c>
      <c r="G45" s="23">
        <v>4</v>
      </c>
      <c r="H45" s="23">
        <v>2</v>
      </c>
      <c r="I45" s="23">
        <v>3</v>
      </c>
      <c r="J45" s="23">
        <v>1</v>
      </c>
      <c r="K45" s="23">
        <v>1</v>
      </c>
      <c r="L45" s="23">
        <v>2</v>
      </c>
      <c r="M45" s="23">
        <v>1</v>
      </c>
      <c r="N45" s="23">
        <v>0</v>
      </c>
      <c r="O45" s="24">
        <v>2</v>
      </c>
      <c r="P45" s="25" t="s">
        <v>60</v>
      </c>
      <c r="Q45" s="26">
        <v>1</v>
      </c>
      <c r="R45" s="19">
        <f>100/SUM(Q44:Q47)*Q45</f>
        <v>25</v>
      </c>
      <c r="S45" s="35">
        <f t="shared" si="0"/>
        <v>19</v>
      </c>
      <c r="T45"/>
    </row>
    <row r="46" spans="1:20" x14ac:dyDescent="0.25">
      <c r="A46" s="20" t="s">
        <v>25</v>
      </c>
      <c r="B46" s="20">
        <v>1</v>
      </c>
      <c r="C46" s="20">
        <v>4</v>
      </c>
      <c r="D46" s="21"/>
      <c r="E46" s="22" t="s">
        <v>53</v>
      </c>
      <c r="F46" s="27" t="s">
        <v>54</v>
      </c>
      <c r="G46" s="27" t="s">
        <v>54</v>
      </c>
      <c r="H46" s="27">
        <v>0</v>
      </c>
      <c r="I46" s="27" t="s">
        <v>54</v>
      </c>
      <c r="J46" s="27" t="s">
        <v>54</v>
      </c>
      <c r="K46" s="27">
        <v>1</v>
      </c>
      <c r="L46" s="27" t="s">
        <v>54</v>
      </c>
      <c r="M46" s="27" t="s">
        <v>54</v>
      </c>
      <c r="N46" s="27">
        <v>1</v>
      </c>
      <c r="O46" s="27">
        <v>2</v>
      </c>
      <c r="P46" s="25" t="s">
        <v>61</v>
      </c>
      <c r="Q46" s="26">
        <v>1</v>
      </c>
      <c r="R46" s="19">
        <f>100/SUM(Q44:Q47)*Q46</f>
        <v>25</v>
      </c>
      <c r="S46" s="35">
        <f t="shared" si="0"/>
        <v>4</v>
      </c>
      <c r="T46"/>
    </row>
    <row r="47" spans="1:20" ht="15.75" thickBot="1" x14ac:dyDescent="0.3">
      <c r="A47" s="28" t="s">
        <v>25</v>
      </c>
      <c r="B47" s="28">
        <v>1</v>
      </c>
      <c r="C47" s="28">
        <v>4</v>
      </c>
      <c r="D47" s="29"/>
      <c r="E47" s="30" t="s">
        <v>54</v>
      </c>
      <c r="F47" s="31" t="s">
        <v>54</v>
      </c>
      <c r="G47" s="31" t="s">
        <v>54</v>
      </c>
      <c r="H47" s="31" t="s">
        <v>54</v>
      </c>
      <c r="I47" s="31" t="s">
        <v>54</v>
      </c>
      <c r="J47" s="31" t="s">
        <v>54</v>
      </c>
      <c r="K47" s="31" t="s">
        <v>54</v>
      </c>
      <c r="L47" s="31" t="s">
        <v>54</v>
      </c>
      <c r="M47" s="31" t="s">
        <v>54</v>
      </c>
      <c r="N47" s="31" t="s">
        <v>54</v>
      </c>
      <c r="O47" s="32" t="s">
        <v>54</v>
      </c>
      <c r="P47" s="33" t="s">
        <v>62</v>
      </c>
      <c r="Q47" s="34">
        <v>1</v>
      </c>
      <c r="R47" s="19">
        <f>100/SUM(Q44:Q47)*Q47</f>
        <v>25</v>
      </c>
      <c r="S47" s="35">
        <f t="shared" si="0"/>
        <v>0</v>
      </c>
      <c r="T47">
        <f>(S45*1+S46*2)/C47</f>
        <v>6.75</v>
      </c>
    </row>
    <row r="48" spans="1:20" ht="15.75" thickBot="1" x14ac:dyDescent="0.3">
      <c r="A48" s="12" t="s">
        <v>26</v>
      </c>
      <c r="B48" s="12">
        <v>1</v>
      </c>
      <c r="C48" s="12">
        <v>22</v>
      </c>
      <c r="D48" s="13"/>
      <c r="E48" s="14" t="s">
        <v>51</v>
      </c>
      <c r="F48" s="15">
        <v>5</v>
      </c>
      <c r="G48" s="15">
        <v>0</v>
      </c>
      <c r="H48" s="15">
        <v>2</v>
      </c>
      <c r="I48" s="15">
        <v>0</v>
      </c>
      <c r="J48" s="15">
        <v>5</v>
      </c>
      <c r="K48" s="15">
        <v>3</v>
      </c>
      <c r="L48" s="15">
        <v>3</v>
      </c>
      <c r="M48" s="15">
        <v>3</v>
      </c>
      <c r="N48" s="15">
        <v>3</v>
      </c>
      <c r="O48" s="16">
        <v>2</v>
      </c>
      <c r="P48" s="17" t="s">
        <v>59</v>
      </c>
      <c r="Q48" s="18">
        <v>0</v>
      </c>
      <c r="R48" s="19">
        <f>100/SUM(Q48:Q51)*Q48</f>
        <v>0</v>
      </c>
      <c r="S48" s="35">
        <f t="shared" si="0"/>
        <v>26</v>
      </c>
      <c r="T48"/>
    </row>
    <row r="49" spans="1:20" ht="15.75" thickBot="1" x14ac:dyDescent="0.3">
      <c r="A49" s="12" t="s">
        <v>26</v>
      </c>
      <c r="B49" s="20">
        <v>1</v>
      </c>
      <c r="C49" s="20">
        <v>22</v>
      </c>
      <c r="D49" s="21"/>
      <c r="E49" s="22" t="s">
        <v>52</v>
      </c>
      <c r="F49" s="23">
        <v>17</v>
      </c>
      <c r="G49" s="23">
        <v>22</v>
      </c>
      <c r="H49" s="23">
        <v>14</v>
      </c>
      <c r="I49" s="23">
        <v>22</v>
      </c>
      <c r="J49" s="23">
        <v>17</v>
      </c>
      <c r="K49" s="23">
        <v>8</v>
      </c>
      <c r="L49" s="23">
        <v>19</v>
      </c>
      <c r="M49" s="23">
        <v>19</v>
      </c>
      <c r="N49" s="23">
        <v>2</v>
      </c>
      <c r="O49" s="24">
        <v>4</v>
      </c>
      <c r="P49" s="25" t="s">
        <v>60</v>
      </c>
      <c r="Q49" s="26">
        <v>1</v>
      </c>
      <c r="R49" s="19">
        <f>100/SUM(Q48:Q51)*Q49</f>
        <v>4.5454545454545459</v>
      </c>
      <c r="S49" s="35">
        <f t="shared" si="0"/>
        <v>144</v>
      </c>
      <c r="T49"/>
    </row>
    <row r="50" spans="1:20" ht="15.75" thickBot="1" x14ac:dyDescent="0.3">
      <c r="A50" s="12" t="s">
        <v>26</v>
      </c>
      <c r="B50" s="20">
        <v>1</v>
      </c>
      <c r="C50" s="20">
        <v>22</v>
      </c>
      <c r="D50" s="21"/>
      <c r="E50" s="22" t="s">
        <v>53</v>
      </c>
      <c r="F50" s="27" t="s">
        <v>54</v>
      </c>
      <c r="G50" s="27" t="s">
        <v>54</v>
      </c>
      <c r="H50" s="27">
        <v>6</v>
      </c>
      <c r="I50" s="27" t="s">
        <v>54</v>
      </c>
      <c r="J50" s="27" t="s">
        <v>54</v>
      </c>
      <c r="K50" s="27">
        <v>11</v>
      </c>
      <c r="L50" s="27" t="s">
        <v>54</v>
      </c>
      <c r="M50" s="27" t="s">
        <v>54</v>
      </c>
      <c r="N50" s="27">
        <v>17</v>
      </c>
      <c r="O50" s="27">
        <v>16</v>
      </c>
      <c r="P50" s="25" t="s">
        <v>61</v>
      </c>
      <c r="Q50" s="26">
        <v>5</v>
      </c>
      <c r="R50" s="19">
        <f>100/SUM(Q48:Q51)*Q50</f>
        <v>22.72727272727273</v>
      </c>
      <c r="S50" s="35">
        <f t="shared" si="0"/>
        <v>50</v>
      </c>
      <c r="T50"/>
    </row>
    <row r="51" spans="1:20" ht="15.75" thickBot="1" x14ac:dyDescent="0.3">
      <c r="A51" s="12" t="s">
        <v>26</v>
      </c>
      <c r="B51" s="28">
        <v>1</v>
      </c>
      <c r="C51" s="28">
        <v>22</v>
      </c>
      <c r="D51" s="29"/>
      <c r="E51" s="30" t="s">
        <v>54</v>
      </c>
      <c r="F51" s="31" t="s">
        <v>54</v>
      </c>
      <c r="G51" s="31" t="s">
        <v>54</v>
      </c>
      <c r="H51" s="31" t="s">
        <v>54</v>
      </c>
      <c r="I51" s="31" t="s">
        <v>54</v>
      </c>
      <c r="J51" s="31" t="s">
        <v>54</v>
      </c>
      <c r="K51" s="31" t="s">
        <v>54</v>
      </c>
      <c r="L51" s="31" t="s">
        <v>54</v>
      </c>
      <c r="M51" s="31" t="s">
        <v>54</v>
      </c>
      <c r="N51" s="31" t="s">
        <v>54</v>
      </c>
      <c r="O51" s="32" t="s">
        <v>54</v>
      </c>
      <c r="P51" s="33" t="s">
        <v>62</v>
      </c>
      <c r="Q51" s="34">
        <v>16</v>
      </c>
      <c r="R51" s="19">
        <f>100/SUM(Q48:Q51)*Q51</f>
        <v>72.727272727272734</v>
      </c>
      <c r="S51" s="35">
        <f t="shared" si="0"/>
        <v>0</v>
      </c>
      <c r="T51">
        <f>(S49*1+S50*2)/C51</f>
        <v>11.090909090909092</v>
      </c>
    </row>
    <row r="52" spans="1:20" x14ac:dyDescent="0.25">
      <c r="A52" s="12" t="s">
        <v>27</v>
      </c>
      <c r="B52" s="12">
        <v>2</v>
      </c>
      <c r="C52" s="12">
        <v>33</v>
      </c>
      <c r="D52" s="13"/>
      <c r="E52" s="14" t="s">
        <v>51</v>
      </c>
      <c r="F52" s="15">
        <v>9</v>
      </c>
      <c r="G52" s="15">
        <v>13</v>
      </c>
      <c r="H52" s="15">
        <v>8</v>
      </c>
      <c r="I52" s="15">
        <v>4</v>
      </c>
      <c r="J52" s="15">
        <v>7</v>
      </c>
      <c r="K52" s="15">
        <v>7</v>
      </c>
      <c r="L52" s="15">
        <v>5</v>
      </c>
      <c r="M52" s="15">
        <v>2</v>
      </c>
      <c r="N52" s="15">
        <v>0</v>
      </c>
      <c r="O52" s="16">
        <v>3</v>
      </c>
      <c r="P52" s="17" t="s">
        <v>59</v>
      </c>
      <c r="Q52" s="18">
        <v>0</v>
      </c>
      <c r="R52" s="19">
        <f>100/SUM(Q52:Q55)*Q52</f>
        <v>0</v>
      </c>
      <c r="S52" s="35">
        <f t="shared" si="0"/>
        <v>58</v>
      </c>
      <c r="T52"/>
    </row>
    <row r="53" spans="1:20" x14ac:dyDescent="0.25">
      <c r="A53" s="20" t="s">
        <v>27</v>
      </c>
      <c r="B53" s="20">
        <v>2</v>
      </c>
      <c r="C53" s="20">
        <v>33</v>
      </c>
      <c r="D53" s="21"/>
      <c r="E53" s="22" t="s">
        <v>52</v>
      </c>
      <c r="F53" s="23">
        <v>24</v>
      </c>
      <c r="G53" s="23">
        <v>20</v>
      </c>
      <c r="H53" s="23">
        <v>9</v>
      </c>
      <c r="I53" s="23">
        <v>29</v>
      </c>
      <c r="J53" s="23">
        <v>26</v>
      </c>
      <c r="K53" s="23">
        <v>7</v>
      </c>
      <c r="L53" s="23">
        <v>28</v>
      </c>
      <c r="M53" s="23">
        <v>31</v>
      </c>
      <c r="N53" s="23">
        <v>4</v>
      </c>
      <c r="O53" s="24">
        <v>5</v>
      </c>
      <c r="P53" s="25" t="s">
        <v>60</v>
      </c>
      <c r="Q53" s="26">
        <v>0</v>
      </c>
      <c r="R53" s="19">
        <f>100/SUM(Q52:Q55)*Q53</f>
        <v>0</v>
      </c>
      <c r="S53" s="35">
        <f t="shared" si="0"/>
        <v>183</v>
      </c>
      <c r="T53"/>
    </row>
    <row r="54" spans="1:20" x14ac:dyDescent="0.25">
      <c r="A54" s="20" t="s">
        <v>27</v>
      </c>
      <c r="B54" s="20">
        <v>2</v>
      </c>
      <c r="C54" s="20">
        <v>33</v>
      </c>
      <c r="D54" s="21"/>
      <c r="E54" s="22" t="s">
        <v>53</v>
      </c>
      <c r="F54" s="27" t="s">
        <v>54</v>
      </c>
      <c r="G54" s="27" t="s">
        <v>54</v>
      </c>
      <c r="H54" s="27">
        <v>16</v>
      </c>
      <c r="I54" s="27" t="s">
        <v>54</v>
      </c>
      <c r="J54" s="27" t="s">
        <v>54</v>
      </c>
      <c r="K54" s="27">
        <v>19</v>
      </c>
      <c r="L54" s="27" t="s">
        <v>54</v>
      </c>
      <c r="M54" s="27" t="s">
        <v>54</v>
      </c>
      <c r="N54" s="27">
        <v>29</v>
      </c>
      <c r="O54" s="27">
        <v>25</v>
      </c>
      <c r="P54" s="25" t="s">
        <v>61</v>
      </c>
      <c r="Q54" s="26">
        <v>13</v>
      </c>
      <c r="R54" s="19">
        <f>100/SUM(Q52:Q55)*Q54</f>
        <v>39.393939393939391</v>
      </c>
      <c r="S54" s="35">
        <f t="shared" si="0"/>
        <v>89</v>
      </c>
      <c r="T54"/>
    </row>
    <row r="55" spans="1:20" ht="15.75" thickBot="1" x14ac:dyDescent="0.3">
      <c r="A55" s="28" t="s">
        <v>27</v>
      </c>
      <c r="B55" s="28">
        <v>2</v>
      </c>
      <c r="C55" s="28">
        <v>33</v>
      </c>
      <c r="D55" s="29"/>
      <c r="E55" s="30" t="s">
        <v>54</v>
      </c>
      <c r="F55" s="31" t="s">
        <v>54</v>
      </c>
      <c r="G55" s="31" t="s">
        <v>54</v>
      </c>
      <c r="H55" s="31" t="s">
        <v>54</v>
      </c>
      <c r="I55" s="31" t="s">
        <v>54</v>
      </c>
      <c r="J55" s="31" t="s">
        <v>54</v>
      </c>
      <c r="K55" s="31" t="s">
        <v>54</v>
      </c>
      <c r="L55" s="31" t="s">
        <v>54</v>
      </c>
      <c r="M55" s="31" t="s">
        <v>54</v>
      </c>
      <c r="N55" s="31" t="s">
        <v>54</v>
      </c>
      <c r="O55" s="32" t="s">
        <v>54</v>
      </c>
      <c r="P55" s="33" t="s">
        <v>62</v>
      </c>
      <c r="Q55" s="34">
        <v>20</v>
      </c>
      <c r="R55" s="19">
        <f>100/SUM(Q52:Q55)*Q55</f>
        <v>60.606060606060609</v>
      </c>
      <c r="S55" s="35">
        <f t="shared" si="0"/>
        <v>0</v>
      </c>
      <c r="T55">
        <f>(S53*1+S54*2)/C55</f>
        <v>10.939393939393939</v>
      </c>
    </row>
    <row r="56" spans="1:20" x14ac:dyDescent="0.25">
      <c r="A56" s="12" t="s">
        <v>28</v>
      </c>
      <c r="B56" s="12">
        <v>2</v>
      </c>
      <c r="C56" s="12">
        <v>35</v>
      </c>
      <c r="D56" s="13"/>
      <c r="E56" s="14" t="s">
        <v>51</v>
      </c>
      <c r="F56" s="15">
        <v>6</v>
      </c>
      <c r="G56" s="15">
        <v>1</v>
      </c>
      <c r="H56" s="15">
        <v>6</v>
      </c>
      <c r="I56" s="15">
        <v>5</v>
      </c>
      <c r="J56" s="15">
        <v>11</v>
      </c>
      <c r="K56" s="15">
        <v>2</v>
      </c>
      <c r="L56" s="15">
        <v>10</v>
      </c>
      <c r="M56" s="15">
        <v>7</v>
      </c>
      <c r="N56" s="15">
        <v>4</v>
      </c>
      <c r="O56" s="16">
        <v>5</v>
      </c>
      <c r="P56" s="17" t="s">
        <v>59</v>
      </c>
      <c r="Q56" s="18">
        <v>1</v>
      </c>
      <c r="R56" s="19">
        <f>100/SUM(Q56:Q59)*Q56</f>
        <v>2.8571428571428572</v>
      </c>
      <c r="S56" s="35">
        <f t="shared" si="0"/>
        <v>57</v>
      </c>
      <c r="T56"/>
    </row>
    <row r="57" spans="1:20" x14ac:dyDescent="0.25">
      <c r="A57" s="20" t="s">
        <v>28</v>
      </c>
      <c r="B57" s="20">
        <v>2</v>
      </c>
      <c r="C57" s="20">
        <v>35</v>
      </c>
      <c r="D57" s="21"/>
      <c r="E57" s="22" t="s">
        <v>52</v>
      </c>
      <c r="F57" s="23">
        <v>29</v>
      </c>
      <c r="G57" s="23">
        <v>34</v>
      </c>
      <c r="H57" s="23">
        <v>19</v>
      </c>
      <c r="I57" s="23">
        <v>30</v>
      </c>
      <c r="J57" s="23">
        <v>24</v>
      </c>
      <c r="K57" s="23">
        <v>14</v>
      </c>
      <c r="L57" s="23">
        <v>25</v>
      </c>
      <c r="M57" s="23">
        <v>28</v>
      </c>
      <c r="N57" s="23">
        <v>19</v>
      </c>
      <c r="O57" s="24">
        <v>14</v>
      </c>
      <c r="P57" s="25" t="s">
        <v>60</v>
      </c>
      <c r="Q57" s="26">
        <v>2</v>
      </c>
      <c r="R57" s="19">
        <f>100/SUM(Q56:Q59)*Q57</f>
        <v>5.7142857142857144</v>
      </c>
      <c r="S57" s="35">
        <f t="shared" si="0"/>
        <v>236</v>
      </c>
      <c r="T57"/>
    </row>
    <row r="58" spans="1:20" x14ac:dyDescent="0.25">
      <c r="A58" s="20" t="s">
        <v>28</v>
      </c>
      <c r="B58" s="20">
        <v>2</v>
      </c>
      <c r="C58" s="20">
        <v>35</v>
      </c>
      <c r="D58" s="21"/>
      <c r="E58" s="22" t="s">
        <v>53</v>
      </c>
      <c r="F58" s="27" t="s">
        <v>54</v>
      </c>
      <c r="G58" s="27" t="s">
        <v>54</v>
      </c>
      <c r="H58" s="27">
        <v>10</v>
      </c>
      <c r="I58" s="27" t="s">
        <v>54</v>
      </c>
      <c r="J58" s="27" t="s">
        <v>54</v>
      </c>
      <c r="K58" s="27">
        <v>19</v>
      </c>
      <c r="L58" s="27" t="s">
        <v>54</v>
      </c>
      <c r="M58" s="27" t="s">
        <v>54</v>
      </c>
      <c r="N58" s="27">
        <v>12</v>
      </c>
      <c r="O58" s="27">
        <v>16</v>
      </c>
      <c r="P58" s="25" t="s">
        <v>61</v>
      </c>
      <c r="Q58" s="26">
        <v>18</v>
      </c>
      <c r="R58" s="19">
        <f>100/SUM(Q56:Q59)*Q58</f>
        <v>51.428571428571431</v>
      </c>
      <c r="S58" s="35">
        <f t="shared" si="0"/>
        <v>57</v>
      </c>
      <c r="T58"/>
    </row>
    <row r="59" spans="1:20" ht="15.75" thickBot="1" x14ac:dyDescent="0.3">
      <c r="A59" s="28" t="s">
        <v>28</v>
      </c>
      <c r="B59" s="28">
        <v>2</v>
      </c>
      <c r="C59" s="28">
        <v>35</v>
      </c>
      <c r="D59" s="29"/>
      <c r="E59" s="30" t="s">
        <v>54</v>
      </c>
      <c r="F59" s="31" t="s">
        <v>54</v>
      </c>
      <c r="G59" s="31" t="s">
        <v>54</v>
      </c>
      <c r="H59" s="31" t="s">
        <v>54</v>
      </c>
      <c r="I59" s="31" t="s">
        <v>54</v>
      </c>
      <c r="J59" s="31" t="s">
        <v>54</v>
      </c>
      <c r="K59" s="31" t="s">
        <v>54</v>
      </c>
      <c r="L59" s="31" t="s">
        <v>54</v>
      </c>
      <c r="M59" s="31" t="s">
        <v>54</v>
      </c>
      <c r="N59" s="31" t="s">
        <v>54</v>
      </c>
      <c r="O59" s="32" t="s">
        <v>54</v>
      </c>
      <c r="P59" s="33" t="s">
        <v>62</v>
      </c>
      <c r="Q59" s="34">
        <v>14</v>
      </c>
      <c r="R59" s="19">
        <f>100/SUM(Q56:Q59)*Q59</f>
        <v>40</v>
      </c>
      <c r="S59" s="35">
        <f t="shared" si="0"/>
        <v>0</v>
      </c>
      <c r="T59">
        <f>(S57*1+S58*2)/C59</f>
        <v>10</v>
      </c>
    </row>
    <row r="60" spans="1:20" x14ac:dyDescent="0.25">
      <c r="A60" s="12" t="s">
        <v>29</v>
      </c>
      <c r="B60" s="12">
        <v>2</v>
      </c>
      <c r="C60" s="12">
        <v>34</v>
      </c>
      <c r="D60" s="13"/>
      <c r="E60" s="14" t="s">
        <v>51</v>
      </c>
      <c r="F60" s="15">
        <v>7</v>
      </c>
      <c r="G60" s="15">
        <v>4</v>
      </c>
      <c r="H60" s="15">
        <v>4</v>
      </c>
      <c r="I60" s="15">
        <v>11</v>
      </c>
      <c r="J60" s="15">
        <v>4</v>
      </c>
      <c r="K60" s="15">
        <v>10</v>
      </c>
      <c r="L60" s="15">
        <v>12</v>
      </c>
      <c r="M60" s="15">
        <v>6</v>
      </c>
      <c r="N60" s="15">
        <v>7</v>
      </c>
      <c r="O60" s="16">
        <v>3</v>
      </c>
      <c r="P60" s="17" t="s">
        <v>59</v>
      </c>
      <c r="Q60" s="18">
        <v>0</v>
      </c>
      <c r="R60" s="19">
        <f>100/SUM(Q60:Q63)*Q60</f>
        <v>0</v>
      </c>
      <c r="S60" s="35">
        <f t="shared" si="0"/>
        <v>68</v>
      </c>
      <c r="T60"/>
    </row>
    <row r="61" spans="1:20" x14ac:dyDescent="0.25">
      <c r="A61" s="20" t="s">
        <v>29</v>
      </c>
      <c r="B61" s="20">
        <v>2</v>
      </c>
      <c r="C61" s="20">
        <v>34</v>
      </c>
      <c r="D61" s="21"/>
      <c r="E61" s="22" t="s">
        <v>52</v>
      </c>
      <c r="F61" s="23">
        <v>27</v>
      </c>
      <c r="G61" s="23">
        <v>30</v>
      </c>
      <c r="H61" s="23">
        <v>11</v>
      </c>
      <c r="I61" s="23">
        <v>23</v>
      </c>
      <c r="J61" s="23">
        <v>30</v>
      </c>
      <c r="K61" s="23">
        <v>9</v>
      </c>
      <c r="L61" s="23">
        <v>22</v>
      </c>
      <c r="M61" s="23">
        <v>28</v>
      </c>
      <c r="N61" s="23">
        <v>11</v>
      </c>
      <c r="O61" s="24">
        <v>7</v>
      </c>
      <c r="P61" s="25" t="s">
        <v>60</v>
      </c>
      <c r="Q61" s="26">
        <v>3</v>
      </c>
      <c r="R61" s="19">
        <f>100/SUM(Q60:Q63)*Q61</f>
        <v>8.8235294117647065</v>
      </c>
      <c r="S61" s="35">
        <f t="shared" si="0"/>
        <v>198</v>
      </c>
      <c r="T61"/>
    </row>
    <row r="62" spans="1:20" x14ac:dyDescent="0.25">
      <c r="A62" s="20" t="s">
        <v>29</v>
      </c>
      <c r="B62" s="20">
        <v>2</v>
      </c>
      <c r="C62" s="20">
        <v>34</v>
      </c>
      <c r="D62" s="21"/>
      <c r="E62" s="22" t="s">
        <v>53</v>
      </c>
      <c r="F62" s="27" t="s">
        <v>54</v>
      </c>
      <c r="G62" s="27" t="s">
        <v>54</v>
      </c>
      <c r="H62" s="27">
        <v>19</v>
      </c>
      <c r="I62" s="27" t="s">
        <v>54</v>
      </c>
      <c r="J62" s="27" t="s">
        <v>54</v>
      </c>
      <c r="K62" s="27">
        <v>15</v>
      </c>
      <c r="L62" s="27" t="s">
        <v>54</v>
      </c>
      <c r="M62" s="27" t="s">
        <v>54</v>
      </c>
      <c r="N62" s="27">
        <v>16</v>
      </c>
      <c r="O62" s="27">
        <v>24</v>
      </c>
      <c r="P62" s="25" t="s">
        <v>61</v>
      </c>
      <c r="Q62" s="26">
        <v>17</v>
      </c>
      <c r="R62" s="19">
        <f>100/SUM(Q60:Q63)*Q62</f>
        <v>50</v>
      </c>
      <c r="S62" s="35">
        <f t="shared" si="0"/>
        <v>74</v>
      </c>
      <c r="T62"/>
    </row>
    <row r="63" spans="1:20" ht="15.75" thickBot="1" x14ac:dyDescent="0.3">
      <c r="A63" s="28" t="s">
        <v>29</v>
      </c>
      <c r="B63" s="28">
        <v>2</v>
      </c>
      <c r="C63" s="28">
        <v>34</v>
      </c>
      <c r="D63" s="29"/>
      <c r="E63" s="30" t="s">
        <v>54</v>
      </c>
      <c r="F63" s="31" t="s">
        <v>54</v>
      </c>
      <c r="G63" s="31" t="s">
        <v>54</v>
      </c>
      <c r="H63" s="31" t="s">
        <v>54</v>
      </c>
      <c r="I63" s="31" t="s">
        <v>54</v>
      </c>
      <c r="J63" s="31" t="s">
        <v>54</v>
      </c>
      <c r="K63" s="31" t="s">
        <v>54</v>
      </c>
      <c r="L63" s="31" t="s">
        <v>54</v>
      </c>
      <c r="M63" s="31" t="s">
        <v>54</v>
      </c>
      <c r="N63" s="31" t="s">
        <v>54</v>
      </c>
      <c r="O63" s="32" t="s">
        <v>54</v>
      </c>
      <c r="P63" s="33" t="s">
        <v>62</v>
      </c>
      <c r="Q63" s="34">
        <v>14</v>
      </c>
      <c r="R63" s="19">
        <f>100/SUM(Q60:Q63)*Q63</f>
        <v>41.176470588235297</v>
      </c>
      <c r="S63" s="35">
        <f t="shared" si="0"/>
        <v>0</v>
      </c>
      <c r="T63">
        <f>(S61*1+S62*2)/C63</f>
        <v>10.176470588235293</v>
      </c>
    </row>
    <row r="64" spans="1:20" x14ac:dyDescent="0.25">
      <c r="A64" s="12" t="s">
        <v>30</v>
      </c>
      <c r="B64" s="12">
        <v>3</v>
      </c>
      <c r="C64" s="12">
        <v>73</v>
      </c>
      <c r="D64" s="13"/>
      <c r="E64" s="14" t="s">
        <v>51</v>
      </c>
      <c r="F64" s="15">
        <v>14</v>
      </c>
      <c r="G64" s="15">
        <v>3</v>
      </c>
      <c r="H64" s="15">
        <v>10</v>
      </c>
      <c r="I64" s="15">
        <v>9</v>
      </c>
      <c r="J64" s="15">
        <v>18</v>
      </c>
      <c r="K64" s="15">
        <v>6</v>
      </c>
      <c r="L64" s="15">
        <v>22</v>
      </c>
      <c r="M64" s="15">
        <v>12</v>
      </c>
      <c r="N64" s="15">
        <v>10</v>
      </c>
      <c r="O64" s="16">
        <v>10</v>
      </c>
      <c r="P64" s="17" t="s">
        <v>59</v>
      </c>
      <c r="Q64" s="18">
        <v>1</v>
      </c>
      <c r="R64" s="19">
        <f>100/SUM(Q64:Q67)*Q64</f>
        <v>1.3698630136986301</v>
      </c>
      <c r="S64" s="35">
        <f t="shared" si="0"/>
        <v>114</v>
      </c>
      <c r="T64"/>
    </row>
    <row r="65" spans="1:20" x14ac:dyDescent="0.25">
      <c r="A65" s="20" t="s">
        <v>30</v>
      </c>
      <c r="B65" s="20">
        <v>3</v>
      </c>
      <c r="C65" s="20">
        <v>73</v>
      </c>
      <c r="D65" s="21"/>
      <c r="E65" s="22" t="s">
        <v>52</v>
      </c>
      <c r="F65" s="23">
        <v>59</v>
      </c>
      <c r="G65" s="23">
        <v>70</v>
      </c>
      <c r="H65" s="23">
        <v>23</v>
      </c>
      <c r="I65" s="23">
        <v>64</v>
      </c>
      <c r="J65" s="23">
        <v>55</v>
      </c>
      <c r="K65" s="23">
        <v>46</v>
      </c>
      <c r="L65" s="23">
        <v>51</v>
      </c>
      <c r="M65" s="23">
        <v>61</v>
      </c>
      <c r="N65" s="23">
        <v>19</v>
      </c>
      <c r="O65" s="24">
        <v>14</v>
      </c>
      <c r="P65" s="25" t="s">
        <v>60</v>
      </c>
      <c r="Q65" s="26">
        <v>3</v>
      </c>
      <c r="R65" s="19">
        <f>100/SUM(Q64:Q67)*Q65</f>
        <v>4.10958904109589</v>
      </c>
      <c r="S65" s="35">
        <f t="shared" si="0"/>
        <v>462</v>
      </c>
      <c r="T65"/>
    </row>
    <row r="66" spans="1:20" x14ac:dyDescent="0.25">
      <c r="A66" s="20" t="s">
        <v>30</v>
      </c>
      <c r="B66" s="20">
        <v>3</v>
      </c>
      <c r="C66" s="20">
        <v>73</v>
      </c>
      <c r="D66" s="21"/>
      <c r="E66" s="22" t="s">
        <v>53</v>
      </c>
      <c r="F66" s="27" t="s">
        <v>54</v>
      </c>
      <c r="G66" s="27" t="s">
        <v>54</v>
      </c>
      <c r="H66" s="27">
        <v>40</v>
      </c>
      <c r="I66" s="27" t="s">
        <v>54</v>
      </c>
      <c r="J66" s="27" t="s">
        <v>54</v>
      </c>
      <c r="K66" s="27">
        <v>21</v>
      </c>
      <c r="L66" s="27" t="s">
        <v>54</v>
      </c>
      <c r="M66" s="27" t="s">
        <v>54</v>
      </c>
      <c r="N66" s="27">
        <v>44</v>
      </c>
      <c r="O66" s="27">
        <v>49</v>
      </c>
      <c r="P66" s="25" t="s">
        <v>61</v>
      </c>
      <c r="Q66" s="26">
        <v>27</v>
      </c>
      <c r="R66" s="19">
        <f>100/SUM(Q64:Q67)*Q66</f>
        <v>36.986301369863014</v>
      </c>
      <c r="S66" s="35">
        <f t="shared" si="0"/>
        <v>154</v>
      </c>
      <c r="T66"/>
    </row>
    <row r="67" spans="1:20" ht="15.75" thickBot="1" x14ac:dyDescent="0.3">
      <c r="A67" s="28" t="s">
        <v>30</v>
      </c>
      <c r="B67" s="28">
        <v>3</v>
      </c>
      <c r="C67" s="28">
        <v>73</v>
      </c>
      <c r="D67" s="29"/>
      <c r="E67" s="30" t="s">
        <v>54</v>
      </c>
      <c r="F67" s="31" t="s">
        <v>54</v>
      </c>
      <c r="G67" s="31" t="s">
        <v>54</v>
      </c>
      <c r="H67" s="31" t="s">
        <v>54</v>
      </c>
      <c r="I67" s="31" t="s">
        <v>54</v>
      </c>
      <c r="J67" s="31" t="s">
        <v>54</v>
      </c>
      <c r="K67" s="31" t="s">
        <v>54</v>
      </c>
      <c r="L67" s="31" t="s">
        <v>54</v>
      </c>
      <c r="M67" s="31" t="s">
        <v>54</v>
      </c>
      <c r="N67" s="31" t="s">
        <v>54</v>
      </c>
      <c r="O67" s="32" t="s">
        <v>54</v>
      </c>
      <c r="P67" s="33" t="s">
        <v>62</v>
      </c>
      <c r="Q67" s="34">
        <v>42</v>
      </c>
      <c r="R67" s="19">
        <f>100/SUM(Q64:Q67)*Q67</f>
        <v>57.534246575342465</v>
      </c>
      <c r="S67" s="35">
        <f t="shared" si="0"/>
        <v>0</v>
      </c>
      <c r="T67">
        <f>(S65*1+S66*2)/C67</f>
        <v>10.547945205479452</v>
      </c>
    </row>
    <row r="68" spans="1:20" x14ac:dyDescent="0.25">
      <c r="A68" s="12" t="s">
        <v>31</v>
      </c>
      <c r="B68" s="12">
        <v>3</v>
      </c>
      <c r="C68" s="12">
        <v>72</v>
      </c>
      <c r="D68" s="13"/>
      <c r="E68" s="14" t="s">
        <v>51</v>
      </c>
      <c r="F68" s="15">
        <v>13</v>
      </c>
      <c r="G68" s="15">
        <v>13</v>
      </c>
      <c r="H68" s="15">
        <v>26</v>
      </c>
      <c r="I68" s="15">
        <v>20</v>
      </c>
      <c r="J68" s="15">
        <v>16</v>
      </c>
      <c r="K68" s="15">
        <v>17</v>
      </c>
      <c r="L68" s="15">
        <v>30</v>
      </c>
      <c r="M68" s="15">
        <v>19</v>
      </c>
      <c r="N68" s="15">
        <v>17</v>
      </c>
      <c r="O68" s="16">
        <v>10</v>
      </c>
      <c r="P68" s="17" t="s">
        <v>59</v>
      </c>
      <c r="Q68" s="18">
        <v>1</v>
      </c>
      <c r="R68" s="19">
        <f>100/SUM(Q68:Q71)*Q68</f>
        <v>1.3888888888888888</v>
      </c>
      <c r="S68" s="35">
        <f t="shared" ref="S68:S115" si="2">SUM(F68:P68)</f>
        <v>181</v>
      </c>
      <c r="T68"/>
    </row>
    <row r="69" spans="1:20" x14ac:dyDescent="0.25">
      <c r="A69" s="20" t="s">
        <v>31</v>
      </c>
      <c r="B69" s="20">
        <v>3</v>
      </c>
      <c r="C69" s="20">
        <v>72</v>
      </c>
      <c r="D69" s="21"/>
      <c r="E69" s="22" t="s">
        <v>52</v>
      </c>
      <c r="F69" s="23">
        <v>59</v>
      </c>
      <c r="G69" s="23">
        <v>59</v>
      </c>
      <c r="H69" s="23">
        <v>16</v>
      </c>
      <c r="I69" s="23">
        <v>52</v>
      </c>
      <c r="J69" s="23">
        <v>56</v>
      </c>
      <c r="K69" s="23">
        <v>37</v>
      </c>
      <c r="L69" s="23">
        <v>42</v>
      </c>
      <c r="M69" s="23">
        <v>53</v>
      </c>
      <c r="N69" s="23">
        <v>28</v>
      </c>
      <c r="O69" s="24">
        <v>22</v>
      </c>
      <c r="P69" s="25" t="s">
        <v>60</v>
      </c>
      <c r="Q69" s="26">
        <v>7</v>
      </c>
      <c r="R69" s="19">
        <f>100/SUM(Q68:Q71)*Q69</f>
        <v>9.7222222222222214</v>
      </c>
      <c r="S69" s="35">
        <f t="shared" si="2"/>
        <v>424</v>
      </c>
      <c r="T69"/>
    </row>
    <row r="70" spans="1:20" x14ac:dyDescent="0.25">
      <c r="A70" s="20" t="s">
        <v>31</v>
      </c>
      <c r="B70" s="20">
        <v>3</v>
      </c>
      <c r="C70" s="20">
        <v>72</v>
      </c>
      <c r="D70" s="21"/>
      <c r="E70" s="22" t="s">
        <v>53</v>
      </c>
      <c r="F70" s="27" t="s">
        <v>54</v>
      </c>
      <c r="G70" s="27" t="s">
        <v>54</v>
      </c>
      <c r="H70" s="27">
        <v>30</v>
      </c>
      <c r="I70" s="27" t="s">
        <v>54</v>
      </c>
      <c r="J70" s="27" t="s">
        <v>54</v>
      </c>
      <c r="K70" s="27">
        <v>18</v>
      </c>
      <c r="L70" s="27" t="s">
        <v>54</v>
      </c>
      <c r="M70" s="27" t="s">
        <v>54</v>
      </c>
      <c r="N70" s="27">
        <v>27</v>
      </c>
      <c r="O70" s="27">
        <v>40</v>
      </c>
      <c r="P70" s="25" t="s">
        <v>61</v>
      </c>
      <c r="Q70" s="26">
        <v>43</v>
      </c>
      <c r="R70" s="19">
        <f>100/SUM(Q68:Q71)*Q70</f>
        <v>59.722222222222221</v>
      </c>
      <c r="S70" s="35">
        <f t="shared" si="2"/>
        <v>115</v>
      </c>
      <c r="T70"/>
    </row>
    <row r="71" spans="1:20" ht="15.75" thickBot="1" x14ac:dyDescent="0.3">
      <c r="A71" s="28" t="s">
        <v>31</v>
      </c>
      <c r="B71" s="28">
        <v>3</v>
      </c>
      <c r="C71" s="28">
        <v>72</v>
      </c>
      <c r="D71" s="29"/>
      <c r="E71" s="30" t="s">
        <v>54</v>
      </c>
      <c r="F71" s="31" t="s">
        <v>54</v>
      </c>
      <c r="G71" s="31" t="s">
        <v>54</v>
      </c>
      <c r="H71" s="31" t="s">
        <v>54</v>
      </c>
      <c r="I71" s="31" t="s">
        <v>54</v>
      </c>
      <c r="J71" s="31" t="s">
        <v>54</v>
      </c>
      <c r="K71" s="31" t="s">
        <v>54</v>
      </c>
      <c r="L71" s="31" t="s">
        <v>54</v>
      </c>
      <c r="M71" s="31" t="s">
        <v>54</v>
      </c>
      <c r="N71" s="31" t="s">
        <v>54</v>
      </c>
      <c r="O71" s="32" t="s">
        <v>54</v>
      </c>
      <c r="P71" s="33" t="s">
        <v>62</v>
      </c>
      <c r="Q71" s="34">
        <v>21</v>
      </c>
      <c r="R71" s="19">
        <f>100/SUM(Q68:Q71)*Q71</f>
        <v>29.166666666666664</v>
      </c>
      <c r="S71" s="35">
        <f t="shared" si="2"/>
        <v>0</v>
      </c>
      <c r="T71">
        <f>(S69*1+S70*2)/C71</f>
        <v>9.0833333333333339</v>
      </c>
    </row>
    <row r="72" spans="1:20" x14ac:dyDescent="0.25">
      <c r="A72" s="12" t="s">
        <v>32</v>
      </c>
      <c r="B72" s="12">
        <v>1</v>
      </c>
      <c r="C72" s="12">
        <v>26</v>
      </c>
      <c r="D72" s="13"/>
      <c r="E72" s="14" t="s">
        <v>51</v>
      </c>
      <c r="F72" s="15">
        <v>1</v>
      </c>
      <c r="G72" s="15">
        <v>11</v>
      </c>
      <c r="H72" s="15">
        <v>3</v>
      </c>
      <c r="I72" s="15">
        <v>5</v>
      </c>
      <c r="J72" s="15">
        <v>4</v>
      </c>
      <c r="K72" s="15">
        <v>12</v>
      </c>
      <c r="L72" s="15">
        <v>7</v>
      </c>
      <c r="M72" s="15">
        <v>9</v>
      </c>
      <c r="N72" s="15">
        <v>7</v>
      </c>
      <c r="O72" s="16">
        <v>3</v>
      </c>
      <c r="P72" s="17" t="s">
        <v>59</v>
      </c>
      <c r="Q72" s="18">
        <v>1</v>
      </c>
      <c r="R72" s="19">
        <f>100/SUM(Q72:Q75)*Q72</f>
        <v>3.8461538461538463</v>
      </c>
      <c r="S72" s="35">
        <f t="shared" si="2"/>
        <v>62</v>
      </c>
      <c r="T72"/>
    </row>
    <row r="73" spans="1:20" x14ac:dyDescent="0.25">
      <c r="A73" s="20" t="s">
        <v>32</v>
      </c>
      <c r="B73" s="20">
        <v>1</v>
      </c>
      <c r="C73" s="20">
        <v>26</v>
      </c>
      <c r="D73" s="21"/>
      <c r="E73" s="22" t="s">
        <v>52</v>
      </c>
      <c r="F73" s="23">
        <v>25</v>
      </c>
      <c r="G73" s="23">
        <v>15</v>
      </c>
      <c r="H73" s="23">
        <v>16</v>
      </c>
      <c r="I73" s="23">
        <v>21</v>
      </c>
      <c r="J73" s="23">
        <v>22</v>
      </c>
      <c r="K73" s="23">
        <v>6</v>
      </c>
      <c r="L73" s="23">
        <v>19</v>
      </c>
      <c r="M73" s="23">
        <v>17</v>
      </c>
      <c r="N73" s="23">
        <v>8</v>
      </c>
      <c r="O73" s="24">
        <v>7</v>
      </c>
      <c r="P73" s="25" t="s">
        <v>60</v>
      </c>
      <c r="Q73" s="26">
        <v>4</v>
      </c>
      <c r="R73" s="19">
        <f>100/SUM(Q72:Q75)*Q73</f>
        <v>15.384615384615385</v>
      </c>
      <c r="S73" s="35">
        <f t="shared" si="2"/>
        <v>156</v>
      </c>
      <c r="T73"/>
    </row>
    <row r="74" spans="1:20" x14ac:dyDescent="0.25">
      <c r="A74" s="20" t="s">
        <v>32</v>
      </c>
      <c r="B74" s="20">
        <v>1</v>
      </c>
      <c r="C74" s="20">
        <v>26</v>
      </c>
      <c r="D74" s="21"/>
      <c r="E74" s="22" t="s">
        <v>53</v>
      </c>
      <c r="F74" s="27" t="s">
        <v>54</v>
      </c>
      <c r="G74" s="27" t="s">
        <v>54</v>
      </c>
      <c r="H74" s="27">
        <v>7</v>
      </c>
      <c r="I74" s="27" t="s">
        <v>54</v>
      </c>
      <c r="J74" s="27" t="s">
        <v>54</v>
      </c>
      <c r="K74" s="27">
        <v>8</v>
      </c>
      <c r="L74" s="27" t="s">
        <v>54</v>
      </c>
      <c r="M74" s="27" t="s">
        <v>54</v>
      </c>
      <c r="N74" s="27">
        <v>11</v>
      </c>
      <c r="O74" s="27">
        <v>16</v>
      </c>
      <c r="P74" s="25" t="s">
        <v>61</v>
      </c>
      <c r="Q74" s="26">
        <v>12</v>
      </c>
      <c r="R74" s="19">
        <f>100/SUM(Q72:Q75)*Q74</f>
        <v>46.153846153846153</v>
      </c>
      <c r="S74" s="35">
        <f t="shared" si="2"/>
        <v>42</v>
      </c>
      <c r="T74"/>
    </row>
    <row r="75" spans="1:20" ht="15.75" thickBot="1" x14ac:dyDescent="0.3">
      <c r="A75" s="28" t="s">
        <v>32</v>
      </c>
      <c r="B75" s="28">
        <v>1</v>
      </c>
      <c r="C75" s="28">
        <v>26</v>
      </c>
      <c r="D75" s="29"/>
      <c r="E75" s="30" t="s">
        <v>54</v>
      </c>
      <c r="F75" s="31" t="s">
        <v>54</v>
      </c>
      <c r="G75" s="31" t="s">
        <v>54</v>
      </c>
      <c r="H75" s="31" t="s">
        <v>54</v>
      </c>
      <c r="I75" s="31" t="s">
        <v>54</v>
      </c>
      <c r="J75" s="31" t="s">
        <v>54</v>
      </c>
      <c r="K75" s="31" t="s">
        <v>54</v>
      </c>
      <c r="L75" s="31" t="s">
        <v>54</v>
      </c>
      <c r="M75" s="31" t="s">
        <v>54</v>
      </c>
      <c r="N75" s="31" t="s">
        <v>54</v>
      </c>
      <c r="O75" s="32" t="s">
        <v>54</v>
      </c>
      <c r="P75" s="33" t="s">
        <v>62</v>
      </c>
      <c r="Q75" s="34">
        <v>9</v>
      </c>
      <c r="R75" s="19">
        <f>100/SUM(Q72:Q75)*Q75</f>
        <v>34.615384615384613</v>
      </c>
      <c r="S75" s="35">
        <f t="shared" si="2"/>
        <v>0</v>
      </c>
      <c r="T75">
        <f>(S73*1+S74*2)/C75</f>
        <v>9.2307692307692299</v>
      </c>
    </row>
    <row r="76" spans="1:20" ht="15.75" thickBot="1" x14ac:dyDescent="0.3">
      <c r="A76" s="12" t="s">
        <v>33</v>
      </c>
      <c r="B76" s="12">
        <v>1</v>
      </c>
      <c r="C76" s="12">
        <v>21</v>
      </c>
      <c r="D76" s="13"/>
      <c r="E76" s="14" t="s">
        <v>51</v>
      </c>
      <c r="F76" s="15">
        <v>8</v>
      </c>
      <c r="G76" s="15">
        <v>3</v>
      </c>
      <c r="H76" s="15">
        <v>12</v>
      </c>
      <c r="I76" s="15">
        <v>5</v>
      </c>
      <c r="J76" s="15">
        <v>13</v>
      </c>
      <c r="K76" s="15">
        <v>8</v>
      </c>
      <c r="L76" s="15">
        <v>8</v>
      </c>
      <c r="M76" s="15">
        <v>9</v>
      </c>
      <c r="N76" s="15">
        <v>4</v>
      </c>
      <c r="O76" s="16">
        <v>4</v>
      </c>
      <c r="P76" s="17" t="s">
        <v>59</v>
      </c>
      <c r="Q76" s="18">
        <v>3</v>
      </c>
      <c r="R76" s="19">
        <f>100/SUM(Q76:Q79)*Q76</f>
        <v>14.285714285714285</v>
      </c>
      <c r="S76" s="35">
        <f t="shared" si="2"/>
        <v>74</v>
      </c>
      <c r="T76"/>
    </row>
    <row r="77" spans="1:20" ht="15.75" thickBot="1" x14ac:dyDescent="0.3">
      <c r="A77" s="12" t="s">
        <v>33</v>
      </c>
      <c r="B77" s="20">
        <v>1</v>
      </c>
      <c r="C77" s="20">
        <v>21</v>
      </c>
      <c r="D77" s="21"/>
      <c r="E77" s="22" t="s">
        <v>52</v>
      </c>
      <c r="F77" s="23">
        <v>13</v>
      </c>
      <c r="G77" s="23">
        <v>18</v>
      </c>
      <c r="H77" s="23">
        <v>5</v>
      </c>
      <c r="I77" s="23">
        <v>16</v>
      </c>
      <c r="J77" s="23">
        <v>8</v>
      </c>
      <c r="K77" s="23">
        <v>10</v>
      </c>
      <c r="L77" s="23">
        <v>13</v>
      </c>
      <c r="M77" s="23">
        <v>12</v>
      </c>
      <c r="N77" s="23">
        <v>4</v>
      </c>
      <c r="O77" s="24">
        <v>9</v>
      </c>
      <c r="P77" s="25" t="s">
        <v>60</v>
      </c>
      <c r="Q77" s="26">
        <v>3</v>
      </c>
      <c r="R77" s="19">
        <f>100/SUM(Q76:Q79)*Q77</f>
        <v>14.285714285714285</v>
      </c>
      <c r="S77" s="35">
        <f t="shared" si="2"/>
        <v>108</v>
      </c>
      <c r="T77"/>
    </row>
    <row r="78" spans="1:20" ht="15.75" thickBot="1" x14ac:dyDescent="0.3">
      <c r="A78" s="12" t="s">
        <v>33</v>
      </c>
      <c r="B78" s="20">
        <v>1</v>
      </c>
      <c r="C78" s="20">
        <v>21</v>
      </c>
      <c r="D78" s="21"/>
      <c r="E78" s="22" t="s">
        <v>53</v>
      </c>
      <c r="F78" s="27" t="s">
        <v>54</v>
      </c>
      <c r="G78" s="27" t="s">
        <v>54</v>
      </c>
      <c r="H78" s="27">
        <v>4</v>
      </c>
      <c r="I78" s="27" t="s">
        <v>54</v>
      </c>
      <c r="J78" s="27" t="s">
        <v>54</v>
      </c>
      <c r="K78" s="27">
        <v>3</v>
      </c>
      <c r="L78" s="27" t="s">
        <v>54</v>
      </c>
      <c r="M78" s="27" t="s">
        <v>54</v>
      </c>
      <c r="N78" s="27">
        <v>13</v>
      </c>
      <c r="O78" s="27">
        <v>8</v>
      </c>
      <c r="P78" s="25" t="s">
        <v>61</v>
      </c>
      <c r="Q78" s="26">
        <v>10</v>
      </c>
      <c r="R78" s="19">
        <f>100/SUM(Q76:Q79)*Q78</f>
        <v>47.61904761904762</v>
      </c>
      <c r="S78" s="35">
        <f t="shared" si="2"/>
        <v>28</v>
      </c>
      <c r="T78"/>
    </row>
    <row r="79" spans="1:20" ht="15.75" thickBot="1" x14ac:dyDescent="0.3">
      <c r="A79" s="12" t="s">
        <v>33</v>
      </c>
      <c r="B79" s="28">
        <v>1</v>
      </c>
      <c r="C79" s="28">
        <v>21</v>
      </c>
      <c r="D79" s="29"/>
      <c r="E79" s="30" t="s">
        <v>54</v>
      </c>
      <c r="F79" s="31" t="s">
        <v>54</v>
      </c>
      <c r="G79" s="31" t="s">
        <v>54</v>
      </c>
      <c r="H79" s="31" t="s">
        <v>54</v>
      </c>
      <c r="I79" s="31" t="s">
        <v>54</v>
      </c>
      <c r="J79" s="31" t="s">
        <v>54</v>
      </c>
      <c r="K79" s="31" t="s">
        <v>54</v>
      </c>
      <c r="L79" s="31" t="s">
        <v>54</v>
      </c>
      <c r="M79" s="31" t="s">
        <v>54</v>
      </c>
      <c r="N79" s="31" t="s">
        <v>54</v>
      </c>
      <c r="O79" s="32" t="s">
        <v>54</v>
      </c>
      <c r="P79" s="33" t="s">
        <v>62</v>
      </c>
      <c r="Q79" s="34">
        <v>5</v>
      </c>
      <c r="R79" s="19">
        <f>100/SUM(Q76:Q79)*Q79</f>
        <v>23.80952380952381</v>
      </c>
      <c r="S79" s="35">
        <f t="shared" si="2"/>
        <v>0</v>
      </c>
      <c r="T79">
        <f>(S77*1+S78*2)/C79</f>
        <v>7.8095238095238093</v>
      </c>
    </row>
    <row r="80" spans="1:20" x14ac:dyDescent="0.25">
      <c r="A80" s="12" t="s">
        <v>34</v>
      </c>
      <c r="B80" s="12">
        <v>2</v>
      </c>
      <c r="C80" s="12">
        <v>46</v>
      </c>
      <c r="D80" s="13"/>
      <c r="E80" s="14" t="s">
        <v>51</v>
      </c>
      <c r="F80" s="15">
        <v>20</v>
      </c>
      <c r="G80" s="15">
        <v>9</v>
      </c>
      <c r="H80" s="15">
        <v>19</v>
      </c>
      <c r="I80" s="15">
        <v>9</v>
      </c>
      <c r="J80" s="15">
        <v>1</v>
      </c>
      <c r="K80" s="15">
        <v>11</v>
      </c>
      <c r="L80" s="15">
        <v>13</v>
      </c>
      <c r="M80" s="15">
        <v>19</v>
      </c>
      <c r="N80" s="15">
        <v>16</v>
      </c>
      <c r="O80" s="16">
        <v>9</v>
      </c>
      <c r="P80" s="17" t="s">
        <v>59</v>
      </c>
      <c r="Q80" s="18">
        <v>7</v>
      </c>
      <c r="R80" s="19">
        <f>100/SUM(Q80:Q83)*Q80</f>
        <v>15.217391304347824</v>
      </c>
      <c r="S80" s="35">
        <f t="shared" si="2"/>
        <v>126</v>
      </c>
      <c r="T80"/>
    </row>
    <row r="81" spans="1:20" x14ac:dyDescent="0.25">
      <c r="A81" s="20" t="s">
        <v>34</v>
      </c>
      <c r="B81" s="20">
        <v>2</v>
      </c>
      <c r="C81" s="20">
        <v>46</v>
      </c>
      <c r="D81" s="21"/>
      <c r="E81" s="22" t="s">
        <v>52</v>
      </c>
      <c r="F81" s="23">
        <v>26</v>
      </c>
      <c r="G81" s="23">
        <v>37</v>
      </c>
      <c r="H81" s="23">
        <v>19</v>
      </c>
      <c r="I81" s="23">
        <v>37</v>
      </c>
      <c r="J81" s="23">
        <v>45</v>
      </c>
      <c r="K81" s="23">
        <v>23</v>
      </c>
      <c r="L81" s="23">
        <v>33</v>
      </c>
      <c r="M81" s="23">
        <v>27</v>
      </c>
      <c r="N81" s="23">
        <v>20</v>
      </c>
      <c r="O81" s="24">
        <v>18</v>
      </c>
      <c r="P81" s="25" t="s">
        <v>60</v>
      </c>
      <c r="Q81" s="26">
        <v>3</v>
      </c>
      <c r="R81" s="19">
        <f>100/SUM(Q80:Q83)*Q81</f>
        <v>6.5217391304347823</v>
      </c>
      <c r="S81" s="35">
        <f t="shared" si="2"/>
        <v>285</v>
      </c>
      <c r="T81"/>
    </row>
    <row r="82" spans="1:20" x14ac:dyDescent="0.25">
      <c r="A82" s="20" t="s">
        <v>34</v>
      </c>
      <c r="B82" s="20">
        <v>2</v>
      </c>
      <c r="C82" s="20">
        <v>46</v>
      </c>
      <c r="D82" s="21"/>
      <c r="E82" s="22" t="s">
        <v>53</v>
      </c>
      <c r="F82" s="27" t="s">
        <v>54</v>
      </c>
      <c r="G82" s="27" t="s">
        <v>54</v>
      </c>
      <c r="H82" s="27">
        <v>8</v>
      </c>
      <c r="I82" s="27" t="s">
        <v>54</v>
      </c>
      <c r="J82" s="27" t="s">
        <v>54</v>
      </c>
      <c r="K82" s="27">
        <v>12</v>
      </c>
      <c r="L82" s="27" t="s">
        <v>54</v>
      </c>
      <c r="M82" s="27" t="s">
        <v>54</v>
      </c>
      <c r="N82" s="27">
        <v>10</v>
      </c>
      <c r="O82" s="27">
        <v>19</v>
      </c>
      <c r="P82" s="25" t="s">
        <v>61</v>
      </c>
      <c r="Q82" s="26">
        <v>24</v>
      </c>
      <c r="R82" s="19">
        <f>100/SUM(Q80:Q83)*Q82</f>
        <v>52.173913043478258</v>
      </c>
      <c r="S82" s="35">
        <f t="shared" si="2"/>
        <v>49</v>
      </c>
      <c r="T82"/>
    </row>
    <row r="83" spans="1:20" ht="15.75" thickBot="1" x14ac:dyDescent="0.3">
      <c r="A83" s="28" t="s">
        <v>34</v>
      </c>
      <c r="B83" s="28">
        <v>2</v>
      </c>
      <c r="C83" s="28">
        <v>46</v>
      </c>
      <c r="D83" s="29"/>
      <c r="E83" s="30" t="s">
        <v>54</v>
      </c>
      <c r="F83" s="31" t="s">
        <v>54</v>
      </c>
      <c r="G83" s="31" t="s">
        <v>54</v>
      </c>
      <c r="H83" s="31" t="s">
        <v>54</v>
      </c>
      <c r="I83" s="31" t="s">
        <v>54</v>
      </c>
      <c r="J83" s="31" t="s">
        <v>54</v>
      </c>
      <c r="K83" s="31" t="s">
        <v>54</v>
      </c>
      <c r="L83" s="31" t="s">
        <v>54</v>
      </c>
      <c r="M83" s="31" t="s">
        <v>54</v>
      </c>
      <c r="N83" s="31" t="s">
        <v>54</v>
      </c>
      <c r="O83" s="32" t="s">
        <v>54</v>
      </c>
      <c r="P83" s="33" t="s">
        <v>62</v>
      </c>
      <c r="Q83" s="34">
        <v>12</v>
      </c>
      <c r="R83" s="19">
        <f>100/SUM(Q80:Q83)*Q83</f>
        <v>26.086956521739129</v>
      </c>
      <c r="S83" s="35">
        <f t="shared" si="2"/>
        <v>0</v>
      </c>
      <c r="T83">
        <f>(S81*1+S82*2)/C83</f>
        <v>8.3260869565217384</v>
      </c>
    </row>
    <row r="84" spans="1:20" x14ac:dyDescent="0.25">
      <c r="A84" s="12" t="s">
        <v>35</v>
      </c>
      <c r="B84" s="12">
        <v>3</v>
      </c>
      <c r="C84" s="12">
        <v>91</v>
      </c>
      <c r="D84" s="13"/>
      <c r="E84" s="14" t="s">
        <v>51</v>
      </c>
      <c r="F84" s="15">
        <v>21</v>
      </c>
      <c r="G84" s="15">
        <v>10</v>
      </c>
      <c r="H84" s="15">
        <v>14</v>
      </c>
      <c r="I84" s="15">
        <v>18</v>
      </c>
      <c r="J84" s="15">
        <v>7</v>
      </c>
      <c r="K84" s="15">
        <v>22</v>
      </c>
      <c r="L84" s="15">
        <v>29</v>
      </c>
      <c r="M84" s="15">
        <v>14</v>
      </c>
      <c r="N84" s="15">
        <v>18</v>
      </c>
      <c r="O84" s="16">
        <v>17</v>
      </c>
      <c r="P84" s="17" t="s">
        <v>59</v>
      </c>
      <c r="Q84" s="18">
        <v>0</v>
      </c>
      <c r="R84" s="19">
        <f>100/SUM(Q81:Q84)*Q84</f>
        <v>0</v>
      </c>
      <c r="S84" s="35">
        <f t="shared" si="2"/>
        <v>170</v>
      </c>
      <c r="T84"/>
    </row>
    <row r="85" spans="1:20" x14ac:dyDescent="0.25">
      <c r="A85" s="20" t="s">
        <v>35</v>
      </c>
      <c r="B85" s="20">
        <v>3</v>
      </c>
      <c r="C85" s="20">
        <v>91</v>
      </c>
      <c r="D85" s="21"/>
      <c r="E85" s="22" t="s">
        <v>52</v>
      </c>
      <c r="F85" s="23">
        <v>70</v>
      </c>
      <c r="G85" s="23">
        <v>81</v>
      </c>
      <c r="H85" s="23">
        <v>39</v>
      </c>
      <c r="I85" s="23">
        <v>73</v>
      </c>
      <c r="J85" s="23">
        <v>84</v>
      </c>
      <c r="K85" s="23">
        <v>38</v>
      </c>
      <c r="L85" s="23">
        <v>62</v>
      </c>
      <c r="M85" s="23">
        <v>77</v>
      </c>
      <c r="N85" s="23">
        <v>22</v>
      </c>
      <c r="O85" s="24">
        <v>14</v>
      </c>
      <c r="P85" s="25" t="s">
        <v>60</v>
      </c>
      <c r="Q85" s="26">
        <v>10</v>
      </c>
      <c r="R85" s="19">
        <f>100/SUM(Q82:Q85)*Q85</f>
        <v>21.739130434782609</v>
      </c>
      <c r="S85" s="35">
        <f t="shared" si="2"/>
        <v>560</v>
      </c>
      <c r="T85"/>
    </row>
    <row r="86" spans="1:20" x14ac:dyDescent="0.25">
      <c r="A86" s="20" t="s">
        <v>35</v>
      </c>
      <c r="B86" s="20">
        <v>3</v>
      </c>
      <c r="C86" s="20">
        <v>91</v>
      </c>
      <c r="D86" s="21"/>
      <c r="E86" s="22" t="s">
        <v>53</v>
      </c>
      <c r="F86" s="27" t="s">
        <v>54</v>
      </c>
      <c r="G86" s="27" t="s">
        <v>54</v>
      </c>
      <c r="H86" s="27">
        <v>38</v>
      </c>
      <c r="I86" s="27" t="s">
        <v>54</v>
      </c>
      <c r="J86" s="27" t="s">
        <v>54</v>
      </c>
      <c r="K86" s="27">
        <v>31</v>
      </c>
      <c r="L86" s="27" t="s">
        <v>54</v>
      </c>
      <c r="M86" s="27" t="s">
        <v>54</v>
      </c>
      <c r="N86" s="27">
        <v>51</v>
      </c>
      <c r="O86" s="27">
        <v>60</v>
      </c>
      <c r="P86" s="25" t="s">
        <v>61</v>
      </c>
      <c r="Q86" s="26">
        <v>40</v>
      </c>
      <c r="R86" s="19">
        <f>100/SUM(Q83:Q86)*Q86</f>
        <v>64.516129032258064</v>
      </c>
      <c r="S86" s="35">
        <f t="shared" si="2"/>
        <v>180</v>
      </c>
      <c r="T86"/>
    </row>
    <row r="87" spans="1:20" ht="15.75" thickBot="1" x14ac:dyDescent="0.3">
      <c r="A87" s="28" t="s">
        <v>35</v>
      </c>
      <c r="B87" s="28">
        <v>3</v>
      </c>
      <c r="C87" s="28">
        <v>91</v>
      </c>
      <c r="D87" s="29"/>
      <c r="E87" s="30" t="s">
        <v>54</v>
      </c>
      <c r="F87" s="31" t="s">
        <v>54</v>
      </c>
      <c r="G87" s="31" t="s">
        <v>54</v>
      </c>
      <c r="H87" s="31" t="s">
        <v>54</v>
      </c>
      <c r="I87" s="31" t="s">
        <v>54</v>
      </c>
      <c r="J87" s="31" t="s">
        <v>54</v>
      </c>
      <c r="K87" s="31" t="s">
        <v>54</v>
      </c>
      <c r="L87" s="31" t="s">
        <v>54</v>
      </c>
      <c r="M87" s="31" t="s">
        <v>54</v>
      </c>
      <c r="N87" s="31" t="s">
        <v>54</v>
      </c>
      <c r="O87" s="32" t="s">
        <v>54</v>
      </c>
      <c r="P87" s="33" t="s">
        <v>62</v>
      </c>
      <c r="Q87" s="34">
        <v>41</v>
      </c>
      <c r="R87" s="19">
        <f>100/SUM(Q84:Q87)*Q87</f>
        <v>45.054945054945058</v>
      </c>
      <c r="S87" s="35">
        <f t="shared" si="2"/>
        <v>0</v>
      </c>
      <c r="T87">
        <f>(S85*1+S86*2)/C87</f>
        <v>10.109890109890109</v>
      </c>
    </row>
    <row r="88" spans="1:20" x14ac:dyDescent="0.25">
      <c r="A88" s="12" t="s">
        <v>36</v>
      </c>
      <c r="B88" s="12">
        <v>2</v>
      </c>
      <c r="C88" s="12">
        <v>28</v>
      </c>
      <c r="D88" s="13"/>
      <c r="E88" s="14" t="s">
        <v>51</v>
      </c>
      <c r="F88" s="15">
        <v>3</v>
      </c>
      <c r="G88" s="15">
        <v>6</v>
      </c>
      <c r="H88" s="15">
        <v>5</v>
      </c>
      <c r="I88" s="15">
        <v>13</v>
      </c>
      <c r="J88" s="15">
        <v>5</v>
      </c>
      <c r="K88" s="15">
        <v>9</v>
      </c>
      <c r="L88" s="15">
        <v>4</v>
      </c>
      <c r="M88" s="15">
        <v>5</v>
      </c>
      <c r="N88" s="15">
        <v>4</v>
      </c>
      <c r="O88" s="16">
        <v>3</v>
      </c>
      <c r="P88" s="17" t="s">
        <v>59</v>
      </c>
      <c r="Q88" s="18">
        <v>2</v>
      </c>
      <c r="R88" s="19">
        <f>100/SUM(Q88:Q91)*Q88</f>
        <v>7.1428571428571432</v>
      </c>
      <c r="S88" s="35">
        <f t="shared" si="2"/>
        <v>57</v>
      </c>
      <c r="T88"/>
    </row>
    <row r="89" spans="1:20" x14ac:dyDescent="0.25">
      <c r="A89" s="20" t="s">
        <v>36</v>
      </c>
      <c r="B89" s="20">
        <v>2</v>
      </c>
      <c r="C89" s="20">
        <v>28</v>
      </c>
      <c r="D89" s="21"/>
      <c r="E89" s="22" t="s">
        <v>52</v>
      </c>
      <c r="F89" s="23">
        <v>25</v>
      </c>
      <c r="G89" s="23">
        <v>22</v>
      </c>
      <c r="H89" s="23">
        <v>18</v>
      </c>
      <c r="I89" s="23">
        <v>15</v>
      </c>
      <c r="J89" s="23">
        <v>23</v>
      </c>
      <c r="K89" s="23">
        <v>9</v>
      </c>
      <c r="L89" s="23">
        <v>24</v>
      </c>
      <c r="M89" s="23">
        <v>23</v>
      </c>
      <c r="N89" s="23">
        <v>7</v>
      </c>
      <c r="O89" s="24">
        <v>5</v>
      </c>
      <c r="P89" s="25" t="s">
        <v>60</v>
      </c>
      <c r="Q89" s="26">
        <v>4</v>
      </c>
      <c r="R89" s="19">
        <f>100/SUM(Q88:Q91)*Q89</f>
        <v>14.285714285714286</v>
      </c>
      <c r="S89" s="35">
        <f t="shared" si="2"/>
        <v>171</v>
      </c>
      <c r="T89"/>
    </row>
    <row r="90" spans="1:20" x14ac:dyDescent="0.25">
      <c r="A90" s="20" t="s">
        <v>36</v>
      </c>
      <c r="B90" s="20">
        <v>2</v>
      </c>
      <c r="C90" s="20">
        <v>28</v>
      </c>
      <c r="D90" s="21"/>
      <c r="E90" s="22" t="s">
        <v>53</v>
      </c>
      <c r="F90" s="27" t="s">
        <v>54</v>
      </c>
      <c r="G90" s="27" t="s">
        <v>54</v>
      </c>
      <c r="H90" s="27">
        <v>5</v>
      </c>
      <c r="I90" s="27" t="s">
        <v>54</v>
      </c>
      <c r="J90" s="27" t="s">
        <v>54</v>
      </c>
      <c r="K90" s="27">
        <v>10</v>
      </c>
      <c r="L90" s="27" t="s">
        <v>54</v>
      </c>
      <c r="M90" s="27" t="s">
        <v>54</v>
      </c>
      <c r="N90" s="27">
        <v>17</v>
      </c>
      <c r="O90" s="27">
        <v>20</v>
      </c>
      <c r="P90" s="25" t="s">
        <v>61</v>
      </c>
      <c r="Q90" s="26">
        <v>5</v>
      </c>
      <c r="R90" s="19">
        <f>100/SUM(Q88:Q91)*Q90</f>
        <v>17.857142857142858</v>
      </c>
      <c r="S90" s="35">
        <f t="shared" si="2"/>
        <v>52</v>
      </c>
      <c r="T90"/>
    </row>
    <row r="91" spans="1:20" ht="15.75" thickBot="1" x14ac:dyDescent="0.3">
      <c r="A91" s="28" t="s">
        <v>36</v>
      </c>
      <c r="B91" s="28">
        <v>2</v>
      </c>
      <c r="C91" s="28">
        <v>28</v>
      </c>
      <c r="D91" s="29"/>
      <c r="E91" s="30" t="s">
        <v>54</v>
      </c>
      <c r="F91" s="31" t="s">
        <v>54</v>
      </c>
      <c r="G91" s="31" t="s">
        <v>54</v>
      </c>
      <c r="H91" s="31" t="s">
        <v>54</v>
      </c>
      <c r="I91" s="31" t="s">
        <v>54</v>
      </c>
      <c r="J91" s="31" t="s">
        <v>54</v>
      </c>
      <c r="K91" s="31" t="s">
        <v>54</v>
      </c>
      <c r="L91" s="31" t="s">
        <v>54</v>
      </c>
      <c r="M91" s="31" t="s">
        <v>54</v>
      </c>
      <c r="N91" s="31" t="s">
        <v>54</v>
      </c>
      <c r="O91" s="32" t="s">
        <v>54</v>
      </c>
      <c r="P91" s="33" t="s">
        <v>62</v>
      </c>
      <c r="Q91" s="34">
        <v>17</v>
      </c>
      <c r="R91" s="19">
        <f>100/SUM(Q88:Q91)*Q91</f>
        <v>60.714285714285715</v>
      </c>
      <c r="S91" s="35">
        <f t="shared" si="2"/>
        <v>0</v>
      </c>
      <c r="T91">
        <f>(S89*1+S90*2)/C91</f>
        <v>9.8214285714285712</v>
      </c>
    </row>
    <row r="92" spans="1:20" x14ac:dyDescent="0.25">
      <c r="A92" s="12" t="s">
        <v>37</v>
      </c>
      <c r="B92" s="12">
        <v>1</v>
      </c>
      <c r="C92" s="12">
        <v>17</v>
      </c>
      <c r="D92" s="13"/>
      <c r="E92" s="14" t="s">
        <v>51</v>
      </c>
      <c r="F92" s="15">
        <v>12</v>
      </c>
      <c r="G92" s="15">
        <v>7</v>
      </c>
      <c r="H92" s="15">
        <v>4</v>
      </c>
      <c r="I92" s="15">
        <v>6</v>
      </c>
      <c r="J92" s="15">
        <v>12</v>
      </c>
      <c r="K92" s="15">
        <v>8</v>
      </c>
      <c r="L92" s="15">
        <v>10</v>
      </c>
      <c r="M92" s="15">
        <v>8</v>
      </c>
      <c r="N92" s="15">
        <v>5</v>
      </c>
      <c r="O92" s="16">
        <v>4</v>
      </c>
      <c r="P92" s="17" t="s">
        <v>59</v>
      </c>
      <c r="Q92" s="18">
        <v>2</v>
      </c>
      <c r="R92" s="19">
        <f>100/SUM(Q92:Q95)*Q92</f>
        <v>11.764705882352942</v>
      </c>
      <c r="S92" s="35">
        <f t="shared" si="2"/>
        <v>76</v>
      </c>
      <c r="T92"/>
    </row>
    <row r="93" spans="1:20" x14ac:dyDescent="0.25">
      <c r="A93" s="20" t="s">
        <v>37</v>
      </c>
      <c r="B93" s="20">
        <v>1</v>
      </c>
      <c r="C93" s="20">
        <v>17</v>
      </c>
      <c r="D93" s="21"/>
      <c r="E93" s="22" t="s">
        <v>52</v>
      </c>
      <c r="F93" s="23">
        <v>5</v>
      </c>
      <c r="G93" s="23">
        <v>10</v>
      </c>
      <c r="H93" s="23">
        <v>8</v>
      </c>
      <c r="I93" s="23">
        <v>11</v>
      </c>
      <c r="J93" s="23">
        <v>5</v>
      </c>
      <c r="K93" s="23">
        <v>7</v>
      </c>
      <c r="L93" s="23">
        <v>7</v>
      </c>
      <c r="M93" s="23">
        <v>9</v>
      </c>
      <c r="N93" s="23">
        <v>6</v>
      </c>
      <c r="O93" s="24">
        <v>2</v>
      </c>
      <c r="P93" s="25" t="s">
        <v>60</v>
      </c>
      <c r="Q93" s="26">
        <v>4</v>
      </c>
      <c r="R93" s="19">
        <f>100/SUM(Q92:Q95)*Q93</f>
        <v>23.529411764705884</v>
      </c>
      <c r="S93" s="35">
        <f t="shared" si="2"/>
        <v>70</v>
      </c>
      <c r="T93"/>
    </row>
    <row r="94" spans="1:20" x14ac:dyDescent="0.25">
      <c r="A94" s="20" t="s">
        <v>37</v>
      </c>
      <c r="B94" s="20">
        <v>1</v>
      </c>
      <c r="C94" s="20">
        <v>17</v>
      </c>
      <c r="D94" s="21"/>
      <c r="E94" s="22" t="s">
        <v>53</v>
      </c>
      <c r="F94" s="27" t="s">
        <v>54</v>
      </c>
      <c r="G94" s="27" t="s">
        <v>54</v>
      </c>
      <c r="H94" s="27">
        <v>5</v>
      </c>
      <c r="I94" s="27" t="s">
        <v>54</v>
      </c>
      <c r="J94" s="27" t="s">
        <v>54</v>
      </c>
      <c r="K94" s="27">
        <v>2</v>
      </c>
      <c r="L94" s="27" t="s">
        <v>54</v>
      </c>
      <c r="M94" s="27" t="s">
        <v>54</v>
      </c>
      <c r="N94" s="27">
        <v>6</v>
      </c>
      <c r="O94" s="27">
        <v>11</v>
      </c>
      <c r="P94" s="25" t="s">
        <v>61</v>
      </c>
      <c r="Q94" s="26">
        <v>9</v>
      </c>
      <c r="R94" s="19">
        <f>100/SUM(Q92:Q95)*Q94</f>
        <v>52.941176470588239</v>
      </c>
      <c r="S94" s="35">
        <f t="shared" si="2"/>
        <v>24</v>
      </c>
      <c r="T94"/>
    </row>
    <row r="95" spans="1:20" ht="15.75" thickBot="1" x14ac:dyDescent="0.3">
      <c r="A95" s="28" t="s">
        <v>37</v>
      </c>
      <c r="B95" s="28">
        <v>1</v>
      </c>
      <c r="C95" s="28">
        <v>17</v>
      </c>
      <c r="D95" s="29"/>
      <c r="E95" s="30" t="s">
        <v>54</v>
      </c>
      <c r="F95" s="31" t="s">
        <v>54</v>
      </c>
      <c r="G95" s="31" t="s">
        <v>54</v>
      </c>
      <c r="H95" s="31" t="s">
        <v>54</v>
      </c>
      <c r="I95" s="31" t="s">
        <v>54</v>
      </c>
      <c r="J95" s="31" t="s">
        <v>54</v>
      </c>
      <c r="K95" s="31" t="s">
        <v>54</v>
      </c>
      <c r="L95" s="31" t="s">
        <v>54</v>
      </c>
      <c r="M95" s="31" t="s">
        <v>54</v>
      </c>
      <c r="N95" s="31" t="s">
        <v>54</v>
      </c>
      <c r="O95" s="32" t="s">
        <v>54</v>
      </c>
      <c r="P95" s="33" t="s">
        <v>62</v>
      </c>
      <c r="Q95" s="34">
        <v>2</v>
      </c>
      <c r="R95" s="19">
        <f>100/SUM(Q92:Q95)*Q95</f>
        <v>11.764705882352942</v>
      </c>
      <c r="S95" s="35">
        <f t="shared" si="2"/>
        <v>0</v>
      </c>
      <c r="T95">
        <f>(S93*1+S94*2)/C95</f>
        <v>6.9411764705882355</v>
      </c>
    </row>
    <row r="96" spans="1:20" x14ac:dyDescent="0.25">
      <c r="A96" s="12" t="s">
        <v>38</v>
      </c>
      <c r="B96" s="12">
        <v>2</v>
      </c>
      <c r="C96" s="12">
        <v>32</v>
      </c>
      <c r="D96" s="13"/>
      <c r="E96" s="14" t="s">
        <v>51</v>
      </c>
      <c r="F96" s="15">
        <v>9</v>
      </c>
      <c r="G96" s="15">
        <v>4</v>
      </c>
      <c r="H96" s="15">
        <v>5</v>
      </c>
      <c r="I96" s="15">
        <v>5</v>
      </c>
      <c r="J96" s="15">
        <v>6</v>
      </c>
      <c r="K96" s="15">
        <v>5</v>
      </c>
      <c r="L96" s="15">
        <v>7</v>
      </c>
      <c r="M96" s="15">
        <v>8</v>
      </c>
      <c r="N96" s="15">
        <v>11</v>
      </c>
      <c r="O96" s="16">
        <v>11</v>
      </c>
      <c r="P96" s="17" t="s">
        <v>59</v>
      </c>
      <c r="Q96" s="18">
        <v>1</v>
      </c>
      <c r="R96" s="19">
        <f>100/SUM(Q96:Q99)*Q96</f>
        <v>3.125</v>
      </c>
      <c r="S96" s="35">
        <f t="shared" si="2"/>
        <v>71</v>
      </c>
      <c r="T96"/>
    </row>
    <row r="97" spans="1:20" x14ac:dyDescent="0.25">
      <c r="A97" s="20" t="s">
        <v>38</v>
      </c>
      <c r="B97" s="20">
        <v>2</v>
      </c>
      <c r="C97" s="20">
        <v>32</v>
      </c>
      <c r="D97" s="21"/>
      <c r="E97" s="22" t="s">
        <v>52</v>
      </c>
      <c r="F97" s="23">
        <v>23</v>
      </c>
      <c r="G97" s="23">
        <v>28</v>
      </c>
      <c r="H97" s="23">
        <v>19</v>
      </c>
      <c r="I97" s="23">
        <v>27</v>
      </c>
      <c r="J97" s="23">
        <v>26</v>
      </c>
      <c r="K97" s="23">
        <v>18</v>
      </c>
      <c r="L97" s="23">
        <v>25</v>
      </c>
      <c r="M97" s="23">
        <v>24</v>
      </c>
      <c r="N97" s="23">
        <v>7</v>
      </c>
      <c r="O97" s="24">
        <v>6</v>
      </c>
      <c r="P97" s="25" t="s">
        <v>60</v>
      </c>
      <c r="Q97" s="26">
        <v>5</v>
      </c>
      <c r="R97" s="19">
        <f>100/SUM(Q96:Q99)*Q97</f>
        <v>15.625</v>
      </c>
      <c r="S97" s="35">
        <f t="shared" si="2"/>
        <v>203</v>
      </c>
      <c r="T97"/>
    </row>
    <row r="98" spans="1:20" x14ac:dyDescent="0.25">
      <c r="A98" s="20" t="s">
        <v>38</v>
      </c>
      <c r="B98" s="20">
        <v>2</v>
      </c>
      <c r="C98" s="20">
        <v>32</v>
      </c>
      <c r="D98" s="21"/>
      <c r="E98" s="22" t="s">
        <v>53</v>
      </c>
      <c r="F98" s="27" t="s">
        <v>54</v>
      </c>
      <c r="G98" s="27" t="s">
        <v>54</v>
      </c>
      <c r="H98" s="27">
        <v>8</v>
      </c>
      <c r="I98" s="27" t="s">
        <v>54</v>
      </c>
      <c r="J98" s="27" t="s">
        <v>54</v>
      </c>
      <c r="K98" s="27">
        <v>9</v>
      </c>
      <c r="L98" s="27" t="s">
        <v>54</v>
      </c>
      <c r="M98" s="27" t="s">
        <v>54</v>
      </c>
      <c r="N98" s="27">
        <v>14</v>
      </c>
      <c r="O98" s="27">
        <v>15</v>
      </c>
      <c r="P98" s="25" t="s">
        <v>61</v>
      </c>
      <c r="Q98" s="26">
        <v>14</v>
      </c>
      <c r="R98" s="19">
        <f>100/SUM(Q96:Q99)*Q98</f>
        <v>43.75</v>
      </c>
      <c r="S98" s="35">
        <f t="shared" si="2"/>
        <v>46</v>
      </c>
      <c r="T98"/>
    </row>
    <row r="99" spans="1:20" ht="15.75" thickBot="1" x14ac:dyDescent="0.3">
      <c r="A99" s="28" t="s">
        <v>38</v>
      </c>
      <c r="B99" s="28">
        <v>2</v>
      </c>
      <c r="C99" s="28">
        <v>32</v>
      </c>
      <c r="D99" s="29"/>
      <c r="E99" s="30" t="s">
        <v>54</v>
      </c>
      <c r="F99" s="31" t="s">
        <v>54</v>
      </c>
      <c r="G99" s="31" t="s">
        <v>54</v>
      </c>
      <c r="H99" s="31" t="s">
        <v>54</v>
      </c>
      <c r="I99" s="31" t="s">
        <v>54</v>
      </c>
      <c r="J99" s="31" t="s">
        <v>54</v>
      </c>
      <c r="K99" s="31" t="s">
        <v>54</v>
      </c>
      <c r="L99" s="31" t="s">
        <v>54</v>
      </c>
      <c r="M99" s="31" t="s">
        <v>54</v>
      </c>
      <c r="N99" s="31" t="s">
        <v>54</v>
      </c>
      <c r="O99" s="32" t="s">
        <v>54</v>
      </c>
      <c r="P99" s="33" t="s">
        <v>62</v>
      </c>
      <c r="Q99" s="34">
        <v>12</v>
      </c>
      <c r="R99" s="19">
        <f>100/SUM(Q96:Q99)*Q99</f>
        <v>37.5</v>
      </c>
      <c r="S99" s="35">
        <f t="shared" si="2"/>
        <v>0</v>
      </c>
      <c r="T99">
        <f>(S97*1+S98*2)/C99</f>
        <v>9.21875</v>
      </c>
    </row>
    <row r="100" spans="1:20" x14ac:dyDescent="0.25">
      <c r="A100" s="12" t="s">
        <v>39</v>
      </c>
      <c r="B100" s="12">
        <v>2</v>
      </c>
      <c r="C100" s="12">
        <v>53</v>
      </c>
      <c r="D100" s="13"/>
      <c r="E100" s="14" t="s">
        <v>51</v>
      </c>
      <c r="F100" s="15">
        <v>16</v>
      </c>
      <c r="G100" s="15">
        <v>7</v>
      </c>
      <c r="H100" s="15">
        <v>26</v>
      </c>
      <c r="I100" s="15">
        <v>18</v>
      </c>
      <c r="J100" s="15">
        <v>21</v>
      </c>
      <c r="K100" s="15">
        <v>25</v>
      </c>
      <c r="L100" s="15">
        <v>30</v>
      </c>
      <c r="M100" s="15">
        <v>17</v>
      </c>
      <c r="N100" s="15">
        <v>7</v>
      </c>
      <c r="O100" s="16">
        <v>16</v>
      </c>
      <c r="P100" s="17" t="s">
        <v>59</v>
      </c>
      <c r="Q100" s="18">
        <v>0</v>
      </c>
      <c r="R100" s="19">
        <f>100/SUM(Q100:Q103)*Q100</f>
        <v>0</v>
      </c>
      <c r="S100" s="35">
        <f t="shared" si="2"/>
        <v>183</v>
      </c>
      <c r="T100"/>
    </row>
    <row r="101" spans="1:20" x14ac:dyDescent="0.25">
      <c r="A101" s="20" t="s">
        <v>39</v>
      </c>
      <c r="B101" s="20">
        <v>2</v>
      </c>
      <c r="C101" s="20">
        <v>53</v>
      </c>
      <c r="D101" s="21"/>
      <c r="E101" s="22" t="s">
        <v>52</v>
      </c>
      <c r="F101" s="23">
        <v>37</v>
      </c>
      <c r="G101" s="23">
        <v>46</v>
      </c>
      <c r="H101" s="23">
        <v>20</v>
      </c>
      <c r="I101" s="23">
        <v>35</v>
      </c>
      <c r="J101" s="23">
        <v>32</v>
      </c>
      <c r="K101" s="23">
        <v>26</v>
      </c>
      <c r="L101" s="23">
        <v>23</v>
      </c>
      <c r="M101" s="23">
        <v>36</v>
      </c>
      <c r="N101" s="23">
        <v>9</v>
      </c>
      <c r="O101" s="24">
        <v>6</v>
      </c>
      <c r="P101" s="25" t="s">
        <v>60</v>
      </c>
      <c r="Q101" s="26">
        <v>15</v>
      </c>
      <c r="R101" s="19">
        <f>100/SUM(Q100:Q103)*Q101</f>
        <v>28.30188679245283</v>
      </c>
      <c r="S101" s="35">
        <f t="shared" si="2"/>
        <v>270</v>
      </c>
      <c r="T101"/>
    </row>
    <row r="102" spans="1:20" x14ac:dyDescent="0.25">
      <c r="A102" s="20" t="s">
        <v>39</v>
      </c>
      <c r="B102" s="20">
        <v>2</v>
      </c>
      <c r="C102" s="20">
        <v>53</v>
      </c>
      <c r="D102" s="21"/>
      <c r="E102" s="22" t="s">
        <v>53</v>
      </c>
      <c r="F102" s="27" t="s">
        <v>54</v>
      </c>
      <c r="G102" s="27" t="s">
        <v>54</v>
      </c>
      <c r="H102" s="27">
        <v>7</v>
      </c>
      <c r="I102" s="27" t="s">
        <v>54</v>
      </c>
      <c r="J102" s="27" t="s">
        <v>54</v>
      </c>
      <c r="K102" s="27">
        <v>2</v>
      </c>
      <c r="L102" s="27" t="s">
        <v>54</v>
      </c>
      <c r="M102" s="27" t="s">
        <v>54</v>
      </c>
      <c r="N102" s="27">
        <v>37</v>
      </c>
      <c r="O102" s="27">
        <v>31</v>
      </c>
      <c r="P102" s="25" t="s">
        <v>61</v>
      </c>
      <c r="Q102" s="26">
        <v>30</v>
      </c>
      <c r="R102" s="19">
        <f>100/SUM(Q100:Q103)*Q102</f>
        <v>56.60377358490566</v>
      </c>
      <c r="S102" s="35">
        <f t="shared" si="2"/>
        <v>77</v>
      </c>
      <c r="T102"/>
    </row>
    <row r="103" spans="1:20" ht="15.75" thickBot="1" x14ac:dyDescent="0.3">
      <c r="A103" s="28" t="s">
        <v>39</v>
      </c>
      <c r="B103" s="28">
        <v>2</v>
      </c>
      <c r="C103" s="28">
        <v>53</v>
      </c>
      <c r="D103" s="29"/>
      <c r="E103" s="30" t="s">
        <v>54</v>
      </c>
      <c r="F103" s="31" t="s">
        <v>54</v>
      </c>
      <c r="G103" s="31" t="s">
        <v>54</v>
      </c>
      <c r="H103" s="31" t="s">
        <v>54</v>
      </c>
      <c r="I103" s="31" t="s">
        <v>54</v>
      </c>
      <c r="J103" s="31" t="s">
        <v>54</v>
      </c>
      <c r="K103" s="31" t="s">
        <v>54</v>
      </c>
      <c r="L103" s="31" t="s">
        <v>54</v>
      </c>
      <c r="M103" s="31" t="s">
        <v>54</v>
      </c>
      <c r="N103" s="31" t="s">
        <v>54</v>
      </c>
      <c r="O103" s="32" t="s">
        <v>54</v>
      </c>
      <c r="P103" s="33" t="s">
        <v>62</v>
      </c>
      <c r="Q103" s="34">
        <v>8</v>
      </c>
      <c r="R103" s="19">
        <f>100/SUM(Q100:Q103)*Q103</f>
        <v>15.09433962264151</v>
      </c>
      <c r="S103" s="35">
        <f t="shared" si="2"/>
        <v>0</v>
      </c>
      <c r="T103">
        <f>(S101*1+S102*2)/C103</f>
        <v>8</v>
      </c>
    </row>
    <row r="104" spans="1:20" ht="15.75" thickBot="1" x14ac:dyDescent="0.3">
      <c r="A104" s="12" t="s">
        <v>40</v>
      </c>
      <c r="B104" s="12">
        <v>1</v>
      </c>
      <c r="C104" s="12">
        <v>4</v>
      </c>
      <c r="D104" s="13"/>
      <c r="E104" s="14" t="s">
        <v>51</v>
      </c>
      <c r="F104" s="15">
        <v>1</v>
      </c>
      <c r="G104" s="15">
        <v>0</v>
      </c>
      <c r="H104" s="15">
        <v>0</v>
      </c>
      <c r="I104" s="15">
        <v>0</v>
      </c>
      <c r="J104" s="15">
        <v>1</v>
      </c>
      <c r="K104" s="15">
        <v>0</v>
      </c>
      <c r="L104" s="15">
        <v>2</v>
      </c>
      <c r="M104" s="15">
        <v>1</v>
      </c>
      <c r="N104" s="15">
        <v>2</v>
      </c>
      <c r="O104" s="16">
        <v>0</v>
      </c>
      <c r="P104" s="17" t="s">
        <v>59</v>
      </c>
      <c r="Q104" s="18">
        <v>0</v>
      </c>
      <c r="R104" s="19">
        <f>100/SUM(Q104:Q107)*Q104</f>
        <v>0</v>
      </c>
      <c r="S104" s="35">
        <f t="shared" si="2"/>
        <v>7</v>
      </c>
      <c r="T104"/>
    </row>
    <row r="105" spans="1:20" ht="15.75" thickBot="1" x14ac:dyDescent="0.3">
      <c r="A105" s="12" t="s">
        <v>40</v>
      </c>
      <c r="B105" s="20">
        <v>1</v>
      </c>
      <c r="C105" s="20">
        <v>4</v>
      </c>
      <c r="D105" s="21"/>
      <c r="E105" s="22" t="s">
        <v>52</v>
      </c>
      <c r="F105" s="23">
        <v>3</v>
      </c>
      <c r="G105" s="23">
        <v>4</v>
      </c>
      <c r="H105" s="23">
        <v>4</v>
      </c>
      <c r="I105" s="23">
        <v>4</v>
      </c>
      <c r="J105" s="23">
        <v>3</v>
      </c>
      <c r="K105" s="23">
        <v>4</v>
      </c>
      <c r="L105" s="23">
        <v>2</v>
      </c>
      <c r="M105" s="23">
        <v>3</v>
      </c>
      <c r="N105" s="23">
        <v>2</v>
      </c>
      <c r="O105" s="24">
        <v>0</v>
      </c>
      <c r="P105" s="25" t="s">
        <v>60</v>
      </c>
      <c r="Q105" s="26">
        <v>0</v>
      </c>
      <c r="R105" s="19">
        <f>100/SUM(Q104:Q107)*Q105</f>
        <v>0</v>
      </c>
      <c r="S105" s="35">
        <f t="shared" si="2"/>
        <v>29</v>
      </c>
      <c r="T105"/>
    </row>
    <row r="106" spans="1:20" ht="15.75" thickBot="1" x14ac:dyDescent="0.3">
      <c r="A106" s="12" t="s">
        <v>40</v>
      </c>
      <c r="B106" s="20">
        <v>1</v>
      </c>
      <c r="C106" s="20">
        <v>4</v>
      </c>
      <c r="D106" s="21"/>
      <c r="E106" s="22" t="s">
        <v>53</v>
      </c>
      <c r="F106" s="27" t="s">
        <v>54</v>
      </c>
      <c r="G106" s="27" t="s">
        <v>54</v>
      </c>
      <c r="H106" s="27">
        <v>0</v>
      </c>
      <c r="I106" s="27" t="s">
        <v>54</v>
      </c>
      <c r="J106" s="27" t="s">
        <v>54</v>
      </c>
      <c r="K106" s="27">
        <v>0</v>
      </c>
      <c r="L106" s="27" t="s">
        <v>54</v>
      </c>
      <c r="M106" s="27" t="s">
        <v>54</v>
      </c>
      <c r="N106" s="27">
        <v>0</v>
      </c>
      <c r="O106" s="27">
        <v>4</v>
      </c>
      <c r="P106" s="25" t="s">
        <v>61</v>
      </c>
      <c r="Q106" s="26">
        <v>4</v>
      </c>
      <c r="R106" s="19">
        <f>100/SUM(Q104:Q107)*Q106</f>
        <v>100</v>
      </c>
      <c r="S106" s="35">
        <f t="shared" si="2"/>
        <v>4</v>
      </c>
      <c r="T106"/>
    </row>
    <row r="107" spans="1:20" ht="15.75" thickBot="1" x14ac:dyDescent="0.3">
      <c r="A107" s="12" t="s">
        <v>40</v>
      </c>
      <c r="B107" s="28">
        <v>1</v>
      </c>
      <c r="C107" s="28">
        <v>4</v>
      </c>
      <c r="D107" s="29"/>
      <c r="E107" s="30" t="s">
        <v>54</v>
      </c>
      <c r="F107" s="31" t="s">
        <v>54</v>
      </c>
      <c r="G107" s="31" t="s">
        <v>54</v>
      </c>
      <c r="H107" s="31" t="s">
        <v>54</v>
      </c>
      <c r="I107" s="31" t="s">
        <v>54</v>
      </c>
      <c r="J107" s="31" t="s">
        <v>54</v>
      </c>
      <c r="K107" s="31" t="s">
        <v>54</v>
      </c>
      <c r="L107" s="31" t="s">
        <v>54</v>
      </c>
      <c r="M107" s="31" t="s">
        <v>54</v>
      </c>
      <c r="N107" s="31" t="s">
        <v>54</v>
      </c>
      <c r="O107" s="32" t="s">
        <v>54</v>
      </c>
      <c r="P107" s="33" t="s">
        <v>62</v>
      </c>
      <c r="Q107" s="34">
        <v>0</v>
      </c>
      <c r="R107" s="19">
        <f>100/SUM(Q104:Q107)*Q107</f>
        <v>0</v>
      </c>
      <c r="S107" s="35">
        <f t="shared" si="2"/>
        <v>0</v>
      </c>
      <c r="T107">
        <f>(S105*1+S106*2)/C107</f>
        <v>9.25</v>
      </c>
    </row>
    <row r="108" spans="1:20" x14ac:dyDescent="0.25">
      <c r="A108" s="12" t="s">
        <v>41</v>
      </c>
      <c r="B108" s="12">
        <v>3</v>
      </c>
      <c r="C108" s="12">
        <v>84</v>
      </c>
      <c r="D108" s="13"/>
      <c r="E108" s="14" t="s">
        <v>51</v>
      </c>
      <c r="F108" s="15">
        <v>7</v>
      </c>
      <c r="G108" s="15">
        <v>9</v>
      </c>
      <c r="H108" s="15">
        <v>11</v>
      </c>
      <c r="I108" s="15">
        <v>11</v>
      </c>
      <c r="J108" s="15">
        <v>12</v>
      </c>
      <c r="K108" s="15">
        <v>13</v>
      </c>
      <c r="L108" s="15">
        <v>18</v>
      </c>
      <c r="M108" s="15">
        <v>16</v>
      </c>
      <c r="N108" s="15">
        <v>19</v>
      </c>
      <c r="O108" s="16">
        <v>10</v>
      </c>
      <c r="P108" s="17" t="s">
        <v>59</v>
      </c>
      <c r="Q108" s="18">
        <v>1</v>
      </c>
      <c r="R108" s="19">
        <f>100/SUM(Q108:Q111)*Q108</f>
        <v>1.1904761904761905</v>
      </c>
      <c r="S108" s="35">
        <f t="shared" si="2"/>
        <v>126</v>
      </c>
      <c r="T108"/>
    </row>
    <row r="109" spans="1:20" x14ac:dyDescent="0.25">
      <c r="A109" s="20" t="s">
        <v>41</v>
      </c>
      <c r="B109" s="20">
        <v>3</v>
      </c>
      <c r="C109" s="20">
        <v>84</v>
      </c>
      <c r="D109" s="21"/>
      <c r="E109" s="22" t="s">
        <v>52</v>
      </c>
      <c r="F109" s="23">
        <v>77</v>
      </c>
      <c r="G109" s="23">
        <v>75</v>
      </c>
      <c r="H109" s="23">
        <v>27</v>
      </c>
      <c r="I109" s="23">
        <v>73</v>
      </c>
      <c r="J109" s="23">
        <v>72</v>
      </c>
      <c r="K109" s="23">
        <v>42</v>
      </c>
      <c r="L109" s="23">
        <v>66</v>
      </c>
      <c r="M109" s="23">
        <v>68</v>
      </c>
      <c r="N109" s="23">
        <v>21</v>
      </c>
      <c r="O109" s="24">
        <v>9</v>
      </c>
      <c r="P109" s="25" t="s">
        <v>60</v>
      </c>
      <c r="Q109" s="26">
        <v>4</v>
      </c>
      <c r="R109" s="19">
        <f>100/SUM(Q108:Q111)*Q109</f>
        <v>4.7619047619047619</v>
      </c>
      <c r="S109" s="35">
        <f t="shared" si="2"/>
        <v>530</v>
      </c>
      <c r="T109"/>
    </row>
    <row r="110" spans="1:20" x14ac:dyDescent="0.25">
      <c r="A110" s="20" t="s">
        <v>41</v>
      </c>
      <c r="B110" s="20">
        <v>3</v>
      </c>
      <c r="C110" s="20">
        <v>84</v>
      </c>
      <c r="D110" s="21"/>
      <c r="E110" s="22" t="s">
        <v>53</v>
      </c>
      <c r="F110" s="27" t="s">
        <v>54</v>
      </c>
      <c r="G110" s="27" t="s">
        <v>54</v>
      </c>
      <c r="H110" s="27">
        <v>46</v>
      </c>
      <c r="I110" s="27" t="s">
        <v>54</v>
      </c>
      <c r="J110" s="27" t="s">
        <v>54</v>
      </c>
      <c r="K110" s="27">
        <v>29</v>
      </c>
      <c r="L110" s="27" t="s">
        <v>54</v>
      </c>
      <c r="M110" s="27" t="s">
        <v>54</v>
      </c>
      <c r="N110" s="27">
        <v>44</v>
      </c>
      <c r="O110" s="27">
        <v>65</v>
      </c>
      <c r="P110" s="25" t="s">
        <v>61</v>
      </c>
      <c r="Q110" s="26">
        <v>32</v>
      </c>
      <c r="R110" s="19">
        <f>100/SUM(Q108:Q111)*Q110</f>
        <v>38.095238095238095</v>
      </c>
      <c r="S110" s="35">
        <f t="shared" si="2"/>
        <v>184</v>
      </c>
      <c r="T110"/>
    </row>
    <row r="111" spans="1:20" ht="15.75" thickBot="1" x14ac:dyDescent="0.3">
      <c r="A111" s="28" t="s">
        <v>41</v>
      </c>
      <c r="B111" s="28">
        <v>3</v>
      </c>
      <c r="C111" s="28">
        <v>84</v>
      </c>
      <c r="D111" s="29"/>
      <c r="E111" s="30" t="s">
        <v>54</v>
      </c>
      <c r="F111" s="31" t="s">
        <v>54</v>
      </c>
      <c r="G111" s="31" t="s">
        <v>54</v>
      </c>
      <c r="H111" s="31" t="s">
        <v>54</v>
      </c>
      <c r="I111" s="31" t="s">
        <v>54</v>
      </c>
      <c r="J111" s="31" t="s">
        <v>54</v>
      </c>
      <c r="K111" s="31" t="s">
        <v>54</v>
      </c>
      <c r="L111" s="31" t="s">
        <v>54</v>
      </c>
      <c r="M111" s="31" t="s">
        <v>54</v>
      </c>
      <c r="N111" s="31" t="s">
        <v>54</v>
      </c>
      <c r="O111" s="32" t="s">
        <v>54</v>
      </c>
      <c r="P111" s="33" t="s">
        <v>62</v>
      </c>
      <c r="Q111" s="34">
        <v>47</v>
      </c>
      <c r="R111" s="19">
        <f>100/SUM(Q108:Q111)*Q111</f>
        <v>55.952380952380949</v>
      </c>
      <c r="S111" s="35">
        <f t="shared" si="2"/>
        <v>0</v>
      </c>
      <c r="T111">
        <f>(S109*1+S110*2)/C111</f>
        <v>10.69047619047619</v>
      </c>
    </row>
    <row r="112" spans="1:20" x14ac:dyDescent="0.25">
      <c r="A112" s="12" t="s">
        <v>42</v>
      </c>
      <c r="B112" s="12">
        <v>3</v>
      </c>
      <c r="C112" s="12">
        <v>51</v>
      </c>
      <c r="D112" s="13"/>
      <c r="E112" s="14" t="s">
        <v>51</v>
      </c>
      <c r="F112" s="15">
        <v>16</v>
      </c>
      <c r="G112" s="15">
        <v>9</v>
      </c>
      <c r="H112" s="15">
        <v>9</v>
      </c>
      <c r="I112" s="15">
        <v>11</v>
      </c>
      <c r="J112" s="15">
        <v>7</v>
      </c>
      <c r="K112" s="15">
        <v>16</v>
      </c>
      <c r="L112" s="15">
        <v>18</v>
      </c>
      <c r="M112" s="15">
        <v>9</v>
      </c>
      <c r="N112" s="15">
        <v>12</v>
      </c>
      <c r="O112" s="16">
        <v>5</v>
      </c>
      <c r="P112" s="17" t="s">
        <v>59</v>
      </c>
      <c r="Q112" s="18">
        <v>0</v>
      </c>
      <c r="R112" s="19">
        <f>100/SUM(Q112:Q115)*Q112</f>
        <v>0</v>
      </c>
      <c r="S112" s="35">
        <f t="shared" si="2"/>
        <v>112</v>
      </c>
      <c r="T112"/>
    </row>
    <row r="113" spans="1:20" x14ac:dyDescent="0.25">
      <c r="A113" s="20" t="s">
        <v>42</v>
      </c>
      <c r="B113" s="20">
        <v>3</v>
      </c>
      <c r="C113" s="20">
        <v>51</v>
      </c>
      <c r="D113" s="21"/>
      <c r="E113" s="22" t="s">
        <v>52</v>
      </c>
      <c r="F113" s="23">
        <v>35</v>
      </c>
      <c r="G113" s="23">
        <v>42</v>
      </c>
      <c r="H113" s="23">
        <v>24</v>
      </c>
      <c r="I113" s="23">
        <v>40</v>
      </c>
      <c r="J113" s="23">
        <v>44</v>
      </c>
      <c r="K113" s="23">
        <v>19</v>
      </c>
      <c r="L113" s="23">
        <v>33</v>
      </c>
      <c r="M113" s="23">
        <v>42</v>
      </c>
      <c r="N113" s="23">
        <v>14</v>
      </c>
      <c r="O113" s="24">
        <v>8</v>
      </c>
      <c r="P113" s="25" t="s">
        <v>60</v>
      </c>
      <c r="Q113" s="26">
        <v>5</v>
      </c>
      <c r="R113" s="19">
        <f>100/SUM(Q112:Q115)*Q113</f>
        <v>9.8039215686274499</v>
      </c>
      <c r="S113" s="35">
        <f t="shared" si="2"/>
        <v>301</v>
      </c>
      <c r="T113"/>
    </row>
    <row r="114" spans="1:20" x14ac:dyDescent="0.25">
      <c r="A114" s="20" t="s">
        <v>42</v>
      </c>
      <c r="B114" s="20">
        <v>3</v>
      </c>
      <c r="C114" s="20">
        <v>51</v>
      </c>
      <c r="D114" s="21"/>
      <c r="E114" s="22" t="s">
        <v>53</v>
      </c>
      <c r="F114" s="27" t="s">
        <v>54</v>
      </c>
      <c r="G114" s="27" t="s">
        <v>54</v>
      </c>
      <c r="H114" s="27">
        <v>18</v>
      </c>
      <c r="I114" s="27" t="s">
        <v>54</v>
      </c>
      <c r="J114" s="27" t="s">
        <v>54</v>
      </c>
      <c r="K114" s="27">
        <v>16</v>
      </c>
      <c r="L114" s="27" t="s">
        <v>54</v>
      </c>
      <c r="M114" s="27" t="s">
        <v>54</v>
      </c>
      <c r="N114" s="27">
        <v>25</v>
      </c>
      <c r="O114" s="27">
        <v>38</v>
      </c>
      <c r="P114" s="25" t="s">
        <v>61</v>
      </c>
      <c r="Q114" s="26">
        <v>25</v>
      </c>
      <c r="R114" s="19">
        <f>100/SUM(Q112:Q115)*Q114</f>
        <v>49.019607843137251</v>
      </c>
      <c r="S114" s="35">
        <f t="shared" si="2"/>
        <v>97</v>
      </c>
      <c r="T114"/>
    </row>
    <row r="115" spans="1:20" ht="15.75" thickBot="1" x14ac:dyDescent="0.3">
      <c r="A115" s="28" t="s">
        <v>42</v>
      </c>
      <c r="B115" s="28">
        <v>3</v>
      </c>
      <c r="C115" s="28">
        <v>51</v>
      </c>
      <c r="D115" s="29"/>
      <c r="E115" s="30" t="s">
        <v>54</v>
      </c>
      <c r="F115" s="31" t="s">
        <v>54</v>
      </c>
      <c r="G115" s="31" t="s">
        <v>54</v>
      </c>
      <c r="H115" s="31" t="s">
        <v>54</v>
      </c>
      <c r="I115" s="31" t="s">
        <v>54</v>
      </c>
      <c r="J115" s="31" t="s">
        <v>54</v>
      </c>
      <c r="K115" s="31" t="s">
        <v>54</v>
      </c>
      <c r="L115" s="31" t="s">
        <v>54</v>
      </c>
      <c r="M115" s="31" t="s">
        <v>54</v>
      </c>
      <c r="N115" s="31" t="s">
        <v>54</v>
      </c>
      <c r="O115" s="32" t="s">
        <v>54</v>
      </c>
      <c r="P115" s="33" t="s">
        <v>62</v>
      </c>
      <c r="Q115" s="34">
        <v>21</v>
      </c>
      <c r="R115" s="19">
        <f>100/SUM(Q112:Q115)*Q115</f>
        <v>41.17647058823529</v>
      </c>
      <c r="S115" s="35">
        <f t="shared" si="2"/>
        <v>0</v>
      </c>
      <c r="T115">
        <f>(S113*1+S114*2)/C115</f>
        <v>9.7058823529411757</v>
      </c>
    </row>
    <row r="116" spans="1:20" x14ac:dyDescent="0.25">
      <c r="A116" s="12" t="s">
        <v>43</v>
      </c>
      <c r="B116" s="12">
        <v>3</v>
      </c>
      <c r="C116" s="12">
        <v>52</v>
      </c>
      <c r="D116" s="13"/>
      <c r="E116" s="14" t="s">
        <v>51</v>
      </c>
      <c r="F116" s="15">
        <v>13</v>
      </c>
      <c r="G116" s="15">
        <v>8</v>
      </c>
      <c r="H116" s="15">
        <v>17</v>
      </c>
      <c r="I116" s="15">
        <v>7</v>
      </c>
      <c r="J116" s="15">
        <v>9</v>
      </c>
      <c r="K116" s="15">
        <v>12</v>
      </c>
      <c r="L116" s="15">
        <v>14</v>
      </c>
      <c r="M116" s="15">
        <v>7</v>
      </c>
      <c r="N116" s="15">
        <v>10</v>
      </c>
      <c r="O116" s="16">
        <v>6</v>
      </c>
      <c r="P116" s="17" t="s">
        <v>59</v>
      </c>
      <c r="Q116" s="18">
        <v>1</v>
      </c>
      <c r="R116" s="19">
        <f>100/SUM(Q116:Q119)*Q116</f>
        <v>1.9230769230769231</v>
      </c>
      <c r="S116" s="35">
        <v>103</v>
      </c>
      <c r="T116"/>
    </row>
    <row r="117" spans="1:20" x14ac:dyDescent="0.25">
      <c r="A117" s="20" t="s">
        <v>43</v>
      </c>
      <c r="B117" s="20">
        <v>3</v>
      </c>
      <c r="C117" s="20">
        <v>52</v>
      </c>
      <c r="D117" s="21"/>
      <c r="E117" s="22" t="s">
        <v>52</v>
      </c>
      <c r="F117" s="23">
        <v>39</v>
      </c>
      <c r="G117" s="23">
        <v>44</v>
      </c>
      <c r="H117" s="23">
        <v>11</v>
      </c>
      <c r="I117" s="23">
        <v>45</v>
      </c>
      <c r="J117" s="23">
        <v>43</v>
      </c>
      <c r="K117" s="23">
        <v>18</v>
      </c>
      <c r="L117" s="23">
        <v>38</v>
      </c>
      <c r="M117" s="23">
        <v>45</v>
      </c>
      <c r="N117" s="23">
        <v>14</v>
      </c>
      <c r="O117" s="24">
        <v>12</v>
      </c>
      <c r="P117" s="25" t="s">
        <v>60</v>
      </c>
      <c r="Q117" s="26">
        <v>5</v>
      </c>
      <c r="R117" s="19">
        <f>100/SUM(Q116:Q119)*Q117</f>
        <v>9.615384615384615</v>
      </c>
      <c r="S117" s="1">
        <v>309</v>
      </c>
      <c r="T117"/>
    </row>
    <row r="118" spans="1:20" x14ac:dyDescent="0.25">
      <c r="A118" s="20" t="s">
        <v>43</v>
      </c>
      <c r="B118" s="20">
        <v>3</v>
      </c>
      <c r="C118" s="20">
        <v>52</v>
      </c>
      <c r="D118" s="21"/>
      <c r="E118" s="22" t="s">
        <v>53</v>
      </c>
      <c r="F118" s="27" t="s">
        <v>54</v>
      </c>
      <c r="G118" s="27" t="s">
        <v>54</v>
      </c>
      <c r="H118" s="27">
        <v>24</v>
      </c>
      <c r="I118" s="27" t="s">
        <v>54</v>
      </c>
      <c r="J118" s="27" t="s">
        <v>54</v>
      </c>
      <c r="K118" s="27">
        <v>22</v>
      </c>
      <c r="L118" s="27" t="s">
        <v>54</v>
      </c>
      <c r="M118" s="27" t="s">
        <v>54</v>
      </c>
      <c r="N118" s="27">
        <v>28</v>
      </c>
      <c r="O118" s="27">
        <v>34</v>
      </c>
      <c r="P118" s="25" t="s">
        <v>61</v>
      </c>
      <c r="Q118" s="26">
        <v>16</v>
      </c>
      <c r="R118" s="19">
        <f>100/SUM(Q116:Q119)*Q118</f>
        <v>30.76923076923077</v>
      </c>
      <c r="S118" s="1">
        <v>108</v>
      </c>
      <c r="T118"/>
    </row>
    <row r="119" spans="1:20" ht="15.75" thickBot="1" x14ac:dyDescent="0.3">
      <c r="A119" s="28" t="s">
        <v>43</v>
      </c>
      <c r="B119" s="28">
        <v>3</v>
      </c>
      <c r="C119" s="28">
        <v>52</v>
      </c>
      <c r="D119" s="29"/>
      <c r="E119" s="30" t="s">
        <v>54</v>
      </c>
      <c r="F119" s="31" t="s">
        <v>54</v>
      </c>
      <c r="G119" s="31" t="s">
        <v>54</v>
      </c>
      <c r="H119" s="31" t="s">
        <v>54</v>
      </c>
      <c r="I119" s="31" t="s">
        <v>54</v>
      </c>
      <c r="J119" s="31" t="s">
        <v>54</v>
      </c>
      <c r="K119" s="31" t="s">
        <v>54</v>
      </c>
      <c r="L119" s="31" t="s">
        <v>54</v>
      </c>
      <c r="M119" s="31" t="s">
        <v>54</v>
      </c>
      <c r="N119" s="31" t="s">
        <v>54</v>
      </c>
      <c r="O119" s="32" t="s">
        <v>54</v>
      </c>
      <c r="P119" s="33" t="s">
        <v>62</v>
      </c>
      <c r="Q119" s="34">
        <v>30</v>
      </c>
      <c r="R119" s="19">
        <f>100/SUM(Q116:Q119)*Q119</f>
        <v>57.692307692307693</v>
      </c>
      <c r="S119" s="1"/>
      <c r="T119">
        <f>(S117*1+S118*2)/C119</f>
        <v>10.096153846153847</v>
      </c>
    </row>
    <row r="120" spans="1:20" ht="15.75" thickBot="1" x14ac:dyDescent="0.3">
      <c r="A120" s="83" t="s">
        <v>74</v>
      </c>
      <c r="B120" s="83">
        <v>1</v>
      </c>
      <c r="C120" s="83">
        <v>13</v>
      </c>
      <c r="D120" s="84"/>
      <c r="E120" s="85" t="s">
        <v>51</v>
      </c>
      <c r="F120" s="82">
        <v>7</v>
      </c>
      <c r="G120" s="82">
        <v>4</v>
      </c>
      <c r="H120" s="82">
        <v>1</v>
      </c>
      <c r="I120" s="82">
        <v>2</v>
      </c>
      <c r="J120" s="82">
        <v>1</v>
      </c>
      <c r="K120" s="82">
        <v>1</v>
      </c>
      <c r="L120" s="82">
        <v>4</v>
      </c>
      <c r="M120" s="82">
        <v>4</v>
      </c>
      <c r="N120" s="82">
        <v>0</v>
      </c>
      <c r="O120" s="86">
        <v>0</v>
      </c>
      <c r="P120" s="87" t="s">
        <v>59</v>
      </c>
      <c r="Q120" s="84">
        <v>0</v>
      </c>
      <c r="R120" s="99">
        <v>0</v>
      </c>
      <c r="S120" s="80">
        <v>24</v>
      </c>
      <c r="T120" s="79"/>
    </row>
    <row r="121" spans="1:20" x14ac:dyDescent="0.25">
      <c r="A121" s="90" t="s">
        <v>74</v>
      </c>
      <c r="B121" s="91">
        <v>1</v>
      </c>
      <c r="C121" s="91">
        <v>13</v>
      </c>
      <c r="D121" s="92"/>
      <c r="E121" s="93" t="s">
        <v>52</v>
      </c>
      <c r="F121" s="94">
        <v>6</v>
      </c>
      <c r="G121" s="94">
        <v>9</v>
      </c>
      <c r="H121" s="94">
        <v>6</v>
      </c>
      <c r="I121" s="94">
        <v>11</v>
      </c>
      <c r="J121" s="94">
        <v>12</v>
      </c>
      <c r="K121" s="94">
        <v>10</v>
      </c>
      <c r="L121" s="94">
        <v>9</v>
      </c>
      <c r="M121" s="94">
        <v>9</v>
      </c>
      <c r="N121" s="94">
        <v>7</v>
      </c>
      <c r="O121" s="95">
        <v>5</v>
      </c>
      <c r="P121" s="96" t="s">
        <v>60</v>
      </c>
      <c r="Q121" s="92">
        <v>2</v>
      </c>
      <c r="R121" s="100">
        <v>15.384615384615385</v>
      </c>
      <c r="S121" s="80">
        <v>84</v>
      </c>
      <c r="T121" s="79"/>
    </row>
    <row r="122" spans="1:20" x14ac:dyDescent="0.25">
      <c r="A122" s="89" t="s">
        <v>74</v>
      </c>
      <c r="B122" s="89">
        <v>1</v>
      </c>
      <c r="C122" s="89">
        <v>13</v>
      </c>
      <c r="D122" s="89"/>
      <c r="E122" s="97" t="s">
        <v>53</v>
      </c>
      <c r="F122" s="88" t="s">
        <v>54</v>
      </c>
      <c r="G122" s="88" t="s">
        <v>54</v>
      </c>
      <c r="H122" s="88">
        <v>6</v>
      </c>
      <c r="I122" s="88" t="s">
        <v>54</v>
      </c>
      <c r="J122" s="88" t="s">
        <v>54</v>
      </c>
      <c r="K122" s="88">
        <v>2</v>
      </c>
      <c r="L122" s="88" t="s">
        <v>54</v>
      </c>
      <c r="M122" s="88" t="s">
        <v>54</v>
      </c>
      <c r="N122" s="88">
        <v>6</v>
      </c>
      <c r="O122" s="88">
        <v>8</v>
      </c>
      <c r="P122" s="98" t="s">
        <v>61</v>
      </c>
      <c r="Q122" s="89">
        <v>5</v>
      </c>
      <c r="R122" s="99">
        <v>38.46153846153846</v>
      </c>
      <c r="S122" s="80">
        <v>22</v>
      </c>
      <c r="T122" s="79"/>
    </row>
    <row r="123" spans="1:20" ht="15.75" thickBot="1" x14ac:dyDescent="0.3">
      <c r="A123" s="89" t="s">
        <v>74</v>
      </c>
      <c r="B123" s="89">
        <v>1</v>
      </c>
      <c r="C123" s="89">
        <v>13</v>
      </c>
      <c r="D123" s="89"/>
      <c r="E123" s="88" t="s">
        <v>54</v>
      </c>
      <c r="F123" s="88" t="s">
        <v>54</v>
      </c>
      <c r="G123" s="88" t="s">
        <v>54</v>
      </c>
      <c r="H123" s="88" t="s">
        <v>54</v>
      </c>
      <c r="I123" s="88" t="s">
        <v>54</v>
      </c>
      <c r="J123" s="88" t="s">
        <v>54</v>
      </c>
      <c r="K123" s="88" t="s">
        <v>54</v>
      </c>
      <c r="L123" s="88" t="s">
        <v>54</v>
      </c>
      <c r="M123" s="88" t="s">
        <v>54</v>
      </c>
      <c r="N123" s="88" t="s">
        <v>54</v>
      </c>
      <c r="O123" s="88" t="s">
        <v>54</v>
      </c>
      <c r="P123" s="98" t="s">
        <v>62</v>
      </c>
      <c r="Q123" s="89">
        <v>6</v>
      </c>
      <c r="R123" s="99">
        <v>46.153846153846153</v>
      </c>
      <c r="S123" s="80">
        <v>0</v>
      </c>
      <c r="T123" s="79">
        <v>9.9</v>
      </c>
    </row>
    <row r="124" spans="1:20" ht="21.75" thickBot="1" x14ac:dyDescent="0.3">
      <c r="A124" s="76"/>
      <c r="B124" s="36">
        <v>30</v>
      </c>
      <c r="C124" s="37"/>
      <c r="D124" s="37"/>
      <c r="E124" s="340" t="s">
        <v>63</v>
      </c>
      <c r="F124" s="341"/>
      <c r="G124" s="341"/>
      <c r="H124" s="341"/>
      <c r="I124" s="341"/>
      <c r="J124" s="341"/>
      <c r="K124" s="341"/>
      <c r="L124" s="341"/>
      <c r="M124" s="341"/>
      <c r="N124" s="341"/>
      <c r="O124" s="341"/>
      <c r="P124" s="341"/>
      <c r="Q124" s="342"/>
    </row>
    <row r="125" spans="1:20" ht="27" customHeight="1" thickBot="1" x14ac:dyDescent="0.3">
      <c r="A125" s="77"/>
      <c r="B125" s="38">
        <v>54</v>
      </c>
      <c r="C125" s="39"/>
      <c r="D125" s="40"/>
      <c r="E125" s="328" t="s">
        <v>49</v>
      </c>
      <c r="F125" s="329"/>
      <c r="G125" s="329"/>
      <c r="H125" s="329"/>
      <c r="I125" s="329"/>
      <c r="J125" s="329"/>
      <c r="K125" s="329"/>
      <c r="L125" s="329"/>
      <c r="M125" s="329"/>
      <c r="N125" s="329"/>
      <c r="O125" s="329"/>
      <c r="P125" s="333" t="s">
        <v>55</v>
      </c>
      <c r="Q125" s="334"/>
    </row>
    <row r="126" spans="1:20" ht="60.75" thickBot="1" x14ac:dyDescent="0.3">
      <c r="A126" s="3" t="s">
        <v>64</v>
      </c>
      <c r="B126" s="4" t="s">
        <v>65</v>
      </c>
      <c r="C126" s="4" t="s">
        <v>66</v>
      </c>
      <c r="D126" s="41"/>
      <c r="E126" s="42" t="s">
        <v>67</v>
      </c>
      <c r="F126" s="7">
        <v>1</v>
      </c>
      <c r="G126" s="7">
        <v>2</v>
      </c>
      <c r="H126" s="8">
        <v>3</v>
      </c>
      <c r="I126" s="7">
        <v>4</v>
      </c>
      <c r="J126" s="7">
        <v>5</v>
      </c>
      <c r="K126" s="8">
        <v>6</v>
      </c>
      <c r="L126" s="7">
        <v>7</v>
      </c>
      <c r="M126" s="7">
        <v>8</v>
      </c>
      <c r="N126" s="8">
        <v>9</v>
      </c>
      <c r="O126" s="8">
        <v>10</v>
      </c>
      <c r="P126" s="43" t="s">
        <v>56</v>
      </c>
      <c r="Q126" s="44" t="s">
        <v>57</v>
      </c>
    </row>
    <row r="127" spans="1:20" x14ac:dyDescent="0.25">
      <c r="A127" s="45">
        <v>30</v>
      </c>
      <c r="B127" s="46">
        <v>54</v>
      </c>
      <c r="C127" s="46">
        <v>1042</v>
      </c>
      <c r="D127" s="47"/>
      <c r="E127" s="48" t="s">
        <v>51</v>
      </c>
      <c r="F127" s="49">
        <v>241</v>
      </c>
      <c r="G127" s="49">
        <v>168</v>
      </c>
      <c r="H127" s="49">
        <v>237</v>
      </c>
      <c r="I127" s="49">
        <v>208</v>
      </c>
      <c r="J127" s="49">
        <v>240</v>
      </c>
      <c r="K127" s="49">
        <v>236</v>
      </c>
      <c r="L127" s="49">
        <v>319</v>
      </c>
      <c r="M127" s="49">
        <v>234</v>
      </c>
      <c r="N127" s="49">
        <f>SUMIFS(N4:N119,$E$4:$E119,$E$4,$E$4:$E119,$E$4)</f>
        <v>216</v>
      </c>
      <c r="O127" s="50">
        <f>SUMIFS(O4:O119,$E$4:$E119,$E$4,$E$4:$E119,$E$4)</f>
        <v>168</v>
      </c>
      <c r="P127" s="51" t="s">
        <v>59</v>
      </c>
      <c r="Q127" s="49">
        <f>SUMIFS(Q4:Q119,$P$4:$P119,$P$4,$P$4:$P119,$P$4)</f>
        <v>24</v>
      </c>
      <c r="R127" s="5">
        <v>2267</v>
      </c>
    </row>
    <row r="128" spans="1:20" x14ac:dyDescent="0.25">
      <c r="A128" s="45">
        <v>30</v>
      </c>
      <c r="B128" s="46">
        <v>54</v>
      </c>
      <c r="C128" s="46">
        <f>C127</f>
        <v>1042</v>
      </c>
      <c r="D128" s="47"/>
      <c r="E128" s="52" t="s">
        <v>52</v>
      </c>
      <c r="F128" s="53">
        <v>801</v>
      </c>
      <c r="G128" s="53">
        <v>874</v>
      </c>
      <c r="H128" s="53">
        <v>407</v>
      </c>
      <c r="I128" s="53">
        <v>834</v>
      </c>
      <c r="J128" s="53">
        <v>802</v>
      </c>
      <c r="K128" s="53">
        <v>480</v>
      </c>
      <c r="L128" s="53">
        <v>723</v>
      </c>
      <c r="M128" s="53">
        <v>808</v>
      </c>
      <c r="N128" s="53">
        <v>281</v>
      </c>
      <c r="O128" s="54">
        <v>223</v>
      </c>
      <c r="P128" s="55" t="s">
        <v>60</v>
      </c>
      <c r="Q128" s="53">
        <v>105</v>
      </c>
      <c r="R128" s="5">
        <v>6233</v>
      </c>
    </row>
    <row r="129" spans="1:25" x14ac:dyDescent="0.25">
      <c r="A129" s="45">
        <v>30</v>
      </c>
      <c r="B129" s="46">
        <v>54</v>
      </c>
      <c r="C129" s="46">
        <f>C127</f>
        <v>1042</v>
      </c>
      <c r="D129" s="47"/>
      <c r="E129" s="52" t="s">
        <v>53</v>
      </c>
      <c r="F129" s="56" t="s">
        <v>54</v>
      </c>
      <c r="G129" s="56" t="s">
        <v>54</v>
      </c>
      <c r="H129" s="53">
        <v>398</v>
      </c>
      <c r="I129" s="56" t="s">
        <v>54</v>
      </c>
      <c r="J129" s="56" t="s">
        <v>54</v>
      </c>
      <c r="K129" s="53">
        <v>326</v>
      </c>
      <c r="L129" s="56"/>
      <c r="M129" s="56" t="s">
        <v>54</v>
      </c>
      <c r="N129" s="53">
        <v>545</v>
      </c>
      <c r="O129" s="54">
        <v>651</v>
      </c>
      <c r="P129" s="55" t="s">
        <v>61</v>
      </c>
      <c r="Q129" s="53">
        <v>473</v>
      </c>
      <c r="R129" s="5">
        <v>1920</v>
      </c>
    </row>
    <row r="130" spans="1:25" ht="15.75" thickBot="1" x14ac:dyDescent="0.3">
      <c r="A130" s="45">
        <v>30</v>
      </c>
      <c r="B130" s="46">
        <v>54</v>
      </c>
      <c r="C130" s="46">
        <f>C127</f>
        <v>1042</v>
      </c>
      <c r="D130" s="47"/>
      <c r="E130" s="57" t="s">
        <v>54</v>
      </c>
      <c r="F130" s="58" t="s">
        <v>54</v>
      </c>
      <c r="G130" s="58" t="s">
        <v>54</v>
      </c>
      <c r="H130" s="58" t="s">
        <v>54</v>
      </c>
      <c r="I130" s="58" t="s">
        <v>54</v>
      </c>
      <c r="J130" s="58" t="s">
        <v>54</v>
      </c>
      <c r="K130" s="58" t="s">
        <v>54</v>
      </c>
      <c r="L130" s="58" t="s">
        <v>54</v>
      </c>
      <c r="M130" s="58" t="s">
        <v>54</v>
      </c>
      <c r="N130" s="58" t="s">
        <v>54</v>
      </c>
      <c r="O130" s="59" t="s">
        <v>54</v>
      </c>
      <c r="P130" s="60" t="s">
        <v>62</v>
      </c>
      <c r="Q130" s="61">
        <v>440</v>
      </c>
      <c r="T130" s="101">
        <f>(R128+R129*2)/C130</f>
        <v>9.6669865642994246</v>
      </c>
    </row>
    <row r="131" spans="1:25" ht="15.75" thickBot="1" x14ac:dyDescent="0.3">
      <c r="A131" s="37"/>
      <c r="B131" s="37"/>
      <c r="C131" s="37"/>
      <c r="D131" s="37"/>
      <c r="E131" s="62"/>
      <c r="F131" s="63">
        <f t="shared" ref="F131:O131" si="3">SUM(F127:F130)</f>
        <v>1042</v>
      </c>
      <c r="G131" s="63">
        <f t="shared" si="3"/>
        <v>1042</v>
      </c>
      <c r="H131" s="63">
        <f t="shared" si="3"/>
        <v>1042</v>
      </c>
      <c r="I131" s="63">
        <f t="shared" si="3"/>
        <v>1042</v>
      </c>
      <c r="J131" s="63">
        <f t="shared" si="3"/>
        <v>1042</v>
      </c>
      <c r="K131" s="63">
        <f t="shared" si="3"/>
        <v>1042</v>
      </c>
      <c r="L131" s="63">
        <f t="shared" si="3"/>
        <v>1042</v>
      </c>
      <c r="M131" s="63">
        <f t="shared" si="3"/>
        <v>1042</v>
      </c>
      <c r="N131" s="63">
        <f t="shared" si="3"/>
        <v>1042</v>
      </c>
      <c r="O131" s="63">
        <f t="shared" si="3"/>
        <v>1042</v>
      </c>
      <c r="P131" s="64" t="s">
        <v>68</v>
      </c>
      <c r="Q131" s="65">
        <f>SUM(Q127:Q130)</f>
        <v>1042</v>
      </c>
    </row>
    <row r="132" spans="1:25" ht="15.75" thickBot="1" x14ac:dyDescent="0.3">
      <c r="E132" s="335" t="s">
        <v>69</v>
      </c>
      <c r="F132" s="336"/>
      <c r="G132" s="336"/>
      <c r="H132" s="336"/>
      <c r="I132" s="336"/>
      <c r="J132" s="336"/>
      <c r="K132" s="336"/>
      <c r="L132" s="336"/>
      <c r="M132" s="336"/>
      <c r="N132" s="336"/>
      <c r="O132" s="337"/>
      <c r="P132" s="338" t="s">
        <v>70</v>
      </c>
      <c r="Q132" s="339"/>
    </row>
    <row r="133" spans="1:25" x14ac:dyDescent="0.25">
      <c r="E133" s="66" t="s">
        <v>71</v>
      </c>
      <c r="F133" s="115">
        <f>100/SUM(F127:F129)*F127</f>
        <v>23.128598848368522</v>
      </c>
      <c r="G133" s="67">
        <f t="shared" ref="G133:O133" si="4">100/SUM(G127:G129)*G127</f>
        <v>16.122840690978887</v>
      </c>
      <c r="H133" s="115">
        <f t="shared" si="4"/>
        <v>22.744721689059499</v>
      </c>
      <c r="I133" s="121">
        <f t="shared" si="4"/>
        <v>19.961612284069098</v>
      </c>
      <c r="J133" s="115">
        <f>100/SUM(J127:J129)*J127</f>
        <v>23.032629558541267</v>
      </c>
      <c r="K133" s="115">
        <f>100/SUM(K127:K129)*K127</f>
        <v>22.648752399232244</v>
      </c>
      <c r="L133" s="118">
        <f>100/SUM(L127:L129)*L127</f>
        <v>30.614203454894433</v>
      </c>
      <c r="M133" s="115">
        <f>100/SUM(M127:M129)*M127</f>
        <v>22.456813819577736</v>
      </c>
      <c r="N133" s="121">
        <f t="shared" si="4"/>
        <v>20.72936660268714</v>
      </c>
      <c r="O133" s="67">
        <f t="shared" si="4"/>
        <v>16.122840690978887</v>
      </c>
      <c r="P133" s="68" t="s">
        <v>59</v>
      </c>
      <c r="Q133" s="69">
        <f>100/SUM(Q127:Q130)*Q127</f>
        <v>2.3032629558541267</v>
      </c>
    </row>
    <row r="134" spans="1:25" x14ac:dyDescent="0.25">
      <c r="E134" s="70" t="s">
        <v>72</v>
      </c>
      <c r="F134" s="116">
        <f>100/SUM(F127:F129)*F128</f>
        <v>76.871401151631474</v>
      </c>
      <c r="G134" s="19">
        <f t="shared" ref="G134:O134" si="5">100/SUM(G127:G129)*G128</f>
        <v>83.87715930902111</v>
      </c>
      <c r="H134" s="116">
        <f t="shared" si="5"/>
        <v>39.059500959692897</v>
      </c>
      <c r="I134" s="122">
        <f t="shared" si="5"/>
        <v>80.038387715930895</v>
      </c>
      <c r="J134" s="116">
        <f>100/SUM(J127:J129)*J128</f>
        <v>76.967370441458726</v>
      </c>
      <c r="K134" s="116">
        <f>100/SUM(K127:K129)*K128</f>
        <v>46.065259117082533</v>
      </c>
      <c r="L134" s="119">
        <f>100/SUM(L127:L129)*L128</f>
        <v>69.385796545105563</v>
      </c>
      <c r="M134" s="116">
        <f>100/SUM(M127:M129)*M128</f>
        <v>77.543186180422268</v>
      </c>
      <c r="N134" s="122">
        <f t="shared" si="5"/>
        <v>26.967370441458733</v>
      </c>
      <c r="O134" s="19">
        <f t="shared" si="5"/>
        <v>21.401151631477926</v>
      </c>
      <c r="P134" s="71" t="s">
        <v>60</v>
      </c>
      <c r="Q134" s="72">
        <f>100/SUM(Q127:Q130)*Q128</f>
        <v>10.076775431861805</v>
      </c>
    </row>
    <row r="135" spans="1:25" x14ac:dyDescent="0.25">
      <c r="E135" s="70" t="s">
        <v>73</v>
      </c>
      <c r="F135" s="117" t="s">
        <v>54</v>
      </c>
      <c r="G135" s="73" t="s">
        <v>54</v>
      </c>
      <c r="H135" s="116">
        <f t="shared" ref="H135:N135" si="6">100/SUM(H127:H129)*H129</f>
        <v>38.1957773512476</v>
      </c>
      <c r="I135" s="123" t="s">
        <v>54</v>
      </c>
      <c r="J135" s="117" t="s">
        <v>54</v>
      </c>
      <c r="K135" s="116">
        <f t="shared" si="6"/>
        <v>31.28598848368522</v>
      </c>
      <c r="L135" s="120" t="s">
        <v>54</v>
      </c>
      <c r="M135" s="117" t="s">
        <v>54</v>
      </c>
      <c r="N135" s="122">
        <f t="shared" si="6"/>
        <v>52.303262955854123</v>
      </c>
      <c r="O135" s="72">
        <f>100/SUM(O127:O129)*O129</f>
        <v>62.476007677543187</v>
      </c>
      <c r="P135" s="71" t="s">
        <v>61</v>
      </c>
      <c r="Q135" s="72">
        <f>100/SUM(Q127:Q130)*Q129</f>
        <v>45.393474088291747</v>
      </c>
      <c r="Y135" s="124"/>
    </row>
    <row r="136" spans="1:25" ht="15.75" thickBot="1" x14ac:dyDescent="0.3">
      <c r="E136" s="125" t="s">
        <v>54</v>
      </c>
      <c r="F136" s="126" t="s">
        <v>54</v>
      </c>
      <c r="G136" s="127" t="s">
        <v>54</v>
      </c>
      <c r="H136" s="126" t="s">
        <v>54</v>
      </c>
      <c r="I136" s="128" t="s">
        <v>54</v>
      </c>
      <c r="J136" s="126" t="s">
        <v>54</v>
      </c>
      <c r="K136" s="126" t="s">
        <v>54</v>
      </c>
      <c r="L136" s="129" t="s">
        <v>54</v>
      </c>
      <c r="M136" s="126" t="s">
        <v>54</v>
      </c>
      <c r="N136" s="128" t="s">
        <v>54</v>
      </c>
      <c r="O136" s="130" t="s">
        <v>54</v>
      </c>
      <c r="P136" s="74" t="s">
        <v>62</v>
      </c>
      <c r="Q136" s="75">
        <f>100/SUM(Q127:Q130)*Q130</f>
        <v>42.226487523992319</v>
      </c>
    </row>
    <row r="137" spans="1:25" ht="30" customHeight="1" x14ac:dyDescent="0.25">
      <c r="E137" s="131" t="s">
        <v>78</v>
      </c>
      <c r="F137" s="132">
        <v>0.23</v>
      </c>
      <c r="G137" s="133">
        <v>0.16</v>
      </c>
      <c r="H137" s="132">
        <v>0.23</v>
      </c>
      <c r="I137" s="134">
        <v>0.2</v>
      </c>
      <c r="J137" s="132">
        <v>0.23</v>
      </c>
      <c r="K137" s="132">
        <v>0.23</v>
      </c>
      <c r="L137" s="135">
        <v>0.31</v>
      </c>
      <c r="M137" s="132">
        <v>0.23</v>
      </c>
      <c r="N137" s="134">
        <v>0.21</v>
      </c>
      <c r="O137" s="133">
        <v>0.16</v>
      </c>
    </row>
    <row r="139" spans="1:25" ht="18.75" x14ac:dyDescent="0.3">
      <c r="A139" s="136" t="s">
        <v>79</v>
      </c>
    </row>
    <row r="140" spans="1:25" ht="28.5" customHeight="1" x14ac:dyDescent="0.3">
      <c r="A140" s="137" t="s">
        <v>80</v>
      </c>
      <c r="B140" s="137"/>
      <c r="C140" s="137"/>
      <c r="D140" s="137"/>
      <c r="E140" s="137"/>
      <c r="F140" s="138"/>
      <c r="G140" s="138"/>
      <c r="H140" s="138"/>
      <c r="I140" s="138"/>
    </row>
    <row r="141" spans="1:25" ht="30.75" customHeight="1" x14ac:dyDescent="0.3">
      <c r="A141" s="140" t="s">
        <v>81</v>
      </c>
      <c r="B141" s="140"/>
      <c r="C141" s="140"/>
      <c r="D141" s="140"/>
      <c r="E141" s="140"/>
      <c r="F141" s="140"/>
      <c r="G141" s="140"/>
      <c r="H141" s="140"/>
      <c r="I141" s="140"/>
      <c r="J141" s="141"/>
      <c r="K141" s="141"/>
      <c r="L141" s="141"/>
      <c r="M141" s="141"/>
      <c r="N141" s="141"/>
    </row>
    <row r="142" spans="1:25" ht="36" customHeight="1" x14ac:dyDescent="0.3">
      <c r="A142" s="142" t="s">
        <v>82</v>
      </c>
      <c r="B142" s="142"/>
      <c r="C142" s="142"/>
      <c r="D142" s="142"/>
      <c r="E142" s="142"/>
      <c r="F142" s="142"/>
      <c r="G142" s="142"/>
      <c r="H142" s="142"/>
      <c r="I142" s="143"/>
      <c r="J142" s="143"/>
      <c r="T142" s="139"/>
    </row>
  </sheetData>
  <mergeCells count="12">
    <mergeCell ref="E125:O125"/>
    <mergeCell ref="P125:Q125"/>
    <mergeCell ref="E132:O132"/>
    <mergeCell ref="P132:Q132"/>
    <mergeCell ref="E124:Q124"/>
    <mergeCell ref="A2:A3"/>
    <mergeCell ref="B2:B3"/>
    <mergeCell ref="C2:C3"/>
    <mergeCell ref="A1:Q1"/>
    <mergeCell ref="D2:D3"/>
    <mergeCell ref="E2:O2"/>
    <mergeCell ref="P2:R2"/>
  </mergeCells>
  <phoneticPr fontId="0" type="noConversion"/>
  <dataValidations disablePrompts="1" count="1">
    <dataValidation allowBlank="1" showInputMessage="1" showErrorMessage="1" promptTitle="муниципальное образование" sqref="IV126"/>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
  <sheetViews>
    <sheetView topLeftCell="A7" workbookViewId="0">
      <selection activeCell="S21" sqref="S21"/>
    </sheetView>
  </sheetViews>
  <sheetFormatPr defaultRowHeight="15" x14ac:dyDescent="0.25"/>
  <cols>
    <col min="1" max="1" width="32" style="79" customWidth="1"/>
    <col min="2" max="16384" width="9.140625" style="79"/>
  </cols>
  <sheetData>
    <row r="2" spans="1:14" ht="75" x14ac:dyDescent="0.25">
      <c r="A2" s="102" t="s">
        <v>0</v>
      </c>
      <c r="B2" s="102" t="s">
        <v>1</v>
      </c>
      <c r="C2" s="102" t="s">
        <v>2</v>
      </c>
      <c r="D2" s="102" t="s">
        <v>3</v>
      </c>
      <c r="E2" s="102" t="s">
        <v>12</v>
      </c>
      <c r="F2" s="102" t="s">
        <v>4</v>
      </c>
      <c r="G2" s="102" t="s">
        <v>83</v>
      </c>
      <c r="H2" s="102" t="s">
        <v>5</v>
      </c>
      <c r="I2" s="102" t="s">
        <v>13</v>
      </c>
      <c r="J2" s="102" t="s">
        <v>6</v>
      </c>
      <c r="K2" s="102" t="s">
        <v>14</v>
      </c>
      <c r="L2" s="102" t="s">
        <v>7</v>
      </c>
      <c r="M2" s="204" t="s">
        <v>84</v>
      </c>
      <c r="N2" s="103" t="s">
        <v>76</v>
      </c>
    </row>
    <row r="3" spans="1:14" x14ac:dyDescent="0.25">
      <c r="A3" s="144" t="s">
        <v>85</v>
      </c>
      <c r="B3" s="144">
        <v>51</v>
      </c>
      <c r="C3" s="144">
        <v>40</v>
      </c>
      <c r="D3" s="104">
        <f>C3/B3</f>
        <v>0.78431372549019607</v>
      </c>
      <c r="E3" s="81">
        <v>3</v>
      </c>
      <c r="F3" s="104">
        <v>0.08</v>
      </c>
      <c r="G3" s="81">
        <v>14</v>
      </c>
      <c r="H3" s="104">
        <v>0.35</v>
      </c>
      <c r="I3" s="81">
        <v>11</v>
      </c>
      <c r="J3" s="104">
        <v>0.28000000000000003</v>
      </c>
      <c r="K3" s="81">
        <v>12</v>
      </c>
      <c r="L3" s="104">
        <v>0.3</v>
      </c>
      <c r="M3" s="205">
        <v>7.625</v>
      </c>
      <c r="N3" s="104">
        <f>M3/14</f>
        <v>0.5446428571428571</v>
      </c>
    </row>
    <row r="4" spans="1:14" x14ac:dyDescent="0.25">
      <c r="A4" s="144" t="s">
        <v>86</v>
      </c>
      <c r="B4" s="144">
        <v>6</v>
      </c>
      <c r="C4" s="144">
        <v>5</v>
      </c>
      <c r="D4" s="104">
        <f t="shared" ref="D4:D33" si="0">C4/B4</f>
        <v>0.83333333333333337</v>
      </c>
      <c r="E4" s="81">
        <v>0</v>
      </c>
      <c r="F4" s="104">
        <v>0</v>
      </c>
      <c r="G4" s="81">
        <v>1</v>
      </c>
      <c r="H4" s="104">
        <v>0.2</v>
      </c>
      <c r="I4" s="81">
        <v>1</v>
      </c>
      <c r="J4" s="104">
        <v>0.2</v>
      </c>
      <c r="K4" s="81">
        <v>3</v>
      </c>
      <c r="L4" s="104">
        <v>0.6</v>
      </c>
      <c r="M4" s="205">
        <v>10.199999999999999</v>
      </c>
      <c r="N4" s="104">
        <f t="shared" ref="N4:N33" si="1">M4/14</f>
        <v>0.72857142857142854</v>
      </c>
    </row>
    <row r="5" spans="1:14" x14ac:dyDescent="0.25">
      <c r="A5" s="144" t="s">
        <v>21</v>
      </c>
      <c r="B5" s="144">
        <v>8</v>
      </c>
      <c r="C5" s="144">
        <v>6</v>
      </c>
      <c r="D5" s="104">
        <f t="shared" si="0"/>
        <v>0.75</v>
      </c>
      <c r="E5" s="81">
        <v>0</v>
      </c>
      <c r="F5" s="104">
        <v>0</v>
      </c>
      <c r="G5" s="81">
        <v>0</v>
      </c>
      <c r="H5" s="104">
        <v>0</v>
      </c>
      <c r="I5" s="81">
        <v>4</v>
      </c>
      <c r="J5" s="104">
        <v>0.67</v>
      </c>
      <c r="K5" s="81">
        <v>2</v>
      </c>
      <c r="L5" s="104">
        <v>0.33</v>
      </c>
      <c r="M5" s="205">
        <v>10</v>
      </c>
      <c r="N5" s="104">
        <f t="shared" si="1"/>
        <v>0.7142857142857143</v>
      </c>
    </row>
    <row r="6" spans="1:14" x14ac:dyDescent="0.25">
      <c r="A6" s="144" t="s">
        <v>87</v>
      </c>
      <c r="B6" s="144">
        <v>30</v>
      </c>
      <c r="C6" s="144">
        <v>29</v>
      </c>
      <c r="D6" s="104">
        <f t="shared" si="0"/>
        <v>0.96666666666666667</v>
      </c>
      <c r="E6" s="81">
        <v>0</v>
      </c>
      <c r="F6" s="104">
        <v>0</v>
      </c>
      <c r="G6" s="81">
        <v>5</v>
      </c>
      <c r="H6" s="104">
        <v>0.45</v>
      </c>
      <c r="I6" s="81">
        <v>12</v>
      </c>
      <c r="J6" s="104">
        <v>0.63</v>
      </c>
      <c r="K6" s="81">
        <v>12</v>
      </c>
      <c r="L6" s="104">
        <v>0.41</v>
      </c>
      <c r="M6" s="205">
        <v>9.4137931034482758</v>
      </c>
      <c r="N6" s="104">
        <f t="shared" si="1"/>
        <v>0.67241379310344829</v>
      </c>
    </row>
    <row r="7" spans="1:14" x14ac:dyDescent="0.25">
      <c r="A7" s="144" t="s">
        <v>18</v>
      </c>
      <c r="B7" s="144">
        <v>3</v>
      </c>
      <c r="C7" s="144">
        <v>2</v>
      </c>
      <c r="D7" s="104">
        <f t="shared" si="0"/>
        <v>0.66666666666666663</v>
      </c>
      <c r="E7" s="81">
        <v>0</v>
      </c>
      <c r="F7" s="104">
        <v>0</v>
      </c>
      <c r="G7" s="81">
        <v>0</v>
      </c>
      <c r="H7" s="104">
        <v>0</v>
      </c>
      <c r="I7" s="81">
        <v>2</v>
      </c>
      <c r="J7" s="104">
        <v>0.14000000000000001</v>
      </c>
      <c r="K7" s="81">
        <v>0</v>
      </c>
      <c r="L7" s="104">
        <v>0</v>
      </c>
      <c r="M7" s="205">
        <v>8.5</v>
      </c>
      <c r="N7" s="104">
        <f t="shared" si="1"/>
        <v>0.6071428571428571</v>
      </c>
    </row>
    <row r="8" spans="1:14" x14ac:dyDescent="0.25">
      <c r="A8" s="144" t="s">
        <v>23</v>
      </c>
      <c r="B8" s="144">
        <v>89</v>
      </c>
      <c r="C8" s="144">
        <v>88</v>
      </c>
      <c r="D8" s="104">
        <f t="shared" si="0"/>
        <v>0.9887640449438202</v>
      </c>
      <c r="E8" s="206">
        <v>2</v>
      </c>
      <c r="F8" s="104">
        <v>0.27</v>
      </c>
      <c r="G8" s="81">
        <v>12</v>
      </c>
      <c r="H8" s="104">
        <v>0.14000000000000001</v>
      </c>
      <c r="I8" s="81">
        <v>37</v>
      </c>
      <c r="J8" s="104">
        <v>0.42</v>
      </c>
      <c r="K8" s="81">
        <v>37</v>
      </c>
      <c r="L8" s="104">
        <v>0.42</v>
      </c>
      <c r="M8" s="205">
        <v>9.5681818181818183</v>
      </c>
      <c r="N8" s="104">
        <f t="shared" si="1"/>
        <v>0.68344155844155841</v>
      </c>
    </row>
    <row r="9" spans="1:14" x14ac:dyDescent="0.25">
      <c r="A9" s="144" t="s">
        <v>42</v>
      </c>
      <c r="B9" s="144">
        <v>49</v>
      </c>
      <c r="C9" s="144">
        <v>40</v>
      </c>
      <c r="D9" s="104">
        <f t="shared" si="0"/>
        <v>0.81632653061224492</v>
      </c>
      <c r="E9" s="81">
        <v>0</v>
      </c>
      <c r="F9" s="104">
        <v>0</v>
      </c>
      <c r="G9" s="81">
        <v>7</v>
      </c>
      <c r="H9" s="104">
        <v>0.18</v>
      </c>
      <c r="I9" s="81">
        <v>27</v>
      </c>
      <c r="J9" s="104">
        <v>0.68</v>
      </c>
      <c r="K9" s="81">
        <v>6</v>
      </c>
      <c r="L9" s="104">
        <v>0.15</v>
      </c>
      <c r="M9" s="205">
        <v>8.3000000000000007</v>
      </c>
      <c r="N9" s="104">
        <f t="shared" si="1"/>
        <v>0.59285714285714286</v>
      </c>
    </row>
    <row r="10" spans="1:14" x14ac:dyDescent="0.25">
      <c r="A10" s="144" t="s">
        <v>88</v>
      </c>
      <c r="B10" s="144">
        <v>40</v>
      </c>
      <c r="C10" s="144">
        <v>36</v>
      </c>
      <c r="D10" s="104">
        <f t="shared" si="0"/>
        <v>0.9</v>
      </c>
      <c r="E10" s="81">
        <v>0</v>
      </c>
      <c r="F10" s="104">
        <v>0</v>
      </c>
      <c r="G10" s="81">
        <v>13</v>
      </c>
      <c r="H10" s="104">
        <v>0.36</v>
      </c>
      <c r="I10" s="81">
        <v>10</v>
      </c>
      <c r="J10" s="104">
        <v>0.28000000000000003</v>
      </c>
      <c r="K10" s="81">
        <v>13</v>
      </c>
      <c r="L10" s="104">
        <v>0.36</v>
      </c>
      <c r="M10" s="205">
        <v>8.5833333333333339</v>
      </c>
      <c r="N10" s="104">
        <f t="shared" si="1"/>
        <v>0.61309523809523814</v>
      </c>
    </row>
    <row r="11" spans="1:14" x14ac:dyDescent="0.25">
      <c r="A11" s="144" t="s">
        <v>24</v>
      </c>
      <c r="B11" s="144">
        <v>109</v>
      </c>
      <c r="C11" s="144">
        <v>92</v>
      </c>
      <c r="D11" s="104">
        <f t="shared" si="0"/>
        <v>0.84403669724770647</v>
      </c>
      <c r="E11" s="81">
        <v>4</v>
      </c>
      <c r="F11" s="104">
        <v>0.04</v>
      </c>
      <c r="G11" s="81">
        <v>17</v>
      </c>
      <c r="H11" s="104">
        <v>0.18</v>
      </c>
      <c r="I11" s="81">
        <v>38</v>
      </c>
      <c r="J11" s="104">
        <v>0.41</v>
      </c>
      <c r="K11" s="81">
        <v>33</v>
      </c>
      <c r="L11" s="104">
        <v>0.36</v>
      </c>
      <c r="M11" s="205">
        <v>9.0217391304347831</v>
      </c>
      <c r="N11" s="104">
        <f t="shared" si="1"/>
        <v>0.64440993788819878</v>
      </c>
    </row>
    <row r="12" spans="1:14" x14ac:dyDescent="0.25">
      <c r="A12" s="144" t="s">
        <v>15</v>
      </c>
      <c r="B12" s="144">
        <v>12</v>
      </c>
      <c r="C12" s="144">
        <v>12</v>
      </c>
      <c r="D12" s="104">
        <f t="shared" si="0"/>
        <v>1</v>
      </c>
      <c r="E12" s="81">
        <v>0</v>
      </c>
      <c r="F12" s="104">
        <v>0</v>
      </c>
      <c r="G12" s="81">
        <v>1</v>
      </c>
      <c r="H12" s="104">
        <v>0.08</v>
      </c>
      <c r="I12" s="81">
        <v>9</v>
      </c>
      <c r="J12" s="104">
        <v>0.75</v>
      </c>
      <c r="K12" s="81">
        <v>2</v>
      </c>
      <c r="L12" s="104">
        <v>0.17</v>
      </c>
      <c r="M12" s="205">
        <v>8.5</v>
      </c>
      <c r="N12" s="104">
        <f t="shared" si="1"/>
        <v>0.6071428571428571</v>
      </c>
    </row>
    <row r="13" spans="1:14" x14ac:dyDescent="0.25">
      <c r="A13" s="144" t="s">
        <v>26</v>
      </c>
      <c r="B13" s="144">
        <v>33</v>
      </c>
      <c r="C13" s="144">
        <v>23</v>
      </c>
      <c r="D13" s="104">
        <f t="shared" si="0"/>
        <v>0.69696969696969702</v>
      </c>
      <c r="E13" s="81">
        <v>0</v>
      </c>
      <c r="F13" s="104">
        <v>0</v>
      </c>
      <c r="G13" s="81">
        <v>2</v>
      </c>
      <c r="H13" s="104">
        <v>0.09</v>
      </c>
      <c r="I13" s="81">
        <v>6</v>
      </c>
      <c r="J13" s="104">
        <v>0.26</v>
      </c>
      <c r="K13" s="81">
        <v>15</v>
      </c>
      <c r="L13" s="104">
        <v>0.65</v>
      </c>
      <c r="M13" s="205">
        <v>11.086956521739131</v>
      </c>
      <c r="N13" s="104">
        <f t="shared" si="1"/>
        <v>0.79192546583850931</v>
      </c>
    </row>
    <row r="14" spans="1:14" x14ac:dyDescent="0.25">
      <c r="A14" s="144" t="s">
        <v>27</v>
      </c>
      <c r="B14" s="144">
        <v>29</v>
      </c>
      <c r="C14" s="144">
        <v>28</v>
      </c>
      <c r="D14" s="104">
        <f t="shared" si="0"/>
        <v>0.96551724137931039</v>
      </c>
      <c r="E14" s="81">
        <v>0</v>
      </c>
      <c r="F14" s="104">
        <v>0</v>
      </c>
      <c r="G14" s="81">
        <v>0</v>
      </c>
      <c r="H14" s="104">
        <v>0</v>
      </c>
      <c r="I14" s="81">
        <v>19</v>
      </c>
      <c r="J14" s="104">
        <v>0.68</v>
      </c>
      <c r="K14" s="81">
        <v>9</v>
      </c>
      <c r="L14" s="104">
        <v>0.32</v>
      </c>
      <c r="M14" s="205">
        <v>9.3214285714285712</v>
      </c>
      <c r="N14" s="104">
        <f t="shared" si="1"/>
        <v>0.66581632653061218</v>
      </c>
    </row>
    <row r="15" spans="1:14" x14ac:dyDescent="0.25">
      <c r="A15" s="144" t="s">
        <v>29</v>
      </c>
      <c r="B15" s="144">
        <v>38</v>
      </c>
      <c r="C15" s="144">
        <v>31</v>
      </c>
      <c r="D15" s="104">
        <f t="shared" si="0"/>
        <v>0.81578947368421051</v>
      </c>
      <c r="E15" s="81">
        <v>0</v>
      </c>
      <c r="F15" s="104">
        <v>0</v>
      </c>
      <c r="G15" s="81">
        <v>4</v>
      </c>
      <c r="H15" s="104">
        <v>0.13</v>
      </c>
      <c r="I15" s="81">
        <v>16</v>
      </c>
      <c r="J15" s="104">
        <v>0.52</v>
      </c>
      <c r="K15" s="81">
        <v>11</v>
      </c>
      <c r="L15" s="104">
        <v>0.35</v>
      </c>
      <c r="M15" s="205">
        <v>9.4193548387096779</v>
      </c>
      <c r="N15" s="104">
        <f t="shared" si="1"/>
        <v>0.67281105990783419</v>
      </c>
    </row>
    <row r="16" spans="1:14" x14ac:dyDescent="0.25">
      <c r="A16" s="144" t="s">
        <v>89</v>
      </c>
      <c r="B16" s="144">
        <v>35</v>
      </c>
      <c r="C16" s="144">
        <v>24</v>
      </c>
      <c r="D16" s="104">
        <f t="shared" si="0"/>
        <v>0.68571428571428572</v>
      </c>
      <c r="E16" s="81">
        <v>0</v>
      </c>
      <c r="F16" s="104">
        <v>0</v>
      </c>
      <c r="G16" s="81">
        <v>0</v>
      </c>
      <c r="H16" s="104">
        <v>0</v>
      </c>
      <c r="I16" s="81">
        <v>8</v>
      </c>
      <c r="J16" s="104">
        <v>0.33</v>
      </c>
      <c r="K16" s="81">
        <v>16</v>
      </c>
      <c r="L16" s="104">
        <v>0.67</v>
      </c>
      <c r="M16" s="205">
        <v>11.291666666666666</v>
      </c>
      <c r="N16" s="104">
        <f t="shared" si="1"/>
        <v>0.80654761904761896</v>
      </c>
    </row>
    <row r="17" spans="1:14" x14ac:dyDescent="0.25">
      <c r="A17" s="144" t="s">
        <v>30</v>
      </c>
      <c r="B17" s="144">
        <v>79</v>
      </c>
      <c r="C17" s="144">
        <v>79</v>
      </c>
      <c r="D17" s="104">
        <f t="shared" si="0"/>
        <v>1</v>
      </c>
      <c r="E17" s="81">
        <v>0</v>
      </c>
      <c r="F17" s="104">
        <v>0</v>
      </c>
      <c r="G17" s="81">
        <v>4</v>
      </c>
      <c r="H17" s="104">
        <v>0.05</v>
      </c>
      <c r="I17" s="81">
        <v>36</v>
      </c>
      <c r="J17" s="104">
        <v>0.46</v>
      </c>
      <c r="K17" s="81">
        <v>39</v>
      </c>
      <c r="L17" s="104">
        <v>0.49</v>
      </c>
      <c r="M17" s="205">
        <v>10.113924050632912</v>
      </c>
      <c r="N17" s="104">
        <f t="shared" si="1"/>
        <v>0.72242314647377948</v>
      </c>
    </row>
    <row r="18" spans="1:14" x14ac:dyDescent="0.25">
      <c r="A18" s="144" t="s">
        <v>90</v>
      </c>
      <c r="B18" s="144">
        <v>102</v>
      </c>
      <c r="C18" s="144">
        <v>88</v>
      </c>
      <c r="D18" s="104">
        <f t="shared" si="0"/>
        <v>0.86274509803921573</v>
      </c>
      <c r="E18" s="81">
        <v>1</v>
      </c>
      <c r="F18" s="104">
        <v>0.01</v>
      </c>
      <c r="G18" s="81">
        <v>12</v>
      </c>
      <c r="H18" s="104">
        <v>0.14000000000000001</v>
      </c>
      <c r="I18" s="81">
        <v>39</v>
      </c>
      <c r="J18" s="104">
        <v>0.44</v>
      </c>
      <c r="K18" s="81">
        <v>36</v>
      </c>
      <c r="L18" s="104">
        <v>0.41</v>
      </c>
      <c r="M18" s="205">
        <v>9.5681818181818183</v>
      </c>
      <c r="N18" s="104">
        <f t="shared" si="1"/>
        <v>0.68344155844155841</v>
      </c>
    </row>
    <row r="19" spans="1:14" x14ac:dyDescent="0.25">
      <c r="A19" s="144" t="s">
        <v>32</v>
      </c>
      <c r="B19" s="144">
        <v>30</v>
      </c>
      <c r="C19" s="144">
        <v>26</v>
      </c>
      <c r="D19" s="104">
        <f t="shared" si="0"/>
        <v>0.8666666666666667</v>
      </c>
      <c r="E19" s="81">
        <v>0</v>
      </c>
      <c r="F19" s="104">
        <v>0</v>
      </c>
      <c r="G19" s="81">
        <v>3</v>
      </c>
      <c r="H19" s="104">
        <v>0.12</v>
      </c>
      <c r="I19" s="81">
        <v>19</v>
      </c>
      <c r="J19" s="104">
        <v>0.73</v>
      </c>
      <c r="K19" s="81">
        <v>4</v>
      </c>
      <c r="L19" s="104">
        <v>0.15</v>
      </c>
      <c r="M19" s="205">
        <v>8.9230769230769234</v>
      </c>
      <c r="N19" s="104">
        <f t="shared" si="1"/>
        <v>0.63736263736263743</v>
      </c>
    </row>
    <row r="20" spans="1:14" x14ac:dyDescent="0.25">
      <c r="A20" s="144" t="s">
        <v>91</v>
      </c>
      <c r="B20" s="144">
        <v>32</v>
      </c>
      <c r="C20" s="144">
        <v>30</v>
      </c>
      <c r="D20" s="104">
        <f t="shared" si="0"/>
        <v>0.9375</v>
      </c>
      <c r="E20" s="81">
        <v>0</v>
      </c>
      <c r="F20" s="104">
        <v>0</v>
      </c>
      <c r="G20" s="81">
        <v>7</v>
      </c>
      <c r="H20" s="104">
        <v>0.23</v>
      </c>
      <c r="I20" s="81">
        <v>13</v>
      </c>
      <c r="J20" s="104">
        <v>0.43</v>
      </c>
      <c r="K20" s="81">
        <v>10</v>
      </c>
      <c r="L20" s="104">
        <v>0.33</v>
      </c>
      <c r="M20" s="205">
        <v>8.5</v>
      </c>
      <c r="N20" s="104">
        <f t="shared" si="1"/>
        <v>0.6071428571428571</v>
      </c>
    </row>
    <row r="21" spans="1:14" x14ac:dyDescent="0.25">
      <c r="A21" s="144" t="s">
        <v>34</v>
      </c>
      <c r="B21" s="144">
        <v>57</v>
      </c>
      <c r="C21" s="144">
        <v>51</v>
      </c>
      <c r="D21" s="104">
        <f t="shared" si="0"/>
        <v>0.89473684210526316</v>
      </c>
      <c r="E21" s="81">
        <v>4</v>
      </c>
      <c r="F21" s="104">
        <v>0.08</v>
      </c>
      <c r="G21" s="81">
        <v>8</v>
      </c>
      <c r="H21" s="104">
        <v>0.16</v>
      </c>
      <c r="I21" s="81">
        <v>29</v>
      </c>
      <c r="J21" s="104">
        <v>0.56999999999999995</v>
      </c>
      <c r="K21" s="81">
        <v>10</v>
      </c>
      <c r="L21" s="104">
        <v>0.2</v>
      </c>
      <c r="M21" s="205">
        <v>7.9607843137254903</v>
      </c>
      <c r="N21" s="104">
        <f t="shared" si="1"/>
        <v>0.56862745098039214</v>
      </c>
    </row>
    <row r="22" spans="1:14" x14ac:dyDescent="0.25">
      <c r="A22" s="144" t="s">
        <v>25</v>
      </c>
      <c r="B22" s="144">
        <v>3</v>
      </c>
      <c r="C22" s="144">
        <v>3</v>
      </c>
      <c r="D22" s="104">
        <f t="shared" si="0"/>
        <v>1</v>
      </c>
      <c r="E22" s="81">
        <v>0</v>
      </c>
      <c r="F22" s="104">
        <v>0</v>
      </c>
      <c r="G22" s="81">
        <v>0</v>
      </c>
      <c r="H22" s="104">
        <v>0</v>
      </c>
      <c r="I22" s="81">
        <v>3</v>
      </c>
      <c r="J22" s="104">
        <v>1</v>
      </c>
      <c r="K22" s="81">
        <v>0</v>
      </c>
      <c r="L22" s="104">
        <v>0</v>
      </c>
      <c r="M22" s="205">
        <v>6.666666666666667</v>
      </c>
      <c r="N22" s="104">
        <f t="shared" si="1"/>
        <v>0.47619047619047622</v>
      </c>
    </row>
    <row r="23" spans="1:14" x14ac:dyDescent="0.25">
      <c r="A23" s="144" t="s">
        <v>39</v>
      </c>
      <c r="B23" s="144">
        <v>61</v>
      </c>
      <c r="C23" s="144">
        <v>55</v>
      </c>
      <c r="D23" s="104">
        <f t="shared" si="0"/>
        <v>0.90163934426229508</v>
      </c>
      <c r="E23" s="81">
        <v>3</v>
      </c>
      <c r="F23" s="104">
        <v>0.5</v>
      </c>
      <c r="G23" s="81">
        <v>5</v>
      </c>
      <c r="H23" s="104">
        <v>0.45</v>
      </c>
      <c r="I23" s="81">
        <v>33</v>
      </c>
      <c r="J23" s="104">
        <v>0.8</v>
      </c>
      <c r="K23" s="81">
        <v>14</v>
      </c>
      <c r="L23" s="104">
        <v>0.25</v>
      </c>
      <c r="M23" s="205">
        <v>8.963636363636363</v>
      </c>
      <c r="N23" s="104">
        <f t="shared" si="1"/>
        <v>0.6402597402597402</v>
      </c>
    </row>
    <row r="24" spans="1:14" x14ac:dyDescent="0.25">
      <c r="A24" s="144" t="s">
        <v>92</v>
      </c>
      <c r="B24" s="144">
        <v>91</v>
      </c>
      <c r="C24" s="144">
        <v>85</v>
      </c>
      <c r="D24" s="104">
        <f t="shared" si="0"/>
        <v>0.93406593406593408</v>
      </c>
      <c r="E24" s="81">
        <v>0</v>
      </c>
      <c r="F24" s="104">
        <v>0</v>
      </c>
      <c r="G24" s="81">
        <v>8</v>
      </c>
      <c r="H24" s="104">
        <v>0.09</v>
      </c>
      <c r="I24" s="81">
        <v>49</v>
      </c>
      <c r="J24" s="104">
        <v>0.57999999999999996</v>
      </c>
      <c r="K24" s="81">
        <v>28</v>
      </c>
      <c r="L24" s="104">
        <v>0.33</v>
      </c>
      <c r="M24" s="205">
        <v>9.329411764705883</v>
      </c>
      <c r="N24" s="104">
        <f t="shared" si="1"/>
        <v>0.66638655462184881</v>
      </c>
    </row>
    <row r="25" spans="1:14" x14ac:dyDescent="0.25">
      <c r="A25" s="144" t="s">
        <v>93</v>
      </c>
      <c r="B25" s="144">
        <v>84</v>
      </c>
      <c r="C25" s="144">
        <v>79</v>
      </c>
      <c r="D25" s="104">
        <f t="shared" si="0"/>
        <v>0.94047619047619047</v>
      </c>
      <c r="E25" s="81">
        <v>0</v>
      </c>
      <c r="F25" s="104">
        <v>0</v>
      </c>
      <c r="G25" s="81">
        <v>9</v>
      </c>
      <c r="H25" s="104">
        <v>0.11</v>
      </c>
      <c r="I25" s="81">
        <v>30</v>
      </c>
      <c r="J25" s="104">
        <v>0.38</v>
      </c>
      <c r="K25" s="81">
        <v>40</v>
      </c>
      <c r="L25" s="104">
        <v>0.51</v>
      </c>
      <c r="M25" s="205">
        <v>10.113924050632912</v>
      </c>
      <c r="N25" s="104">
        <f t="shared" si="1"/>
        <v>0.72242314647377948</v>
      </c>
    </row>
    <row r="26" spans="1:14" x14ac:dyDescent="0.25">
      <c r="A26" s="144" t="s">
        <v>94</v>
      </c>
      <c r="B26" s="144">
        <v>9</v>
      </c>
      <c r="C26" s="144">
        <v>11</v>
      </c>
      <c r="D26" s="104">
        <f t="shared" si="0"/>
        <v>1.2222222222222223</v>
      </c>
      <c r="E26" s="81">
        <v>0</v>
      </c>
      <c r="F26" s="104">
        <v>0</v>
      </c>
      <c r="G26" s="81">
        <v>4</v>
      </c>
      <c r="H26" s="104">
        <v>0.36</v>
      </c>
      <c r="I26" s="81">
        <v>3</v>
      </c>
      <c r="J26" s="104">
        <v>0.27</v>
      </c>
      <c r="K26" s="81">
        <v>4</v>
      </c>
      <c r="L26" s="104">
        <v>0.36</v>
      </c>
      <c r="M26" s="205">
        <v>8.2727272727272734</v>
      </c>
      <c r="N26" s="104">
        <f t="shared" si="1"/>
        <v>0.59090909090909094</v>
      </c>
    </row>
    <row r="27" spans="1:14" x14ac:dyDescent="0.25">
      <c r="A27" s="144" t="s">
        <v>36</v>
      </c>
      <c r="B27" s="144">
        <v>28</v>
      </c>
      <c r="C27" s="144">
        <v>26</v>
      </c>
      <c r="D27" s="104">
        <f t="shared" si="0"/>
        <v>0.9285714285714286</v>
      </c>
      <c r="E27" s="81">
        <v>3</v>
      </c>
      <c r="F27" s="104">
        <v>0.12</v>
      </c>
      <c r="G27" s="81">
        <v>5</v>
      </c>
      <c r="H27" s="104">
        <v>0.19</v>
      </c>
      <c r="I27" s="81">
        <v>12</v>
      </c>
      <c r="J27" s="104">
        <v>0.46</v>
      </c>
      <c r="K27" s="81">
        <v>6</v>
      </c>
      <c r="L27" s="104">
        <v>0.23</v>
      </c>
      <c r="M27" s="205">
        <v>8.5</v>
      </c>
      <c r="N27" s="104">
        <f t="shared" si="1"/>
        <v>0.6071428571428571</v>
      </c>
    </row>
    <row r="28" spans="1:14" x14ac:dyDescent="0.25">
      <c r="A28" s="144" t="s">
        <v>37</v>
      </c>
      <c r="B28" s="144">
        <v>21</v>
      </c>
      <c r="C28" s="144">
        <v>17</v>
      </c>
      <c r="D28" s="104">
        <f t="shared" si="0"/>
        <v>0.80952380952380953</v>
      </c>
      <c r="E28" s="81">
        <v>1</v>
      </c>
      <c r="F28" s="104">
        <v>0.06</v>
      </c>
      <c r="G28" s="81">
        <v>5</v>
      </c>
      <c r="H28" s="104">
        <v>0.28999999999999998</v>
      </c>
      <c r="I28" s="81">
        <v>4</v>
      </c>
      <c r="J28" s="104">
        <v>0.24</v>
      </c>
      <c r="K28" s="81">
        <v>7</v>
      </c>
      <c r="L28" s="104">
        <v>0.41</v>
      </c>
      <c r="M28" s="205">
        <v>8.6470588235294112</v>
      </c>
      <c r="N28" s="104">
        <f t="shared" si="1"/>
        <v>0.61764705882352933</v>
      </c>
    </row>
    <row r="29" spans="1:14" x14ac:dyDescent="0.25">
      <c r="A29" s="144" t="s">
        <v>95</v>
      </c>
      <c r="B29" s="144">
        <v>20</v>
      </c>
      <c r="C29" s="144">
        <v>16</v>
      </c>
      <c r="D29" s="104">
        <f t="shared" si="0"/>
        <v>0.8</v>
      </c>
      <c r="E29" s="81">
        <v>0</v>
      </c>
      <c r="F29" s="104">
        <v>0</v>
      </c>
      <c r="G29" s="81">
        <v>5</v>
      </c>
      <c r="H29" s="104">
        <v>0.31</v>
      </c>
      <c r="I29" s="81">
        <v>7</v>
      </c>
      <c r="J29" s="104">
        <v>0.44</v>
      </c>
      <c r="K29" s="81">
        <v>4</v>
      </c>
      <c r="L29" s="104">
        <v>0.25</v>
      </c>
      <c r="M29" s="205">
        <v>8.5625</v>
      </c>
      <c r="N29" s="104">
        <f t="shared" si="1"/>
        <v>0.6116071428571429</v>
      </c>
    </row>
    <row r="30" spans="1:14" x14ac:dyDescent="0.25">
      <c r="A30" s="144" t="s">
        <v>96</v>
      </c>
      <c r="B30" s="144">
        <v>6</v>
      </c>
      <c r="C30" s="144">
        <v>6</v>
      </c>
      <c r="D30" s="104">
        <f t="shared" si="0"/>
        <v>1</v>
      </c>
      <c r="E30" s="81">
        <v>0</v>
      </c>
      <c r="F30" s="104">
        <v>0</v>
      </c>
      <c r="G30" s="81">
        <v>2</v>
      </c>
      <c r="H30" s="104">
        <v>0.33</v>
      </c>
      <c r="I30" s="81">
        <v>3</v>
      </c>
      <c r="J30" s="104">
        <v>0.5</v>
      </c>
      <c r="K30" s="81">
        <v>1</v>
      </c>
      <c r="L30" s="104">
        <v>0.17</v>
      </c>
      <c r="M30" s="205">
        <v>8.5</v>
      </c>
      <c r="N30" s="104">
        <f t="shared" si="1"/>
        <v>0.6071428571428571</v>
      </c>
    </row>
    <row r="31" spans="1:14" x14ac:dyDescent="0.25">
      <c r="A31" s="144" t="s">
        <v>17</v>
      </c>
      <c r="B31" s="144">
        <v>2</v>
      </c>
      <c r="C31" s="144">
        <v>3</v>
      </c>
      <c r="D31" s="104">
        <f t="shared" si="0"/>
        <v>1.5</v>
      </c>
      <c r="E31" s="81">
        <v>0</v>
      </c>
      <c r="F31" s="104">
        <v>0</v>
      </c>
      <c r="G31" s="81">
        <v>1</v>
      </c>
      <c r="H31" s="104">
        <v>0.33</v>
      </c>
      <c r="I31" s="81">
        <v>1</v>
      </c>
      <c r="J31" s="104">
        <v>0.33</v>
      </c>
      <c r="K31" s="81">
        <v>1</v>
      </c>
      <c r="L31" s="104">
        <v>0.33</v>
      </c>
      <c r="M31" s="205">
        <v>8.6666666666666661</v>
      </c>
      <c r="N31" s="104">
        <f t="shared" si="1"/>
        <v>0.61904761904761896</v>
      </c>
    </row>
    <row r="32" spans="1:14" x14ac:dyDescent="0.25">
      <c r="A32" s="144" t="s">
        <v>74</v>
      </c>
      <c r="B32" s="144">
        <v>14</v>
      </c>
      <c r="C32" s="144">
        <v>14</v>
      </c>
      <c r="D32" s="104">
        <f t="shared" si="0"/>
        <v>1</v>
      </c>
      <c r="E32" s="207">
        <v>0</v>
      </c>
      <c r="F32" s="104">
        <v>0</v>
      </c>
      <c r="G32" s="207">
        <v>0</v>
      </c>
      <c r="H32" s="104">
        <v>0</v>
      </c>
      <c r="I32" s="207">
        <v>5</v>
      </c>
      <c r="J32" s="104">
        <v>0.36</v>
      </c>
      <c r="K32" s="207">
        <v>9</v>
      </c>
      <c r="L32" s="104">
        <v>0.65</v>
      </c>
      <c r="M32" s="205">
        <v>10.428571428571429</v>
      </c>
      <c r="N32" s="104">
        <f t="shared" si="1"/>
        <v>0.74489795918367352</v>
      </c>
    </row>
    <row r="33" spans="1:14" x14ac:dyDescent="0.25">
      <c r="A33" s="146" t="s">
        <v>45</v>
      </c>
      <c r="B33" s="109">
        <f>SUM(B3:B32)</f>
        <v>1171</v>
      </c>
      <c r="C33" s="109">
        <f>SUM(C3:C32)</f>
        <v>1045</v>
      </c>
      <c r="D33" s="104">
        <f t="shared" si="0"/>
        <v>0.89239965841161395</v>
      </c>
      <c r="E33" s="109">
        <f>SUM(E3:E32)</f>
        <v>21</v>
      </c>
      <c r="F33" s="111">
        <v>0.02</v>
      </c>
      <c r="G33" s="109">
        <f>SUM(G3:G32)</f>
        <v>154</v>
      </c>
      <c r="H33" s="277">
        <v>0.14699999999999999</v>
      </c>
      <c r="I33" s="109">
        <f>SUM(I3:I32)</f>
        <v>486</v>
      </c>
      <c r="J33" s="277">
        <v>0.46500000000000002</v>
      </c>
      <c r="K33" s="109">
        <f>SUM(K3:K32)</f>
        <v>384</v>
      </c>
      <c r="L33" s="277">
        <v>0.36699999999999999</v>
      </c>
      <c r="M33" s="109">
        <v>9.1</v>
      </c>
      <c r="N33" s="104">
        <f t="shared" si="1"/>
        <v>0.65</v>
      </c>
    </row>
    <row r="34" spans="1:14" x14ac:dyDescent="0.25">
      <c r="F34" s="276"/>
    </row>
  </sheetData>
  <phoneticPr fontId="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topLeftCell="A125" workbookViewId="0">
      <selection activeCell="F137" activeCellId="1" sqref="F126:P130 F137:P137"/>
    </sheetView>
  </sheetViews>
  <sheetFormatPr defaultRowHeight="15" x14ac:dyDescent="0.25"/>
  <cols>
    <col min="1" max="1" width="24" style="5" customWidth="1"/>
    <col min="2" max="2" width="32.42578125" style="5" customWidth="1"/>
    <col min="3" max="3" width="8.5703125" style="5" customWidth="1"/>
    <col min="4" max="4" width="9.85546875" style="5" customWidth="1"/>
    <col min="5" max="5" width="7" style="5" customWidth="1"/>
    <col min="6" max="6" width="11.5703125" style="5" customWidth="1"/>
    <col min="7" max="7" width="5.7109375" style="5" customWidth="1"/>
    <col min="8" max="8" width="7.28515625" style="5" customWidth="1"/>
    <col min="9" max="9" width="5.7109375" style="5" customWidth="1"/>
    <col min="10" max="10" width="8.42578125" style="5" customWidth="1"/>
    <col min="11" max="13" width="5.7109375" style="5" customWidth="1"/>
    <col min="14" max="14" width="8.28515625" style="5" customWidth="1"/>
    <col min="15" max="16" width="5.7109375" style="5" customWidth="1"/>
    <col min="17" max="17" width="10.42578125" style="5" customWidth="1"/>
    <col min="18" max="256" width="9.140625" style="5"/>
    <col min="257" max="257" width="24" style="5" customWidth="1"/>
    <col min="258" max="258" width="32.42578125" style="5" customWidth="1"/>
    <col min="259" max="259" width="8.5703125" style="5" customWidth="1"/>
    <col min="260" max="260" width="9.85546875" style="5" customWidth="1"/>
    <col min="261" max="261" width="7" style="5" customWidth="1"/>
    <col min="262" max="262" width="12.5703125" style="5" customWidth="1"/>
    <col min="263" max="263" width="5.7109375" style="5" customWidth="1"/>
    <col min="264" max="264" width="7.28515625" style="5" customWidth="1"/>
    <col min="265" max="265" width="5.7109375" style="5" customWidth="1"/>
    <col min="266" max="266" width="8.42578125" style="5" customWidth="1"/>
    <col min="267" max="269" width="5.7109375" style="5" customWidth="1"/>
    <col min="270" max="270" width="8.28515625" style="5" customWidth="1"/>
    <col min="271" max="272" width="5.7109375" style="5" customWidth="1"/>
    <col min="273" max="273" width="10.42578125" style="5" customWidth="1"/>
    <col min="274" max="512" width="9.140625" style="5"/>
    <col min="513" max="513" width="24" style="5" customWidth="1"/>
    <col min="514" max="514" width="32.42578125" style="5" customWidth="1"/>
    <col min="515" max="515" width="8.5703125" style="5" customWidth="1"/>
    <col min="516" max="516" width="9.85546875" style="5" customWidth="1"/>
    <col min="517" max="517" width="7" style="5" customWidth="1"/>
    <col min="518" max="518" width="12.5703125" style="5" customWidth="1"/>
    <col min="519" max="519" width="5.7109375" style="5" customWidth="1"/>
    <col min="520" max="520" width="7.28515625" style="5" customWidth="1"/>
    <col min="521" max="521" width="5.7109375" style="5" customWidth="1"/>
    <col min="522" max="522" width="8.42578125" style="5" customWidth="1"/>
    <col min="523" max="525" width="5.7109375" style="5" customWidth="1"/>
    <col min="526" max="526" width="8.28515625" style="5" customWidth="1"/>
    <col min="527" max="528" width="5.7109375" style="5" customWidth="1"/>
    <col min="529" max="529" width="10.42578125" style="5" customWidth="1"/>
    <col min="530" max="768" width="9.140625" style="5"/>
    <col min="769" max="769" width="24" style="5" customWidth="1"/>
    <col min="770" max="770" width="32.42578125" style="5" customWidth="1"/>
    <col min="771" max="771" width="8.5703125" style="5" customWidth="1"/>
    <col min="772" max="772" width="9.85546875" style="5" customWidth="1"/>
    <col min="773" max="773" width="7" style="5" customWidth="1"/>
    <col min="774" max="774" width="12.5703125" style="5" customWidth="1"/>
    <col min="775" max="775" width="5.7109375" style="5" customWidth="1"/>
    <col min="776" max="776" width="7.28515625" style="5" customWidth="1"/>
    <col min="777" max="777" width="5.7109375" style="5" customWidth="1"/>
    <col min="778" max="778" width="8.42578125" style="5" customWidth="1"/>
    <col min="779" max="781" width="5.7109375" style="5" customWidth="1"/>
    <col min="782" max="782" width="8.28515625" style="5" customWidth="1"/>
    <col min="783" max="784" width="5.7109375" style="5" customWidth="1"/>
    <col min="785" max="785" width="10.42578125" style="5" customWidth="1"/>
    <col min="786" max="1024" width="9.140625" style="5"/>
    <col min="1025" max="1025" width="24" style="5" customWidth="1"/>
    <col min="1026" max="1026" width="32.42578125" style="5" customWidth="1"/>
    <col min="1027" max="1027" width="8.5703125" style="5" customWidth="1"/>
    <col min="1028" max="1028" width="9.85546875" style="5" customWidth="1"/>
    <col min="1029" max="1029" width="7" style="5" customWidth="1"/>
    <col min="1030" max="1030" width="12.5703125" style="5" customWidth="1"/>
    <col min="1031" max="1031" width="5.7109375" style="5" customWidth="1"/>
    <col min="1032" max="1032" width="7.28515625" style="5" customWidth="1"/>
    <col min="1033" max="1033" width="5.7109375" style="5" customWidth="1"/>
    <col min="1034" max="1034" width="8.42578125" style="5" customWidth="1"/>
    <col min="1035" max="1037" width="5.7109375" style="5" customWidth="1"/>
    <col min="1038" max="1038" width="8.28515625" style="5" customWidth="1"/>
    <col min="1039" max="1040" width="5.7109375" style="5" customWidth="1"/>
    <col min="1041" max="1041" width="10.42578125" style="5" customWidth="1"/>
    <col min="1042" max="1280" width="9.140625" style="5"/>
    <col min="1281" max="1281" width="24" style="5" customWidth="1"/>
    <col min="1282" max="1282" width="32.42578125" style="5" customWidth="1"/>
    <col min="1283" max="1283" width="8.5703125" style="5" customWidth="1"/>
    <col min="1284" max="1284" width="9.85546875" style="5" customWidth="1"/>
    <col min="1285" max="1285" width="7" style="5" customWidth="1"/>
    <col min="1286" max="1286" width="12.5703125" style="5" customWidth="1"/>
    <col min="1287" max="1287" width="5.7109375" style="5" customWidth="1"/>
    <col min="1288" max="1288" width="7.28515625" style="5" customWidth="1"/>
    <col min="1289" max="1289" width="5.7109375" style="5" customWidth="1"/>
    <col min="1290" max="1290" width="8.42578125" style="5" customWidth="1"/>
    <col min="1291" max="1293" width="5.7109375" style="5" customWidth="1"/>
    <col min="1294" max="1294" width="8.28515625" style="5" customWidth="1"/>
    <col min="1295" max="1296" width="5.7109375" style="5" customWidth="1"/>
    <col min="1297" max="1297" width="10.42578125" style="5" customWidth="1"/>
    <col min="1298" max="1536" width="9.140625" style="5"/>
    <col min="1537" max="1537" width="24" style="5" customWidth="1"/>
    <col min="1538" max="1538" width="32.42578125" style="5" customWidth="1"/>
    <col min="1539" max="1539" width="8.5703125" style="5" customWidth="1"/>
    <col min="1540" max="1540" width="9.85546875" style="5" customWidth="1"/>
    <col min="1541" max="1541" width="7" style="5" customWidth="1"/>
    <col min="1542" max="1542" width="12.5703125" style="5" customWidth="1"/>
    <col min="1543" max="1543" width="5.7109375" style="5" customWidth="1"/>
    <col min="1544" max="1544" width="7.28515625" style="5" customWidth="1"/>
    <col min="1545" max="1545" width="5.7109375" style="5" customWidth="1"/>
    <col min="1546" max="1546" width="8.42578125" style="5" customWidth="1"/>
    <col min="1547" max="1549" width="5.7109375" style="5" customWidth="1"/>
    <col min="1550" max="1550" width="8.28515625" style="5" customWidth="1"/>
    <col min="1551" max="1552" width="5.7109375" style="5" customWidth="1"/>
    <col min="1553" max="1553" width="10.42578125" style="5" customWidth="1"/>
    <col min="1554" max="1792" width="9.140625" style="5"/>
    <col min="1793" max="1793" width="24" style="5" customWidth="1"/>
    <col min="1794" max="1794" width="32.42578125" style="5" customWidth="1"/>
    <col min="1795" max="1795" width="8.5703125" style="5" customWidth="1"/>
    <col min="1796" max="1796" width="9.85546875" style="5" customWidth="1"/>
    <col min="1797" max="1797" width="7" style="5" customWidth="1"/>
    <col min="1798" max="1798" width="12.5703125" style="5" customWidth="1"/>
    <col min="1799" max="1799" width="5.7109375" style="5" customWidth="1"/>
    <col min="1800" max="1800" width="7.28515625" style="5" customWidth="1"/>
    <col min="1801" max="1801" width="5.7109375" style="5" customWidth="1"/>
    <col min="1802" max="1802" width="8.42578125" style="5" customWidth="1"/>
    <col min="1803" max="1805" width="5.7109375" style="5" customWidth="1"/>
    <col min="1806" max="1806" width="8.28515625" style="5" customWidth="1"/>
    <col min="1807" max="1808" width="5.7109375" style="5" customWidth="1"/>
    <col min="1809" max="1809" width="10.42578125" style="5" customWidth="1"/>
    <col min="1810" max="2048" width="9.140625" style="5"/>
    <col min="2049" max="2049" width="24" style="5" customWidth="1"/>
    <col min="2050" max="2050" width="32.42578125" style="5" customWidth="1"/>
    <col min="2051" max="2051" width="8.5703125" style="5" customWidth="1"/>
    <col min="2052" max="2052" width="9.85546875" style="5" customWidth="1"/>
    <col min="2053" max="2053" width="7" style="5" customWidth="1"/>
    <col min="2054" max="2054" width="12.5703125" style="5" customWidth="1"/>
    <col min="2055" max="2055" width="5.7109375" style="5" customWidth="1"/>
    <col min="2056" max="2056" width="7.28515625" style="5" customWidth="1"/>
    <col min="2057" max="2057" width="5.7109375" style="5" customWidth="1"/>
    <col min="2058" max="2058" width="8.42578125" style="5" customWidth="1"/>
    <col min="2059" max="2061" width="5.7109375" style="5" customWidth="1"/>
    <col min="2062" max="2062" width="8.28515625" style="5" customWidth="1"/>
    <col min="2063" max="2064" width="5.7109375" style="5" customWidth="1"/>
    <col min="2065" max="2065" width="10.42578125" style="5" customWidth="1"/>
    <col min="2066" max="2304" width="9.140625" style="5"/>
    <col min="2305" max="2305" width="24" style="5" customWidth="1"/>
    <col min="2306" max="2306" width="32.42578125" style="5" customWidth="1"/>
    <col min="2307" max="2307" width="8.5703125" style="5" customWidth="1"/>
    <col min="2308" max="2308" width="9.85546875" style="5" customWidth="1"/>
    <col min="2309" max="2309" width="7" style="5" customWidth="1"/>
    <col min="2310" max="2310" width="12.5703125" style="5" customWidth="1"/>
    <col min="2311" max="2311" width="5.7109375" style="5" customWidth="1"/>
    <col min="2312" max="2312" width="7.28515625" style="5" customWidth="1"/>
    <col min="2313" max="2313" width="5.7109375" style="5" customWidth="1"/>
    <col min="2314" max="2314" width="8.42578125" style="5" customWidth="1"/>
    <col min="2315" max="2317" width="5.7109375" style="5" customWidth="1"/>
    <col min="2318" max="2318" width="8.28515625" style="5" customWidth="1"/>
    <col min="2319" max="2320" width="5.7109375" style="5" customWidth="1"/>
    <col min="2321" max="2321" width="10.42578125" style="5" customWidth="1"/>
    <col min="2322" max="2560" width="9.140625" style="5"/>
    <col min="2561" max="2561" width="24" style="5" customWidth="1"/>
    <col min="2562" max="2562" width="32.42578125" style="5" customWidth="1"/>
    <col min="2563" max="2563" width="8.5703125" style="5" customWidth="1"/>
    <col min="2564" max="2564" width="9.85546875" style="5" customWidth="1"/>
    <col min="2565" max="2565" width="7" style="5" customWidth="1"/>
    <col min="2566" max="2566" width="12.5703125" style="5" customWidth="1"/>
    <col min="2567" max="2567" width="5.7109375" style="5" customWidth="1"/>
    <col min="2568" max="2568" width="7.28515625" style="5" customWidth="1"/>
    <col min="2569" max="2569" width="5.7109375" style="5" customWidth="1"/>
    <col min="2570" max="2570" width="8.42578125" style="5" customWidth="1"/>
    <col min="2571" max="2573" width="5.7109375" style="5" customWidth="1"/>
    <col min="2574" max="2574" width="8.28515625" style="5" customWidth="1"/>
    <col min="2575" max="2576" width="5.7109375" style="5" customWidth="1"/>
    <col min="2577" max="2577" width="10.42578125" style="5" customWidth="1"/>
    <col min="2578" max="2816" width="9.140625" style="5"/>
    <col min="2817" max="2817" width="24" style="5" customWidth="1"/>
    <col min="2818" max="2818" width="32.42578125" style="5" customWidth="1"/>
    <col min="2819" max="2819" width="8.5703125" style="5" customWidth="1"/>
    <col min="2820" max="2820" width="9.85546875" style="5" customWidth="1"/>
    <col min="2821" max="2821" width="7" style="5" customWidth="1"/>
    <col min="2822" max="2822" width="12.5703125" style="5" customWidth="1"/>
    <col min="2823" max="2823" width="5.7109375" style="5" customWidth="1"/>
    <col min="2824" max="2824" width="7.28515625" style="5" customWidth="1"/>
    <col min="2825" max="2825" width="5.7109375" style="5" customWidth="1"/>
    <col min="2826" max="2826" width="8.42578125" style="5" customWidth="1"/>
    <col min="2827" max="2829" width="5.7109375" style="5" customWidth="1"/>
    <col min="2830" max="2830" width="8.28515625" style="5" customWidth="1"/>
    <col min="2831" max="2832" width="5.7109375" style="5" customWidth="1"/>
    <col min="2833" max="2833" width="10.42578125" style="5" customWidth="1"/>
    <col min="2834" max="3072" width="9.140625" style="5"/>
    <col min="3073" max="3073" width="24" style="5" customWidth="1"/>
    <col min="3074" max="3074" width="32.42578125" style="5" customWidth="1"/>
    <col min="3075" max="3075" width="8.5703125" style="5" customWidth="1"/>
    <col min="3076" max="3076" width="9.85546875" style="5" customWidth="1"/>
    <col min="3077" max="3077" width="7" style="5" customWidth="1"/>
    <col min="3078" max="3078" width="12.5703125" style="5" customWidth="1"/>
    <col min="3079" max="3079" width="5.7109375" style="5" customWidth="1"/>
    <col min="3080" max="3080" width="7.28515625" style="5" customWidth="1"/>
    <col min="3081" max="3081" width="5.7109375" style="5" customWidth="1"/>
    <col min="3082" max="3082" width="8.42578125" style="5" customWidth="1"/>
    <col min="3083" max="3085" width="5.7109375" style="5" customWidth="1"/>
    <col min="3086" max="3086" width="8.28515625" style="5" customWidth="1"/>
    <col min="3087" max="3088" width="5.7109375" style="5" customWidth="1"/>
    <col min="3089" max="3089" width="10.42578125" style="5" customWidth="1"/>
    <col min="3090" max="3328" width="9.140625" style="5"/>
    <col min="3329" max="3329" width="24" style="5" customWidth="1"/>
    <col min="3330" max="3330" width="32.42578125" style="5" customWidth="1"/>
    <col min="3331" max="3331" width="8.5703125" style="5" customWidth="1"/>
    <col min="3332" max="3332" width="9.85546875" style="5" customWidth="1"/>
    <col min="3333" max="3333" width="7" style="5" customWidth="1"/>
    <col min="3334" max="3334" width="12.5703125" style="5" customWidth="1"/>
    <col min="3335" max="3335" width="5.7109375" style="5" customWidth="1"/>
    <col min="3336" max="3336" width="7.28515625" style="5" customWidth="1"/>
    <col min="3337" max="3337" width="5.7109375" style="5" customWidth="1"/>
    <col min="3338" max="3338" width="8.42578125" style="5" customWidth="1"/>
    <col min="3339" max="3341" width="5.7109375" style="5" customWidth="1"/>
    <col min="3342" max="3342" width="8.28515625" style="5" customWidth="1"/>
    <col min="3343" max="3344" width="5.7109375" style="5" customWidth="1"/>
    <col min="3345" max="3345" width="10.42578125" style="5" customWidth="1"/>
    <col min="3346" max="3584" width="9.140625" style="5"/>
    <col min="3585" max="3585" width="24" style="5" customWidth="1"/>
    <col min="3586" max="3586" width="32.42578125" style="5" customWidth="1"/>
    <col min="3587" max="3587" width="8.5703125" style="5" customWidth="1"/>
    <col min="3588" max="3588" width="9.85546875" style="5" customWidth="1"/>
    <col min="3589" max="3589" width="7" style="5" customWidth="1"/>
    <col min="3590" max="3590" width="12.5703125" style="5" customWidth="1"/>
    <col min="3591" max="3591" width="5.7109375" style="5" customWidth="1"/>
    <col min="3592" max="3592" width="7.28515625" style="5" customWidth="1"/>
    <col min="3593" max="3593" width="5.7109375" style="5" customWidth="1"/>
    <col min="3594" max="3594" width="8.42578125" style="5" customWidth="1"/>
    <col min="3595" max="3597" width="5.7109375" style="5" customWidth="1"/>
    <col min="3598" max="3598" width="8.28515625" style="5" customWidth="1"/>
    <col min="3599" max="3600" width="5.7109375" style="5" customWidth="1"/>
    <col min="3601" max="3601" width="10.42578125" style="5" customWidth="1"/>
    <col min="3602" max="3840" width="9.140625" style="5"/>
    <col min="3841" max="3841" width="24" style="5" customWidth="1"/>
    <col min="3842" max="3842" width="32.42578125" style="5" customWidth="1"/>
    <col min="3843" max="3843" width="8.5703125" style="5" customWidth="1"/>
    <col min="3844" max="3844" width="9.85546875" style="5" customWidth="1"/>
    <col min="3845" max="3845" width="7" style="5" customWidth="1"/>
    <col min="3846" max="3846" width="12.5703125" style="5" customWidth="1"/>
    <col min="3847" max="3847" width="5.7109375" style="5" customWidth="1"/>
    <col min="3848" max="3848" width="7.28515625" style="5" customWidth="1"/>
    <col min="3849" max="3849" width="5.7109375" style="5" customWidth="1"/>
    <col min="3850" max="3850" width="8.42578125" style="5" customWidth="1"/>
    <col min="3851" max="3853" width="5.7109375" style="5" customWidth="1"/>
    <col min="3854" max="3854" width="8.28515625" style="5" customWidth="1"/>
    <col min="3855" max="3856" width="5.7109375" style="5" customWidth="1"/>
    <col min="3857" max="3857" width="10.42578125" style="5" customWidth="1"/>
    <col min="3858" max="4096" width="9.140625" style="5"/>
    <col min="4097" max="4097" width="24" style="5" customWidth="1"/>
    <col min="4098" max="4098" width="32.42578125" style="5" customWidth="1"/>
    <col min="4099" max="4099" width="8.5703125" style="5" customWidth="1"/>
    <col min="4100" max="4100" width="9.85546875" style="5" customWidth="1"/>
    <col min="4101" max="4101" width="7" style="5" customWidth="1"/>
    <col min="4102" max="4102" width="12.5703125" style="5" customWidth="1"/>
    <col min="4103" max="4103" width="5.7109375" style="5" customWidth="1"/>
    <col min="4104" max="4104" width="7.28515625" style="5" customWidth="1"/>
    <col min="4105" max="4105" width="5.7109375" style="5" customWidth="1"/>
    <col min="4106" max="4106" width="8.42578125" style="5" customWidth="1"/>
    <col min="4107" max="4109" width="5.7109375" style="5" customWidth="1"/>
    <col min="4110" max="4110" width="8.28515625" style="5" customWidth="1"/>
    <col min="4111" max="4112" width="5.7109375" style="5" customWidth="1"/>
    <col min="4113" max="4113" width="10.42578125" style="5" customWidth="1"/>
    <col min="4114" max="4352" width="9.140625" style="5"/>
    <col min="4353" max="4353" width="24" style="5" customWidth="1"/>
    <col min="4354" max="4354" width="32.42578125" style="5" customWidth="1"/>
    <col min="4355" max="4355" width="8.5703125" style="5" customWidth="1"/>
    <col min="4356" max="4356" width="9.85546875" style="5" customWidth="1"/>
    <col min="4357" max="4357" width="7" style="5" customWidth="1"/>
    <col min="4358" max="4358" width="12.5703125" style="5" customWidth="1"/>
    <col min="4359" max="4359" width="5.7109375" style="5" customWidth="1"/>
    <col min="4360" max="4360" width="7.28515625" style="5" customWidth="1"/>
    <col min="4361" max="4361" width="5.7109375" style="5" customWidth="1"/>
    <col min="4362" max="4362" width="8.42578125" style="5" customWidth="1"/>
    <col min="4363" max="4365" width="5.7109375" style="5" customWidth="1"/>
    <col min="4366" max="4366" width="8.28515625" style="5" customWidth="1"/>
    <col min="4367" max="4368" width="5.7109375" style="5" customWidth="1"/>
    <col min="4369" max="4369" width="10.42578125" style="5" customWidth="1"/>
    <col min="4370" max="4608" width="9.140625" style="5"/>
    <col min="4609" max="4609" width="24" style="5" customWidth="1"/>
    <col min="4610" max="4610" width="32.42578125" style="5" customWidth="1"/>
    <col min="4611" max="4611" width="8.5703125" style="5" customWidth="1"/>
    <col min="4612" max="4612" width="9.85546875" style="5" customWidth="1"/>
    <col min="4613" max="4613" width="7" style="5" customWidth="1"/>
    <col min="4614" max="4614" width="12.5703125" style="5" customWidth="1"/>
    <col min="4615" max="4615" width="5.7109375" style="5" customWidth="1"/>
    <col min="4616" max="4616" width="7.28515625" style="5" customWidth="1"/>
    <col min="4617" max="4617" width="5.7109375" style="5" customWidth="1"/>
    <col min="4618" max="4618" width="8.42578125" style="5" customWidth="1"/>
    <col min="4619" max="4621" width="5.7109375" style="5" customWidth="1"/>
    <col min="4622" max="4622" width="8.28515625" style="5" customWidth="1"/>
    <col min="4623" max="4624" width="5.7109375" style="5" customWidth="1"/>
    <col min="4625" max="4625" width="10.42578125" style="5" customWidth="1"/>
    <col min="4626" max="4864" width="9.140625" style="5"/>
    <col min="4865" max="4865" width="24" style="5" customWidth="1"/>
    <col min="4866" max="4866" width="32.42578125" style="5" customWidth="1"/>
    <col min="4867" max="4867" width="8.5703125" style="5" customWidth="1"/>
    <col min="4868" max="4868" width="9.85546875" style="5" customWidth="1"/>
    <col min="4869" max="4869" width="7" style="5" customWidth="1"/>
    <col min="4870" max="4870" width="12.5703125" style="5" customWidth="1"/>
    <col min="4871" max="4871" width="5.7109375" style="5" customWidth="1"/>
    <col min="4872" max="4872" width="7.28515625" style="5" customWidth="1"/>
    <col min="4873" max="4873" width="5.7109375" style="5" customWidth="1"/>
    <col min="4874" max="4874" width="8.42578125" style="5" customWidth="1"/>
    <col min="4875" max="4877" width="5.7109375" style="5" customWidth="1"/>
    <col min="4878" max="4878" width="8.28515625" style="5" customWidth="1"/>
    <col min="4879" max="4880" width="5.7109375" style="5" customWidth="1"/>
    <col min="4881" max="4881" width="10.42578125" style="5" customWidth="1"/>
    <col min="4882" max="5120" width="9.140625" style="5"/>
    <col min="5121" max="5121" width="24" style="5" customWidth="1"/>
    <col min="5122" max="5122" width="32.42578125" style="5" customWidth="1"/>
    <col min="5123" max="5123" width="8.5703125" style="5" customWidth="1"/>
    <col min="5124" max="5124" width="9.85546875" style="5" customWidth="1"/>
    <col min="5125" max="5125" width="7" style="5" customWidth="1"/>
    <col min="5126" max="5126" width="12.5703125" style="5" customWidth="1"/>
    <col min="5127" max="5127" width="5.7109375" style="5" customWidth="1"/>
    <col min="5128" max="5128" width="7.28515625" style="5" customWidth="1"/>
    <col min="5129" max="5129" width="5.7109375" style="5" customWidth="1"/>
    <col min="5130" max="5130" width="8.42578125" style="5" customWidth="1"/>
    <col min="5131" max="5133" width="5.7109375" style="5" customWidth="1"/>
    <col min="5134" max="5134" width="8.28515625" style="5" customWidth="1"/>
    <col min="5135" max="5136" width="5.7109375" style="5" customWidth="1"/>
    <col min="5137" max="5137" width="10.42578125" style="5" customWidth="1"/>
    <col min="5138" max="5376" width="9.140625" style="5"/>
    <col min="5377" max="5377" width="24" style="5" customWidth="1"/>
    <col min="5378" max="5378" width="32.42578125" style="5" customWidth="1"/>
    <col min="5379" max="5379" width="8.5703125" style="5" customWidth="1"/>
    <col min="5380" max="5380" width="9.85546875" style="5" customWidth="1"/>
    <col min="5381" max="5381" width="7" style="5" customWidth="1"/>
    <col min="5382" max="5382" width="12.5703125" style="5" customWidth="1"/>
    <col min="5383" max="5383" width="5.7109375" style="5" customWidth="1"/>
    <col min="5384" max="5384" width="7.28515625" style="5" customWidth="1"/>
    <col min="5385" max="5385" width="5.7109375" style="5" customWidth="1"/>
    <col min="5386" max="5386" width="8.42578125" style="5" customWidth="1"/>
    <col min="5387" max="5389" width="5.7109375" style="5" customWidth="1"/>
    <col min="5390" max="5390" width="8.28515625" style="5" customWidth="1"/>
    <col min="5391" max="5392" width="5.7109375" style="5" customWidth="1"/>
    <col min="5393" max="5393" width="10.42578125" style="5" customWidth="1"/>
    <col min="5394" max="5632" width="9.140625" style="5"/>
    <col min="5633" max="5633" width="24" style="5" customWidth="1"/>
    <col min="5634" max="5634" width="32.42578125" style="5" customWidth="1"/>
    <col min="5635" max="5635" width="8.5703125" style="5" customWidth="1"/>
    <col min="5636" max="5636" width="9.85546875" style="5" customWidth="1"/>
    <col min="5637" max="5637" width="7" style="5" customWidth="1"/>
    <col min="5638" max="5638" width="12.5703125" style="5" customWidth="1"/>
    <col min="5639" max="5639" width="5.7109375" style="5" customWidth="1"/>
    <col min="5640" max="5640" width="7.28515625" style="5" customWidth="1"/>
    <col min="5641" max="5641" width="5.7109375" style="5" customWidth="1"/>
    <col min="5642" max="5642" width="8.42578125" style="5" customWidth="1"/>
    <col min="5643" max="5645" width="5.7109375" style="5" customWidth="1"/>
    <col min="5646" max="5646" width="8.28515625" style="5" customWidth="1"/>
    <col min="5647" max="5648" width="5.7109375" style="5" customWidth="1"/>
    <col min="5649" max="5649" width="10.42578125" style="5" customWidth="1"/>
    <col min="5650" max="5888" width="9.140625" style="5"/>
    <col min="5889" max="5889" width="24" style="5" customWidth="1"/>
    <col min="5890" max="5890" width="32.42578125" style="5" customWidth="1"/>
    <col min="5891" max="5891" width="8.5703125" style="5" customWidth="1"/>
    <col min="5892" max="5892" width="9.85546875" style="5" customWidth="1"/>
    <col min="5893" max="5893" width="7" style="5" customWidth="1"/>
    <col min="5894" max="5894" width="12.5703125" style="5" customWidth="1"/>
    <col min="5895" max="5895" width="5.7109375" style="5" customWidth="1"/>
    <col min="5896" max="5896" width="7.28515625" style="5" customWidth="1"/>
    <col min="5897" max="5897" width="5.7109375" style="5" customWidth="1"/>
    <col min="5898" max="5898" width="8.42578125" style="5" customWidth="1"/>
    <col min="5899" max="5901" width="5.7109375" style="5" customWidth="1"/>
    <col min="5902" max="5902" width="8.28515625" style="5" customWidth="1"/>
    <col min="5903" max="5904" width="5.7109375" style="5" customWidth="1"/>
    <col min="5905" max="5905" width="10.42578125" style="5" customWidth="1"/>
    <col min="5906" max="6144" width="9.140625" style="5"/>
    <col min="6145" max="6145" width="24" style="5" customWidth="1"/>
    <col min="6146" max="6146" width="32.42578125" style="5" customWidth="1"/>
    <col min="6147" max="6147" width="8.5703125" style="5" customWidth="1"/>
    <col min="6148" max="6148" width="9.85546875" style="5" customWidth="1"/>
    <col min="6149" max="6149" width="7" style="5" customWidth="1"/>
    <col min="6150" max="6150" width="12.5703125" style="5" customWidth="1"/>
    <col min="6151" max="6151" width="5.7109375" style="5" customWidth="1"/>
    <col min="6152" max="6152" width="7.28515625" style="5" customWidth="1"/>
    <col min="6153" max="6153" width="5.7109375" style="5" customWidth="1"/>
    <col min="6154" max="6154" width="8.42578125" style="5" customWidth="1"/>
    <col min="6155" max="6157" width="5.7109375" style="5" customWidth="1"/>
    <col min="6158" max="6158" width="8.28515625" style="5" customWidth="1"/>
    <col min="6159" max="6160" width="5.7109375" style="5" customWidth="1"/>
    <col min="6161" max="6161" width="10.42578125" style="5" customWidth="1"/>
    <col min="6162" max="6400" width="9.140625" style="5"/>
    <col min="6401" max="6401" width="24" style="5" customWidth="1"/>
    <col min="6402" max="6402" width="32.42578125" style="5" customWidth="1"/>
    <col min="6403" max="6403" width="8.5703125" style="5" customWidth="1"/>
    <col min="6404" max="6404" width="9.85546875" style="5" customWidth="1"/>
    <col min="6405" max="6405" width="7" style="5" customWidth="1"/>
    <col min="6406" max="6406" width="12.5703125" style="5" customWidth="1"/>
    <col min="6407" max="6407" width="5.7109375" style="5" customWidth="1"/>
    <col min="6408" max="6408" width="7.28515625" style="5" customWidth="1"/>
    <col min="6409" max="6409" width="5.7109375" style="5" customWidth="1"/>
    <col min="6410" max="6410" width="8.42578125" style="5" customWidth="1"/>
    <col min="6411" max="6413" width="5.7109375" style="5" customWidth="1"/>
    <col min="6414" max="6414" width="8.28515625" style="5" customWidth="1"/>
    <col min="6415" max="6416" width="5.7109375" style="5" customWidth="1"/>
    <col min="6417" max="6417" width="10.42578125" style="5" customWidth="1"/>
    <col min="6418" max="6656" width="9.140625" style="5"/>
    <col min="6657" max="6657" width="24" style="5" customWidth="1"/>
    <col min="6658" max="6658" width="32.42578125" style="5" customWidth="1"/>
    <col min="6659" max="6659" width="8.5703125" style="5" customWidth="1"/>
    <col min="6660" max="6660" width="9.85546875" style="5" customWidth="1"/>
    <col min="6661" max="6661" width="7" style="5" customWidth="1"/>
    <col min="6662" max="6662" width="12.5703125" style="5" customWidth="1"/>
    <col min="6663" max="6663" width="5.7109375" style="5" customWidth="1"/>
    <col min="6664" max="6664" width="7.28515625" style="5" customWidth="1"/>
    <col min="6665" max="6665" width="5.7109375" style="5" customWidth="1"/>
    <col min="6666" max="6666" width="8.42578125" style="5" customWidth="1"/>
    <col min="6667" max="6669" width="5.7109375" style="5" customWidth="1"/>
    <col min="6670" max="6670" width="8.28515625" style="5" customWidth="1"/>
    <col min="6671" max="6672" width="5.7109375" style="5" customWidth="1"/>
    <col min="6673" max="6673" width="10.42578125" style="5" customWidth="1"/>
    <col min="6674" max="6912" width="9.140625" style="5"/>
    <col min="6913" max="6913" width="24" style="5" customWidth="1"/>
    <col min="6914" max="6914" width="32.42578125" style="5" customWidth="1"/>
    <col min="6915" max="6915" width="8.5703125" style="5" customWidth="1"/>
    <col min="6916" max="6916" width="9.85546875" style="5" customWidth="1"/>
    <col min="6917" max="6917" width="7" style="5" customWidth="1"/>
    <col min="6918" max="6918" width="12.5703125" style="5" customWidth="1"/>
    <col min="6919" max="6919" width="5.7109375" style="5" customWidth="1"/>
    <col min="6920" max="6920" width="7.28515625" style="5" customWidth="1"/>
    <col min="6921" max="6921" width="5.7109375" style="5" customWidth="1"/>
    <col min="6922" max="6922" width="8.42578125" style="5" customWidth="1"/>
    <col min="6923" max="6925" width="5.7109375" style="5" customWidth="1"/>
    <col min="6926" max="6926" width="8.28515625" style="5" customWidth="1"/>
    <col min="6927" max="6928" width="5.7109375" style="5" customWidth="1"/>
    <col min="6929" max="6929" width="10.42578125" style="5" customWidth="1"/>
    <col min="6930" max="7168" width="9.140625" style="5"/>
    <col min="7169" max="7169" width="24" style="5" customWidth="1"/>
    <col min="7170" max="7170" width="32.42578125" style="5" customWidth="1"/>
    <col min="7171" max="7171" width="8.5703125" style="5" customWidth="1"/>
    <col min="7172" max="7172" width="9.85546875" style="5" customWidth="1"/>
    <col min="7173" max="7173" width="7" style="5" customWidth="1"/>
    <col min="7174" max="7174" width="12.5703125" style="5" customWidth="1"/>
    <col min="7175" max="7175" width="5.7109375" style="5" customWidth="1"/>
    <col min="7176" max="7176" width="7.28515625" style="5" customWidth="1"/>
    <col min="7177" max="7177" width="5.7109375" style="5" customWidth="1"/>
    <col min="7178" max="7178" width="8.42578125" style="5" customWidth="1"/>
    <col min="7179" max="7181" width="5.7109375" style="5" customWidth="1"/>
    <col min="7182" max="7182" width="8.28515625" style="5" customWidth="1"/>
    <col min="7183" max="7184" width="5.7109375" style="5" customWidth="1"/>
    <col min="7185" max="7185" width="10.42578125" style="5" customWidth="1"/>
    <col min="7186" max="7424" width="9.140625" style="5"/>
    <col min="7425" max="7425" width="24" style="5" customWidth="1"/>
    <col min="7426" max="7426" width="32.42578125" style="5" customWidth="1"/>
    <col min="7427" max="7427" width="8.5703125" style="5" customWidth="1"/>
    <col min="7428" max="7428" width="9.85546875" style="5" customWidth="1"/>
    <col min="7429" max="7429" width="7" style="5" customWidth="1"/>
    <col min="7430" max="7430" width="12.5703125" style="5" customWidth="1"/>
    <col min="7431" max="7431" width="5.7109375" style="5" customWidth="1"/>
    <col min="7432" max="7432" width="7.28515625" style="5" customWidth="1"/>
    <col min="7433" max="7433" width="5.7109375" style="5" customWidth="1"/>
    <col min="7434" max="7434" width="8.42578125" style="5" customWidth="1"/>
    <col min="7435" max="7437" width="5.7109375" style="5" customWidth="1"/>
    <col min="7438" max="7438" width="8.28515625" style="5" customWidth="1"/>
    <col min="7439" max="7440" width="5.7109375" style="5" customWidth="1"/>
    <col min="7441" max="7441" width="10.42578125" style="5" customWidth="1"/>
    <col min="7442" max="7680" width="9.140625" style="5"/>
    <col min="7681" max="7681" width="24" style="5" customWidth="1"/>
    <col min="7682" max="7682" width="32.42578125" style="5" customWidth="1"/>
    <col min="7683" max="7683" width="8.5703125" style="5" customWidth="1"/>
    <col min="7684" max="7684" width="9.85546875" style="5" customWidth="1"/>
    <col min="7685" max="7685" width="7" style="5" customWidth="1"/>
    <col min="7686" max="7686" width="12.5703125" style="5" customWidth="1"/>
    <col min="7687" max="7687" width="5.7109375" style="5" customWidth="1"/>
    <col min="7688" max="7688" width="7.28515625" style="5" customWidth="1"/>
    <col min="7689" max="7689" width="5.7109375" style="5" customWidth="1"/>
    <col min="7690" max="7690" width="8.42578125" style="5" customWidth="1"/>
    <col min="7691" max="7693" width="5.7109375" style="5" customWidth="1"/>
    <col min="7694" max="7694" width="8.28515625" style="5" customWidth="1"/>
    <col min="7695" max="7696" width="5.7109375" style="5" customWidth="1"/>
    <col min="7697" max="7697" width="10.42578125" style="5" customWidth="1"/>
    <col min="7698" max="7936" width="9.140625" style="5"/>
    <col min="7937" max="7937" width="24" style="5" customWidth="1"/>
    <col min="7938" max="7938" width="32.42578125" style="5" customWidth="1"/>
    <col min="7939" max="7939" width="8.5703125" style="5" customWidth="1"/>
    <col min="7940" max="7940" width="9.85546875" style="5" customWidth="1"/>
    <col min="7941" max="7941" width="7" style="5" customWidth="1"/>
    <col min="7942" max="7942" width="12.5703125" style="5" customWidth="1"/>
    <col min="7943" max="7943" width="5.7109375" style="5" customWidth="1"/>
    <col min="7944" max="7944" width="7.28515625" style="5" customWidth="1"/>
    <col min="7945" max="7945" width="5.7109375" style="5" customWidth="1"/>
    <col min="7946" max="7946" width="8.42578125" style="5" customWidth="1"/>
    <col min="7947" max="7949" width="5.7109375" style="5" customWidth="1"/>
    <col min="7950" max="7950" width="8.28515625" style="5" customWidth="1"/>
    <col min="7951" max="7952" width="5.7109375" style="5" customWidth="1"/>
    <col min="7953" max="7953" width="10.42578125" style="5" customWidth="1"/>
    <col min="7954" max="8192" width="9.140625" style="5"/>
    <col min="8193" max="8193" width="24" style="5" customWidth="1"/>
    <col min="8194" max="8194" width="32.42578125" style="5" customWidth="1"/>
    <col min="8195" max="8195" width="8.5703125" style="5" customWidth="1"/>
    <col min="8196" max="8196" width="9.85546875" style="5" customWidth="1"/>
    <col min="8197" max="8197" width="7" style="5" customWidth="1"/>
    <col min="8198" max="8198" width="12.5703125" style="5" customWidth="1"/>
    <col min="8199" max="8199" width="5.7109375" style="5" customWidth="1"/>
    <col min="8200" max="8200" width="7.28515625" style="5" customWidth="1"/>
    <col min="8201" max="8201" width="5.7109375" style="5" customWidth="1"/>
    <col min="8202" max="8202" width="8.42578125" style="5" customWidth="1"/>
    <col min="8203" max="8205" width="5.7109375" style="5" customWidth="1"/>
    <col min="8206" max="8206" width="8.28515625" style="5" customWidth="1"/>
    <col min="8207" max="8208" width="5.7109375" style="5" customWidth="1"/>
    <col min="8209" max="8209" width="10.42578125" style="5" customWidth="1"/>
    <col min="8210" max="8448" width="9.140625" style="5"/>
    <col min="8449" max="8449" width="24" style="5" customWidth="1"/>
    <col min="8450" max="8450" width="32.42578125" style="5" customWidth="1"/>
    <col min="8451" max="8451" width="8.5703125" style="5" customWidth="1"/>
    <col min="8452" max="8452" width="9.85546875" style="5" customWidth="1"/>
    <col min="8453" max="8453" width="7" style="5" customWidth="1"/>
    <col min="8454" max="8454" width="12.5703125" style="5" customWidth="1"/>
    <col min="8455" max="8455" width="5.7109375" style="5" customWidth="1"/>
    <col min="8456" max="8456" width="7.28515625" style="5" customWidth="1"/>
    <col min="8457" max="8457" width="5.7109375" style="5" customWidth="1"/>
    <col min="8458" max="8458" width="8.42578125" style="5" customWidth="1"/>
    <col min="8459" max="8461" width="5.7109375" style="5" customWidth="1"/>
    <col min="8462" max="8462" width="8.28515625" style="5" customWidth="1"/>
    <col min="8463" max="8464" width="5.7109375" style="5" customWidth="1"/>
    <col min="8465" max="8465" width="10.42578125" style="5" customWidth="1"/>
    <col min="8466" max="8704" width="9.140625" style="5"/>
    <col min="8705" max="8705" width="24" style="5" customWidth="1"/>
    <col min="8706" max="8706" width="32.42578125" style="5" customWidth="1"/>
    <col min="8707" max="8707" width="8.5703125" style="5" customWidth="1"/>
    <col min="8708" max="8708" width="9.85546875" style="5" customWidth="1"/>
    <col min="8709" max="8709" width="7" style="5" customWidth="1"/>
    <col min="8710" max="8710" width="12.5703125" style="5" customWidth="1"/>
    <col min="8711" max="8711" width="5.7109375" style="5" customWidth="1"/>
    <col min="8712" max="8712" width="7.28515625" style="5" customWidth="1"/>
    <col min="8713" max="8713" width="5.7109375" style="5" customWidth="1"/>
    <col min="8714" max="8714" width="8.42578125" style="5" customWidth="1"/>
    <col min="8715" max="8717" width="5.7109375" style="5" customWidth="1"/>
    <col min="8718" max="8718" width="8.28515625" style="5" customWidth="1"/>
    <col min="8719" max="8720" width="5.7109375" style="5" customWidth="1"/>
    <col min="8721" max="8721" width="10.42578125" style="5" customWidth="1"/>
    <col min="8722" max="8960" width="9.140625" style="5"/>
    <col min="8961" max="8961" width="24" style="5" customWidth="1"/>
    <col min="8962" max="8962" width="32.42578125" style="5" customWidth="1"/>
    <col min="8963" max="8963" width="8.5703125" style="5" customWidth="1"/>
    <col min="8964" max="8964" width="9.85546875" style="5" customWidth="1"/>
    <col min="8965" max="8965" width="7" style="5" customWidth="1"/>
    <col min="8966" max="8966" width="12.5703125" style="5" customWidth="1"/>
    <col min="8967" max="8967" width="5.7109375" style="5" customWidth="1"/>
    <col min="8968" max="8968" width="7.28515625" style="5" customWidth="1"/>
    <col min="8969" max="8969" width="5.7109375" style="5" customWidth="1"/>
    <col min="8970" max="8970" width="8.42578125" style="5" customWidth="1"/>
    <col min="8971" max="8973" width="5.7109375" style="5" customWidth="1"/>
    <col min="8974" max="8974" width="8.28515625" style="5" customWidth="1"/>
    <col min="8975" max="8976" width="5.7109375" style="5" customWidth="1"/>
    <col min="8977" max="8977" width="10.42578125" style="5" customWidth="1"/>
    <col min="8978" max="9216" width="9.140625" style="5"/>
    <col min="9217" max="9217" width="24" style="5" customWidth="1"/>
    <col min="9218" max="9218" width="32.42578125" style="5" customWidth="1"/>
    <col min="9219" max="9219" width="8.5703125" style="5" customWidth="1"/>
    <col min="9220" max="9220" width="9.85546875" style="5" customWidth="1"/>
    <col min="9221" max="9221" width="7" style="5" customWidth="1"/>
    <col min="9222" max="9222" width="12.5703125" style="5" customWidth="1"/>
    <col min="9223" max="9223" width="5.7109375" style="5" customWidth="1"/>
    <col min="9224" max="9224" width="7.28515625" style="5" customWidth="1"/>
    <col min="9225" max="9225" width="5.7109375" style="5" customWidth="1"/>
    <col min="9226" max="9226" width="8.42578125" style="5" customWidth="1"/>
    <col min="9227" max="9229" width="5.7109375" style="5" customWidth="1"/>
    <col min="9230" max="9230" width="8.28515625" style="5" customWidth="1"/>
    <col min="9231" max="9232" width="5.7109375" style="5" customWidth="1"/>
    <col min="9233" max="9233" width="10.42578125" style="5" customWidth="1"/>
    <col min="9234" max="9472" width="9.140625" style="5"/>
    <col min="9473" max="9473" width="24" style="5" customWidth="1"/>
    <col min="9474" max="9474" width="32.42578125" style="5" customWidth="1"/>
    <col min="9475" max="9475" width="8.5703125" style="5" customWidth="1"/>
    <col min="9476" max="9476" width="9.85546875" style="5" customWidth="1"/>
    <col min="9477" max="9477" width="7" style="5" customWidth="1"/>
    <col min="9478" max="9478" width="12.5703125" style="5" customWidth="1"/>
    <col min="9479" max="9479" width="5.7109375" style="5" customWidth="1"/>
    <col min="9480" max="9480" width="7.28515625" style="5" customWidth="1"/>
    <col min="9481" max="9481" width="5.7109375" style="5" customWidth="1"/>
    <col min="9482" max="9482" width="8.42578125" style="5" customWidth="1"/>
    <col min="9483" max="9485" width="5.7109375" style="5" customWidth="1"/>
    <col min="9486" max="9486" width="8.28515625" style="5" customWidth="1"/>
    <col min="9487" max="9488" width="5.7109375" style="5" customWidth="1"/>
    <col min="9489" max="9489" width="10.42578125" style="5" customWidth="1"/>
    <col min="9490" max="9728" width="9.140625" style="5"/>
    <col min="9729" max="9729" width="24" style="5" customWidth="1"/>
    <col min="9730" max="9730" width="32.42578125" style="5" customWidth="1"/>
    <col min="9731" max="9731" width="8.5703125" style="5" customWidth="1"/>
    <col min="9732" max="9732" width="9.85546875" style="5" customWidth="1"/>
    <col min="9733" max="9733" width="7" style="5" customWidth="1"/>
    <col min="9734" max="9734" width="12.5703125" style="5" customWidth="1"/>
    <col min="9735" max="9735" width="5.7109375" style="5" customWidth="1"/>
    <col min="9736" max="9736" width="7.28515625" style="5" customWidth="1"/>
    <col min="9737" max="9737" width="5.7109375" style="5" customWidth="1"/>
    <col min="9738" max="9738" width="8.42578125" style="5" customWidth="1"/>
    <col min="9739" max="9741" width="5.7109375" style="5" customWidth="1"/>
    <col min="9742" max="9742" width="8.28515625" style="5" customWidth="1"/>
    <col min="9743" max="9744" width="5.7109375" style="5" customWidth="1"/>
    <col min="9745" max="9745" width="10.42578125" style="5" customWidth="1"/>
    <col min="9746" max="9984" width="9.140625" style="5"/>
    <col min="9985" max="9985" width="24" style="5" customWidth="1"/>
    <col min="9986" max="9986" width="32.42578125" style="5" customWidth="1"/>
    <col min="9987" max="9987" width="8.5703125" style="5" customWidth="1"/>
    <col min="9988" max="9988" width="9.85546875" style="5" customWidth="1"/>
    <col min="9989" max="9989" width="7" style="5" customWidth="1"/>
    <col min="9990" max="9990" width="12.5703125" style="5" customWidth="1"/>
    <col min="9991" max="9991" width="5.7109375" style="5" customWidth="1"/>
    <col min="9992" max="9992" width="7.28515625" style="5" customWidth="1"/>
    <col min="9993" max="9993" width="5.7109375" style="5" customWidth="1"/>
    <col min="9994" max="9994" width="8.42578125" style="5" customWidth="1"/>
    <col min="9995" max="9997" width="5.7109375" style="5" customWidth="1"/>
    <col min="9998" max="9998" width="8.28515625" style="5" customWidth="1"/>
    <col min="9999" max="10000" width="5.7109375" style="5" customWidth="1"/>
    <col min="10001" max="10001" width="10.42578125" style="5" customWidth="1"/>
    <col min="10002" max="10240" width="9.140625" style="5"/>
    <col min="10241" max="10241" width="24" style="5" customWidth="1"/>
    <col min="10242" max="10242" width="32.42578125" style="5" customWidth="1"/>
    <col min="10243" max="10243" width="8.5703125" style="5" customWidth="1"/>
    <col min="10244" max="10244" width="9.85546875" style="5" customWidth="1"/>
    <col min="10245" max="10245" width="7" style="5" customWidth="1"/>
    <col min="10246" max="10246" width="12.5703125" style="5" customWidth="1"/>
    <col min="10247" max="10247" width="5.7109375" style="5" customWidth="1"/>
    <col min="10248" max="10248" width="7.28515625" style="5" customWidth="1"/>
    <col min="10249" max="10249" width="5.7109375" style="5" customWidth="1"/>
    <col min="10250" max="10250" width="8.42578125" style="5" customWidth="1"/>
    <col min="10251" max="10253" width="5.7109375" style="5" customWidth="1"/>
    <col min="10254" max="10254" width="8.28515625" style="5" customWidth="1"/>
    <col min="10255" max="10256" width="5.7109375" style="5" customWidth="1"/>
    <col min="10257" max="10257" width="10.42578125" style="5" customWidth="1"/>
    <col min="10258" max="10496" width="9.140625" style="5"/>
    <col min="10497" max="10497" width="24" style="5" customWidth="1"/>
    <col min="10498" max="10498" width="32.42578125" style="5" customWidth="1"/>
    <col min="10499" max="10499" width="8.5703125" style="5" customWidth="1"/>
    <col min="10500" max="10500" width="9.85546875" style="5" customWidth="1"/>
    <col min="10501" max="10501" width="7" style="5" customWidth="1"/>
    <col min="10502" max="10502" width="12.5703125" style="5" customWidth="1"/>
    <col min="10503" max="10503" width="5.7109375" style="5" customWidth="1"/>
    <col min="10504" max="10504" width="7.28515625" style="5" customWidth="1"/>
    <col min="10505" max="10505" width="5.7109375" style="5" customWidth="1"/>
    <col min="10506" max="10506" width="8.42578125" style="5" customWidth="1"/>
    <col min="10507" max="10509" width="5.7109375" style="5" customWidth="1"/>
    <col min="10510" max="10510" width="8.28515625" style="5" customWidth="1"/>
    <col min="10511" max="10512" width="5.7109375" style="5" customWidth="1"/>
    <col min="10513" max="10513" width="10.42578125" style="5" customWidth="1"/>
    <col min="10514" max="10752" width="9.140625" style="5"/>
    <col min="10753" max="10753" width="24" style="5" customWidth="1"/>
    <col min="10754" max="10754" width="32.42578125" style="5" customWidth="1"/>
    <col min="10755" max="10755" width="8.5703125" style="5" customWidth="1"/>
    <col min="10756" max="10756" width="9.85546875" style="5" customWidth="1"/>
    <col min="10757" max="10757" width="7" style="5" customWidth="1"/>
    <col min="10758" max="10758" width="12.5703125" style="5" customWidth="1"/>
    <col min="10759" max="10759" width="5.7109375" style="5" customWidth="1"/>
    <col min="10760" max="10760" width="7.28515625" style="5" customWidth="1"/>
    <col min="10761" max="10761" width="5.7109375" style="5" customWidth="1"/>
    <col min="10762" max="10762" width="8.42578125" style="5" customWidth="1"/>
    <col min="10763" max="10765" width="5.7109375" style="5" customWidth="1"/>
    <col min="10766" max="10766" width="8.28515625" style="5" customWidth="1"/>
    <col min="10767" max="10768" width="5.7109375" style="5" customWidth="1"/>
    <col min="10769" max="10769" width="10.42578125" style="5" customWidth="1"/>
    <col min="10770" max="11008" width="9.140625" style="5"/>
    <col min="11009" max="11009" width="24" style="5" customWidth="1"/>
    <col min="11010" max="11010" width="32.42578125" style="5" customWidth="1"/>
    <col min="11011" max="11011" width="8.5703125" style="5" customWidth="1"/>
    <col min="11012" max="11012" width="9.85546875" style="5" customWidth="1"/>
    <col min="11013" max="11013" width="7" style="5" customWidth="1"/>
    <col min="11014" max="11014" width="12.5703125" style="5" customWidth="1"/>
    <col min="11015" max="11015" width="5.7109375" style="5" customWidth="1"/>
    <col min="11016" max="11016" width="7.28515625" style="5" customWidth="1"/>
    <col min="11017" max="11017" width="5.7109375" style="5" customWidth="1"/>
    <col min="11018" max="11018" width="8.42578125" style="5" customWidth="1"/>
    <col min="11019" max="11021" width="5.7109375" style="5" customWidth="1"/>
    <col min="11022" max="11022" width="8.28515625" style="5" customWidth="1"/>
    <col min="11023" max="11024" width="5.7109375" style="5" customWidth="1"/>
    <col min="11025" max="11025" width="10.42578125" style="5" customWidth="1"/>
    <col min="11026" max="11264" width="9.140625" style="5"/>
    <col min="11265" max="11265" width="24" style="5" customWidth="1"/>
    <col min="11266" max="11266" width="32.42578125" style="5" customWidth="1"/>
    <col min="11267" max="11267" width="8.5703125" style="5" customWidth="1"/>
    <col min="11268" max="11268" width="9.85546875" style="5" customWidth="1"/>
    <col min="11269" max="11269" width="7" style="5" customWidth="1"/>
    <col min="11270" max="11270" width="12.5703125" style="5" customWidth="1"/>
    <col min="11271" max="11271" width="5.7109375" style="5" customWidth="1"/>
    <col min="11272" max="11272" width="7.28515625" style="5" customWidth="1"/>
    <col min="11273" max="11273" width="5.7109375" style="5" customWidth="1"/>
    <col min="11274" max="11274" width="8.42578125" style="5" customWidth="1"/>
    <col min="11275" max="11277" width="5.7109375" style="5" customWidth="1"/>
    <col min="11278" max="11278" width="8.28515625" style="5" customWidth="1"/>
    <col min="11279" max="11280" width="5.7109375" style="5" customWidth="1"/>
    <col min="11281" max="11281" width="10.42578125" style="5" customWidth="1"/>
    <col min="11282" max="11520" width="9.140625" style="5"/>
    <col min="11521" max="11521" width="24" style="5" customWidth="1"/>
    <col min="11522" max="11522" width="32.42578125" style="5" customWidth="1"/>
    <col min="11523" max="11523" width="8.5703125" style="5" customWidth="1"/>
    <col min="11524" max="11524" width="9.85546875" style="5" customWidth="1"/>
    <col min="11525" max="11525" width="7" style="5" customWidth="1"/>
    <col min="11526" max="11526" width="12.5703125" style="5" customWidth="1"/>
    <col min="11527" max="11527" width="5.7109375" style="5" customWidth="1"/>
    <col min="11528" max="11528" width="7.28515625" style="5" customWidth="1"/>
    <col min="11529" max="11529" width="5.7109375" style="5" customWidth="1"/>
    <col min="11530" max="11530" width="8.42578125" style="5" customWidth="1"/>
    <col min="11531" max="11533" width="5.7109375" style="5" customWidth="1"/>
    <col min="11534" max="11534" width="8.28515625" style="5" customWidth="1"/>
    <col min="11535" max="11536" width="5.7109375" style="5" customWidth="1"/>
    <col min="11537" max="11537" width="10.42578125" style="5" customWidth="1"/>
    <col min="11538" max="11776" width="9.140625" style="5"/>
    <col min="11777" max="11777" width="24" style="5" customWidth="1"/>
    <col min="11778" max="11778" width="32.42578125" style="5" customWidth="1"/>
    <col min="11779" max="11779" width="8.5703125" style="5" customWidth="1"/>
    <col min="11780" max="11780" width="9.85546875" style="5" customWidth="1"/>
    <col min="11781" max="11781" width="7" style="5" customWidth="1"/>
    <col min="11782" max="11782" width="12.5703125" style="5" customWidth="1"/>
    <col min="11783" max="11783" width="5.7109375" style="5" customWidth="1"/>
    <col min="11784" max="11784" width="7.28515625" style="5" customWidth="1"/>
    <col min="11785" max="11785" width="5.7109375" style="5" customWidth="1"/>
    <col min="11786" max="11786" width="8.42578125" style="5" customWidth="1"/>
    <col min="11787" max="11789" width="5.7109375" style="5" customWidth="1"/>
    <col min="11790" max="11790" width="8.28515625" style="5" customWidth="1"/>
    <col min="11791" max="11792" width="5.7109375" style="5" customWidth="1"/>
    <col min="11793" max="11793" width="10.42578125" style="5" customWidth="1"/>
    <col min="11794" max="12032" width="9.140625" style="5"/>
    <col min="12033" max="12033" width="24" style="5" customWidth="1"/>
    <col min="12034" max="12034" width="32.42578125" style="5" customWidth="1"/>
    <col min="12035" max="12035" width="8.5703125" style="5" customWidth="1"/>
    <col min="12036" max="12036" width="9.85546875" style="5" customWidth="1"/>
    <col min="12037" max="12037" width="7" style="5" customWidth="1"/>
    <col min="12038" max="12038" width="12.5703125" style="5" customWidth="1"/>
    <col min="12039" max="12039" width="5.7109375" style="5" customWidth="1"/>
    <col min="12040" max="12040" width="7.28515625" style="5" customWidth="1"/>
    <col min="12041" max="12041" width="5.7109375" style="5" customWidth="1"/>
    <col min="12042" max="12042" width="8.42578125" style="5" customWidth="1"/>
    <col min="12043" max="12045" width="5.7109375" style="5" customWidth="1"/>
    <col min="12046" max="12046" width="8.28515625" style="5" customWidth="1"/>
    <col min="12047" max="12048" width="5.7109375" style="5" customWidth="1"/>
    <col min="12049" max="12049" width="10.42578125" style="5" customWidth="1"/>
    <col min="12050" max="12288" width="9.140625" style="5"/>
    <col min="12289" max="12289" width="24" style="5" customWidth="1"/>
    <col min="12290" max="12290" width="32.42578125" style="5" customWidth="1"/>
    <col min="12291" max="12291" width="8.5703125" style="5" customWidth="1"/>
    <col min="12292" max="12292" width="9.85546875" style="5" customWidth="1"/>
    <col min="12293" max="12293" width="7" style="5" customWidth="1"/>
    <col min="12294" max="12294" width="12.5703125" style="5" customWidth="1"/>
    <col min="12295" max="12295" width="5.7109375" style="5" customWidth="1"/>
    <col min="12296" max="12296" width="7.28515625" style="5" customWidth="1"/>
    <col min="12297" max="12297" width="5.7109375" style="5" customWidth="1"/>
    <col min="12298" max="12298" width="8.42578125" style="5" customWidth="1"/>
    <col min="12299" max="12301" width="5.7109375" style="5" customWidth="1"/>
    <col min="12302" max="12302" width="8.28515625" style="5" customWidth="1"/>
    <col min="12303" max="12304" width="5.7109375" style="5" customWidth="1"/>
    <col min="12305" max="12305" width="10.42578125" style="5" customWidth="1"/>
    <col min="12306" max="12544" width="9.140625" style="5"/>
    <col min="12545" max="12545" width="24" style="5" customWidth="1"/>
    <col min="12546" max="12546" width="32.42578125" style="5" customWidth="1"/>
    <col min="12547" max="12547" width="8.5703125" style="5" customWidth="1"/>
    <col min="12548" max="12548" width="9.85546875" style="5" customWidth="1"/>
    <col min="12549" max="12549" width="7" style="5" customWidth="1"/>
    <col min="12550" max="12550" width="12.5703125" style="5" customWidth="1"/>
    <col min="12551" max="12551" width="5.7109375" style="5" customWidth="1"/>
    <col min="12552" max="12552" width="7.28515625" style="5" customWidth="1"/>
    <col min="12553" max="12553" width="5.7109375" style="5" customWidth="1"/>
    <col min="12554" max="12554" width="8.42578125" style="5" customWidth="1"/>
    <col min="12555" max="12557" width="5.7109375" style="5" customWidth="1"/>
    <col min="12558" max="12558" width="8.28515625" style="5" customWidth="1"/>
    <col min="12559" max="12560" width="5.7109375" style="5" customWidth="1"/>
    <col min="12561" max="12561" width="10.42578125" style="5" customWidth="1"/>
    <col min="12562" max="12800" width="9.140625" style="5"/>
    <col min="12801" max="12801" width="24" style="5" customWidth="1"/>
    <col min="12802" max="12802" width="32.42578125" style="5" customWidth="1"/>
    <col min="12803" max="12803" width="8.5703125" style="5" customWidth="1"/>
    <col min="12804" max="12804" width="9.85546875" style="5" customWidth="1"/>
    <col min="12805" max="12805" width="7" style="5" customWidth="1"/>
    <col min="12806" max="12806" width="12.5703125" style="5" customWidth="1"/>
    <col min="12807" max="12807" width="5.7109375" style="5" customWidth="1"/>
    <col min="12808" max="12808" width="7.28515625" style="5" customWidth="1"/>
    <col min="12809" max="12809" width="5.7109375" style="5" customWidth="1"/>
    <col min="12810" max="12810" width="8.42578125" style="5" customWidth="1"/>
    <col min="12811" max="12813" width="5.7109375" style="5" customWidth="1"/>
    <col min="12814" max="12814" width="8.28515625" style="5" customWidth="1"/>
    <col min="12815" max="12816" width="5.7109375" style="5" customWidth="1"/>
    <col min="12817" max="12817" width="10.42578125" style="5" customWidth="1"/>
    <col min="12818" max="13056" width="9.140625" style="5"/>
    <col min="13057" max="13057" width="24" style="5" customWidth="1"/>
    <col min="13058" max="13058" width="32.42578125" style="5" customWidth="1"/>
    <col min="13059" max="13059" width="8.5703125" style="5" customWidth="1"/>
    <col min="13060" max="13060" width="9.85546875" style="5" customWidth="1"/>
    <col min="13061" max="13061" width="7" style="5" customWidth="1"/>
    <col min="13062" max="13062" width="12.5703125" style="5" customWidth="1"/>
    <col min="13063" max="13063" width="5.7109375" style="5" customWidth="1"/>
    <col min="13064" max="13064" width="7.28515625" style="5" customWidth="1"/>
    <col min="13065" max="13065" width="5.7109375" style="5" customWidth="1"/>
    <col min="13066" max="13066" width="8.42578125" style="5" customWidth="1"/>
    <col min="13067" max="13069" width="5.7109375" style="5" customWidth="1"/>
    <col min="13070" max="13070" width="8.28515625" style="5" customWidth="1"/>
    <col min="13071" max="13072" width="5.7109375" style="5" customWidth="1"/>
    <col min="13073" max="13073" width="10.42578125" style="5" customWidth="1"/>
    <col min="13074" max="13312" width="9.140625" style="5"/>
    <col min="13313" max="13313" width="24" style="5" customWidth="1"/>
    <col min="13314" max="13314" width="32.42578125" style="5" customWidth="1"/>
    <col min="13315" max="13315" width="8.5703125" style="5" customWidth="1"/>
    <col min="13316" max="13316" width="9.85546875" style="5" customWidth="1"/>
    <col min="13317" max="13317" width="7" style="5" customWidth="1"/>
    <col min="13318" max="13318" width="12.5703125" style="5" customWidth="1"/>
    <col min="13319" max="13319" width="5.7109375" style="5" customWidth="1"/>
    <col min="13320" max="13320" width="7.28515625" style="5" customWidth="1"/>
    <col min="13321" max="13321" width="5.7109375" style="5" customWidth="1"/>
    <col min="13322" max="13322" width="8.42578125" style="5" customWidth="1"/>
    <col min="13323" max="13325" width="5.7109375" style="5" customWidth="1"/>
    <col min="13326" max="13326" width="8.28515625" style="5" customWidth="1"/>
    <col min="13327" max="13328" width="5.7109375" style="5" customWidth="1"/>
    <col min="13329" max="13329" width="10.42578125" style="5" customWidth="1"/>
    <col min="13330" max="13568" width="9.140625" style="5"/>
    <col min="13569" max="13569" width="24" style="5" customWidth="1"/>
    <col min="13570" max="13570" width="32.42578125" style="5" customWidth="1"/>
    <col min="13571" max="13571" width="8.5703125" style="5" customWidth="1"/>
    <col min="13572" max="13572" width="9.85546875" style="5" customWidth="1"/>
    <col min="13573" max="13573" width="7" style="5" customWidth="1"/>
    <col min="13574" max="13574" width="12.5703125" style="5" customWidth="1"/>
    <col min="13575" max="13575" width="5.7109375" style="5" customWidth="1"/>
    <col min="13576" max="13576" width="7.28515625" style="5" customWidth="1"/>
    <col min="13577" max="13577" width="5.7109375" style="5" customWidth="1"/>
    <col min="13578" max="13578" width="8.42578125" style="5" customWidth="1"/>
    <col min="13579" max="13581" width="5.7109375" style="5" customWidth="1"/>
    <col min="13582" max="13582" width="8.28515625" style="5" customWidth="1"/>
    <col min="13583" max="13584" width="5.7109375" style="5" customWidth="1"/>
    <col min="13585" max="13585" width="10.42578125" style="5" customWidth="1"/>
    <col min="13586" max="13824" width="9.140625" style="5"/>
    <col min="13825" max="13825" width="24" style="5" customWidth="1"/>
    <col min="13826" max="13826" width="32.42578125" style="5" customWidth="1"/>
    <col min="13827" max="13827" width="8.5703125" style="5" customWidth="1"/>
    <col min="13828" max="13828" width="9.85546875" style="5" customWidth="1"/>
    <col min="13829" max="13829" width="7" style="5" customWidth="1"/>
    <col min="13830" max="13830" width="12.5703125" style="5" customWidth="1"/>
    <col min="13831" max="13831" width="5.7109375" style="5" customWidth="1"/>
    <col min="13832" max="13832" width="7.28515625" style="5" customWidth="1"/>
    <col min="13833" max="13833" width="5.7109375" style="5" customWidth="1"/>
    <col min="13834" max="13834" width="8.42578125" style="5" customWidth="1"/>
    <col min="13835" max="13837" width="5.7109375" style="5" customWidth="1"/>
    <col min="13838" max="13838" width="8.28515625" style="5" customWidth="1"/>
    <col min="13839" max="13840" width="5.7109375" style="5" customWidth="1"/>
    <col min="13841" max="13841" width="10.42578125" style="5" customWidth="1"/>
    <col min="13842" max="14080" width="9.140625" style="5"/>
    <col min="14081" max="14081" width="24" style="5" customWidth="1"/>
    <col min="14082" max="14082" width="32.42578125" style="5" customWidth="1"/>
    <col min="14083" max="14083" width="8.5703125" style="5" customWidth="1"/>
    <col min="14084" max="14084" width="9.85546875" style="5" customWidth="1"/>
    <col min="14085" max="14085" width="7" style="5" customWidth="1"/>
    <col min="14086" max="14086" width="12.5703125" style="5" customWidth="1"/>
    <col min="14087" max="14087" width="5.7109375" style="5" customWidth="1"/>
    <col min="14088" max="14088" width="7.28515625" style="5" customWidth="1"/>
    <col min="14089" max="14089" width="5.7109375" style="5" customWidth="1"/>
    <col min="14090" max="14090" width="8.42578125" style="5" customWidth="1"/>
    <col min="14091" max="14093" width="5.7109375" style="5" customWidth="1"/>
    <col min="14094" max="14094" width="8.28515625" style="5" customWidth="1"/>
    <col min="14095" max="14096" width="5.7109375" style="5" customWidth="1"/>
    <col min="14097" max="14097" width="10.42578125" style="5" customWidth="1"/>
    <col min="14098" max="14336" width="9.140625" style="5"/>
    <col min="14337" max="14337" width="24" style="5" customWidth="1"/>
    <col min="14338" max="14338" width="32.42578125" style="5" customWidth="1"/>
    <col min="14339" max="14339" width="8.5703125" style="5" customWidth="1"/>
    <col min="14340" max="14340" width="9.85546875" style="5" customWidth="1"/>
    <col min="14341" max="14341" width="7" style="5" customWidth="1"/>
    <col min="14342" max="14342" width="12.5703125" style="5" customWidth="1"/>
    <col min="14343" max="14343" width="5.7109375" style="5" customWidth="1"/>
    <col min="14344" max="14344" width="7.28515625" style="5" customWidth="1"/>
    <col min="14345" max="14345" width="5.7109375" style="5" customWidth="1"/>
    <col min="14346" max="14346" width="8.42578125" style="5" customWidth="1"/>
    <col min="14347" max="14349" width="5.7109375" style="5" customWidth="1"/>
    <col min="14350" max="14350" width="8.28515625" style="5" customWidth="1"/>
    <col min="14351" max="14352" width="5.7109375" style="5" customWidth="1"/>
    <col min="14353" max="14353" width="10.42578125" style="5" customWidth="1"/>
    <col min="14354" max="14592" width="9.140625" style="5"/>
    <col min="14593" max="14593" width="24" style="5" customWidth="1"/>
    <col min="14594" max="14594" width="32.42578125" style="5" customWidth="1"/>
    <col min="14595" max="14595" width="8.5703125" style="5" customWidth="1"/>
    <col min="14596" max="14596" width="9.85546875" style="5" customWidth="1"/>
    <col min="14597" max="14597" width="7" style="5" customWidth="1"/>
    <col min="14598" max="14598" width="12.5703125" style="5" customWidth="1"/>
    <col min="14599" max="14599" width="5.7109375" style="5" customWidth="1"/>
    <col min="14600" max="14600" width="7.28515625" style="5" customWidth="1"/>
    <col min="14601" max="14601" width="5.7109375" style="5" customWidth="1"/>
    <col min="14602" max="14602" width="8.42578125" style="5" customWidth="1"/>
    <col min="14603" max="14605" width="5.7109375" style="5" customWidth="1"/>
    <col min="14606" max="14606" width="8.28515625" style="5" customWidth="1"/>
    <col min="14607" max="14608" width="5.7109375" style="5" customWidth="1"/>
    <col min="14609" max="14609" width="10.42578125" style="5" customWidth="1"/>
    <col min="14610" max="14848" width="9.140625" style="5"/>
    <col min="14849" max="14849" width="24" style="5" customWidth="1"/>
    <col min="14850" max="14850" width="32.42578125" style="5" customWidth="1"/>
    <col min="14851" max="14851" width="8.5703125" style="5" customWidth="1"/>
    <col min="14852" max="14852" width="9.85546875" style="5" customWidth="1"/>
    <col min="14853" max="14853" width="7" style="5" customWidth="1"/>
    <col min="14854" max="14854" width="12.5703125" style="5" customWidth="1"/>
    <col min="14855" max="14855" width="5.7109375" style="5" customWidth="1"/>
    <col min="14856" max="14856" width="7.28515625" style="5" customWidth="1"/>
    <col min="14857" max="14857" width="5.7109375" style="5" customWidth="1"/>
    <col min="14858" max="14858" width="8.42578125" style="5" customWidth="1"/>
    <col min="14859" max="14861" width="5.7109375" style="5" customWidth="1"/>
    <col min="14862" max="14862" width="8.28515625" style="5" customWidth="1"/>
    <col min="14863" max="14864" width="5.7109375" style="5" customWidth="1"/>
    <col min="14865" max="14865" width="10.42578125" style="5" customWidth="1"/>
    <col min="14866" max="15104" width="9.140625" style="5"/>
    <col min="15105" max="15105" width="24" style="5" customWidth="1"/>
    <col min="15106" max="15106" width="32.42578125" style="5" customWidth="1"/>
    <col min="15107" max="15107" width="8.5703125" style="5" customWidth="1"/>
    <col min="15108" max="15108" width="9.85546875" style="5" customWidth="1"/>
    <col min="15109" max="15109" width="7" style="5" customWidth="1"/>
    <col min="15110" max="15110" width="12.5703125" style="5" customWidth="1"/>
    <col min="15111" max="15111" width="5.7109375" style="5" customWidth="1"/>
    <col min="15112" max="15112" width="7.28515625" style="5" customWidth="1"/>
    <col min="15113" max="15113" width="5.7109375" style="5" customWidth="1"/>
    <col min="15114" max="15114" width="8.42578125" style="5" customWidth="1"/>
    <col min="15115" max="15117" width="5.7109375" style="5" customWidth="1"/>
    <col min="15118" max="15118" width="8.28515625" style="5" customWidth="1"/>
    <col min="15119" max="15120" width="5.7109375" style="5" customWidth="1"/>
    <col min="15121" max="15121" width="10.42578125" style="5" customWidth="1"/>
    <col min="15122" max="15360" width="9.140625" style="5"/>
    <col min="15361" max="15361" width="24" style="5" customWidth="1"/>
    <col min="15362" max="15362" width="32.42578125" style="5" customWidth="1"/>
    <col min="15363" max="15363" width="8.5703125" style="5" customWidth="1"/>
    <col min="15364" max="15364" width="9.85546875" style="5" customWidth="1"/>
    <col min="15365" max="15365" width="7" style="5" customWidth="1"/>
    <col min="15366" max="15366" width="12.5703125" style="5" customWidth="1"/>
    <col min="15367" max="15367" width="5.7109375" style="5" customWidth="1"/>
    <col min="15368" max="15368" width="7.28515625" style="5" customWidth="1"/>
    <col min="15369" max="15369" width="5.7109375" style="5" customWidth="1"/>
    <col min="15370" max="15370" width="8.42578125" style="5" customWidth="1"/>
    <col min="15371" max="15373" width="5.7109375" style="5" customWidth="1"/>
    <col min="15374" max="15374" width="8.28515625" style="5" customWidth="1"/>
    <col min="15375" max="15376" width="5.7109375" style="5" customWidth="1"/>
    <col min="15377" max="15377" width="10.42578125" style="5" customWidth="1"/>
    <col min="15378" max="15616" width="9.140625" style="5"/>
    <col min="15617" max="15617" width="24" style="5" customWidth="1"/>
    <col min="15618" max="15618" width="32.42578125" style="5" customWidth="1"/>
    <col min="15619" max="15619" width="8.5703125" style="5" customWidth="1"/>
    <col min="15620" max="15620" width="9.85546875" style="5" customWidth="1"/>
    <col min="15621" max="15621" width="7" style="5" customWidth="1"/>
    <col min="15622" max="15622" width="12.5703125" style="5" customWidth="1"/>
    <col min="15623" max="15623" width="5.7109375" style="5" customWidth="1"/>
    <col min="15624" max="15624" width="7.28515625" style="5" customWidth="1"/>
    <col min="15625" max="15625" width="5.7109375" style="5" customWidth="1"/>
    <col min="15626" max="15626" width="8.42578125" style="5" customWidth="1"/>
    <col min="15627" max="15629" width="5.7109375" style="5" customWidth="1"/>
    <col min="15630" max="15630" width="8.28515625" style="5" customWidth="1"/>
    <col min="15631" max="15632" width="5.7109375" style="5" customWidth="1"/>
    <col min="15633" max="15633" width="10.42578125" style="5" customWidth="1"/>
    <col min="15634" max="15872" width="9.140625" style="5"/>
    <col min="15873" max="15873" width="24" style="5" customWidth="1"/>
    <col min="15874" max="15874" width="32.42578125" style="5" customWidth="1"/>
    <col min="15875" max="15875" width="8.5703125" style="5" customWidth="1"/>
    <col min="15876" max="15876" width="9.85546875" style="5" customWidth="1"/>
    <col min="15877" max="15877" width="7" style="5" customWidth="1"/>
    <col min="15878" max="15878" width="12.5703125" style="5" customWidth="1"/>
    <col min="15879" max="15879" width="5.7109375" style="5" customWidth="1"/>
    <col min="15880" max="15880" width="7.28515625" style="5" customWidth="1"/>
    <col min="15881" max="15881" width="5.7109375" style="5" customWidth="1"/>
    <col min="15882" max="15882" width="8.42578125" style="5" customWidth="1"/>
    <col min="15883" max="15885" width="5.7109375" style="5" customWidth="1"/>
    <col min="15886" max="15886" width="8.28515625" style="5" customWidth="1"/>
    <col min="15887" max="15888" width="5.7109375" style="5" customWidth="1"/>
    <col min="15889" max="15889" width="10.42578125" style="5" customWidth="1"/>
    <col min="15890" max="16128" width="9.140625" style="5"/>
    <col min="16129" max="16129" width="24" style="5" customWidth="1"/>
    <col min="16130" max="16130" width="32.42578125" style="5" customWidth="1"/>
    <col min="16131" max="16131" width="8.5703125" style="5" customWidth="1"/>
    <col min="16132" max="16132" width="9.85546875" style="5" customWidth="1"/>
    <col min="16133" max="16133" width="7" style="5" customWidth="1"/>
    <col min="16134" max="16134" width="12.5703125" style="5" customWidth="1"/>
    <col min="16135" max="16135" width="5.7109375" style="5" customWidth="1"/>
    <col min="16136" max="16136" width="7.28515625" style="5" customWidth="1"/>
    <col min="16137" max="16137" width="5.7109375" style="5" customWidth="1"/>
    <col min="16138" max="16138" width="8.42578125" style="5" customWidth="1"/>
    <col min="16139" max="16141" width="5.7109375" style="5" customWidth="1"/>
    <col min="16142" max="16142" width="8.28515625" style="5" customWidth="1"/>
    <col min="16143" max="16144" width="5.7109375" style="5" customWidth="1"/>
    <col min="16145" max="16145" width="10.42578125" style="5" customWidth="1"/>
    <col min="16146" max="16384" width="9.140625" style="5"/>
  </cols>
  <sheetData>
    <row r="1" spans="1:21" ht="24.75" customHeight="1" thickBot="1" x14ac:dyDescent="0.3">
      <c r="A1" s="343" t="s">
        <v>97</v>
      </c>
      <c r="B1" s="344"/>
      <c r="C1" s="344"/>
      <c r="D1" s="344"/>
      <c r="E1" s="344"/>
      <c r="F1" s="345"/>
      <c r="G1" s="345"/>
      <c r="H1" s="345"/>
      <c r="I1" s="345"/>
      <c r="J1" s="345"/>
      <c r="K1" s="345"/>
      <c r="L1" s="345"/>
      <c r="M1" s="345"/>
      <c r="N1" s="345"/>
      <c r="O1" s="345"/>
      <c r="P1" s="345"/>
      <c r="Q1" s="345"/>
      <c r="R1" s="345"/>
    </row>
    <row r="2" spans="1:21" ht="16.5" customHeight="1" thickBot="1" x14ac:dyDescent="0.3">
      <c r="A2" s="346" t="s">
        <v>98</v>
      </c>
      <c r="B2" s="347" t="s">
        <v>46</v>
      </c>
      <c r="C2" s="348" t="s">
        <v>47</v>
      </c>
      <c r="D2" s="322" t="s">
        <v>48</v>
      </c>
      <c r="E2" s="326"/>
      <c r="F2" s="349" t="s">
        <v>49</v>
      </c>
      <c r="G2" s="350"/>
      <c r="H2" s="350"/>
      <c r="I2" s="350"/>
      <c r="J2" s="350"/>
      <c r="K2" s="350"/>
      <c r="L2" s="350"/>
      <c r="M2" s="350"/>
      <c r="N2" s="350"/>
      <c r="O2" s="350"/>
      <c r="P2" s="350"/>
      <c r="Q2" s="351" t="s">
        <v>55</v>
      </c>
      <c r="R2" s="352"/>
      <c r="S2" s="353"/>
    </row>
    <row r="3" spans="1:21" ht="65.25" customHeight="1" thickBot="1" x14ac:dyDescent="0.3">
      <c r="A3" s="346"/>
      <c r="B3" s="347"/>
      <c r="C3" s="348"/>
      <c r="D3" s="323"/>
      <c r="E3" s="327"/>
      <c r="F3" s="147" t="s">
        <v>50</v>
      </c>
      <c r="G3" s="148">
        <v>1</v>
      </c>
      <c r="H3" s="148">
        <v>2</v>
      </c>
      <c r="I3" s="149">
        <v>3</v>
      </c>
      <c r="J3" s="148">
        <v>4</v>
      </c>
      <c r="K3" s="148">
        <v>5</v>
      </c>
      <c r="L3" s="149">
        <v>6</v>
      </c>
      <c r="M3" s="148">
        <v>7</v>
      </c>
      <c r="N3" s="148">
        <v>8</v>
      </c>
      <c r="O3" s="149">
        <v>9</v>
      </c>
      <c r="P3" s="149">
        <v>10</v>
      </c>
      <c r="Q3" s="9" t="s">
        <v>56</v>
      </c>
      <c r="R3" s="10" t="s">
        <v>57</v>
      </c>
      <c r="S3" s="11" t="s">
        <v>58</v>
      </c>
    </row>
    <row r="4" spans="1:21" s="79" customFormat="1" ht="15.75" thickBot="1" x14ac:dyDescent="0.3">
      <c r="A4" s="150" t="s">
        <v>99</v>
      </c>
      <c r="B4" s="83" t="s">
        <v>85</v>
      </c>
      <c r="C4" s="83">
        <v>2</v>
      </c>
      <c r="D4" s="83">
        <v>40</v>
      </c>
      <c r="E4" s="84"/>
      <c r="F4" s="85" t="s">
        <v>51</v>
      </c>
      <c r="G4" s="82">
        <v>17</v>
      </c>
      <c r="H4" s="82">
        <v>8</v>
      </c>
      <c r="I4" s="82">
        <v>16</v>
      </c>
      <c r="J4" s="82">
        <v>20</v>
      </c>
      <c r="K4" s="82">
        <v>9</v>
      </c>
      <c r="L4" s="82">
        <v>16</v>
      </c>
      <c r="M4" s="82">
        <v>16</v>
      </c>
      <c r="N4" s="82">
        <v>12</v>
      </c>
      <c r="O4" s="82">
        <v>21</v>
      </c>
      <c r="P4" s="86">
        <v>6</v>
      </c>
      <c r="Q4" s="87" t="s">
        <v>59</v>
      </c>
      <c r="R4" s="151">
        <v>3</v>
      </c>
      <c r="S4" s="152">
        <f>100/SUM(R4:R7)*R4</f>
        <v>7.5</v>
      </c>
      <c r="T4" s="80">
        <f t="shared" ref="T4:T67" si="0">SUM(G4:Q4)</f>
        <v>141</v>
      </c>
    </row>
    <row r="5" spans="1:21" s="79" customFormat="1" ht="15.75" thickBot="1" x14ac:dyDescent="0.3">
      <c r="A5" s="150" t="s">
        <v>99</v>
      </c>
      <c r="B5" s="83" t="s">
        <v>85</v>
      </c>
      <c r="C5" s="89">
        <v>2</v>
      </c>
      <c r="D5" s="89">
        <v>40</v>
      </c>
      <c r="E5" s="153"/>
      <c r="F5" s="154" t="s">
        <v>52</v>
      </c>
      <c r="G5" s="155">
        <v>23</v>
      </c>
      <c r="H5" s="155">
        <v>32</v>
      </c>
      <c r="I5" s="155">
        <v>10</v>
      </c>
      <c r="J5" s="155">
        <v>20</v>
      </c>
      <c r="K5" s="155">
        <v>31</v>
      </c>
      <c r="L5" s="155">
        <v>9</v>
      </c>
      <c r="M5" s="155">
        <v>24</v>
      </c>
      <c r="N5" s="155">
        <v>28</v>
      </c>
      <c r="O5" s="155">
        <v>19</v>
      </c>
      <c r="P5" s="156">
        <v>17</v>
      </c>
      <c r="Q5" s="157" t="s">
        <v>60</v>
      </c>
      <c r="R5" s="158">
        <v>14</v>
      </c>
      <c r="S5" s="152">
        <f>100/SUM(R4:R7)*R5</f>
        <v>35</v>
      </c>
      <c r="T5" s="80">
        <f t="shared" si="0"/>
        <v>213</v>
      </c>
    </row>
    <row r="6" spans="1:21" s="79" customFormat="1" ht="15.75" thickBot="1" x14ac:dyDescent="0.3">
      <c r="A6" s="150" t="s">
        <v>99</v>
      </c>
      <c r="B6" s="83" t="s">
        <v>85</v>
      </c>
      <c r="C6" s="89">
        <v>2</v>
      </c>
      <c r="D6" s="89">
        <v>40</v>
      </c>
      <c r="E6" s="153"/>
      <c r="F6" s="154" t="s">
        <v>53</v>
      </c>
      <c r="G6" s="88" t="s">
        <v>54</v>
      </c>
      <c r="H6" s="88" t="s">
        <v>54</v>
      </c>
      <c r="I6" s="88">
        <v>14</v>
      </c>
      <c r="J6" s="88" t="s">
        <v>54</v>
      </c>
      <c r="K6" s="88" t="s">
        <v>54</v>
      </c>
      <c r="L6" s="88">
        <v>15</v>
      </c>
      <c r="M6" s="88" t="s">
        <v>54</v>
      </c>
      <c r="N6" s="88" t="s">
        <v>54</v>
      </c>
      <c r="O6" s="88">
        <v>0</v>
      </c>
      <c r="P6" s="88">
        <v>17</v>
      </c>
      <c r="Q6" s="157" t="s">
        <v>61</v>
      </c>
      <c r="R6" s="158">
        <v>11</v>
      </c>
      <c r="S6" s="152">
        <f>100/SUM(R4:R7)*R6</f>
        <v>27.5</v>
      </c>
      <c r="T6" s="80">
        <f t="shared" si="0"/>
        <v>46</v>
      </c>
    </row>
    <row r="7" spans="1:21" s="79" customFormat="1" ht="15.75" thickBot="1" x14ac:dyDescent="0.3">
      <c r="A7" s="150" t="s">
        <v>99</v>
      </c>
      <c r="B7" s="83" t="s">
        <v>85</v>
      </c>
      <c r="C7" s="159">
        <v>2</v>
      </c>
      <c r="D7" s="159">
        <v>40</v>
      </c>
      <c r="E7" s="160"/>
      <c r="F7" s="161" t="s">
        <v>54</v>
      </c>
      <c r="G7" s="162" t="s">
        <v>54</v>
      </c>
      <c r="H7" s="162" t="s">
        <v>54</v>
      </c>
      <c r="I7" s="162" t="s">
        <v>54</v>
      </c>
      <c r="J7" s="162" t="s">
        <v>54</v>
      </c>
      <c r="K7" s="162" t="s">
        <v>54</v>
      </c>
      <c r="L7" s="162" t="s">
        <v>54</v>
      </c>
      <c r="M7" s="162" t="s">
        <v>54</v>
      </c>
      <c r="N7" s="162" t="s">
        <v>54</v>
      </c>
      <c r="O7" s="162" t="s">
        <v>54</v>
      </c>
      <c r="P7" s="163" t="s">
        <v>54</v>
      </c>
      <c r="Q7" s="164" t="s">
        <v>62</v>
      </c>
      <c r="R7" s="165">
        <v>12</v>
      </c>
      <c r="S7" s="152">
        <f>100/SUM(R4:R7)*R7</f>
        <v>30</v>
      </c>
      <c r="T7" s="80">
        <f t="shared" si="0"/>
        <v>0</v>
      </c>
      <c r="U7" s="78">
        <f>(T5+T6*2)/D7</f>
        <v>7.625</v>
      </c>
    </row>
    <row r="8" spans="1:21" ht="15.75" thickBot="1" x14ac:dyDescent="0.3">
      <c r="A8" s="150" t="s">
        <v>99</v>
      </c>
      <c r="B8" s="83" t="s">
        <v>86</v>
      </c>
      <c r="C8" s="83">
        <v>1</v>
      </c>
      <c r="D8" s="83">
        <v>5</v>
      </c>
      <c r="E8" s="84"/>
      <c r="F8" s="85" t="s">
        <v>51</v>
      </c>
      <c r="G8" s="82">
        <v>1</v>
      </c>
      <c r="H8" s="82">
        <v>0</v>
      </c>
      <c r="I8" s="82">
        <v>2</v>
      </c>
      <c r="J8" s="82">
        <v>1</v>
      </c>
      <c r="K8" s="82">
        <v>0</v>
      </c>
      <c r="L8" s="82">
        <v>0</v>
      </c>
      <c r="M8" s="82">
        <v>2</v>
      </c>
      <c r="N8" s="82">
        <v>2</v>
      </c>
      <c r="O8" s="82">
        <v>2</v>
      </c>
      <c r="P8" s="86">
        <v>0</v>
      </c>
      <c r="Q8" s="87" t="s">
        <v>59</v>
      </c>
      <c r="R8" s="151">
        <v>0</v>
      </c>
      <c r="S8" s="152">
        <f>100/SUM(R8:R11)*R8</f>
        <v>0</v>
      </c>
      <c r="T8" s="35">
        <f t="shared" si="0"/>
        <v>10</v>
      </c>
      <c r="U8" s="79"/>
    </row>
    <row r="9" spans="1:21" ht="15.75" thickBot="1" x14ac:dyDescent="0.3">
      <c r="A9" s="166" t="s">
        <v>99</v>
      </c>
      <c r="B9" s="83" t="s">
        <v>86</v>
      </c>
      <c r="C9" s="89">
        <v>1</v>
      </c>
      <c r="D9" s="89">
        <v>5</v>
      </c>
      <c r="E9" s="153"/>
      <c r="F9" s="154" t="s">
        <v>52</v>
      </c>
      <c r="G9" s="155">
        <v>4</v>
      </c>
      <c r="H9" s="155">
        <v>5</v>
      </c>
      <c r="I9" s="155">
        <v>0</v>
      </c>
      <c r="J9" s="155">
        <v>4</v>
      </c>
      <c r="K9" s="155">
        <v>5</v>
      </c>
      <c r="L9" s="155">
        <v>1</v>
      </c>
      <c r="M9" s="155">
        <v>3</v>
      </c>
      <c r="N9" s="155">
        <v>3</v>
      </c>
      <c r="O9" s="155">
        <v>2</v>
      </c>
      <c r="P9" s="156">
        <v>2</v>
      </c>
      <c r="Q9" s="157" t="s">
        <v>60</v>
      </c>
      <c r="R9" s="158">
        <v>1</v>
      </c>
      <c r="S9" s="152">
        <f>100/SUM(R8:R11)*R9</f>
        <v>20</v>
      </c>
      <c r="T9" s="35">
        <f t="shared" si="0"/>
        <v>29</v>
      </c>
      <c r="U9" s="79"/>
    </row>
    <row r="10" spans="1:21" ht="15.75" thickBot="1" x14ac:dyDescent="0.3">
      <c r="A10" s="166" t="s">
        <v>99</v>
      </c>
      <c r="B10" s="83" t="s">
        <v>86</v>
      </c>
      <c r="C10" s="89">
        <v>1</v>
      </c>
      <c r="D10" s="89">
        <v>5</v>
      </c>
      <c r="E10" s="153"/>
      <c r="F10" s="154" t="s">
        <v>53</v>
      </c>
      <c r="G10" s="88" t="s">
        <v>54</v>
      </c>
      <c r="H10" s="88" t="s">
        <v>54</v>
      </c>
      <c r="I10" s="88">
        <v>3</v>
      </c>
      <c r="J10" s="88" t="s">
        <v>54</v>
      </c>
      <c r="K10" s="88" t="s">
        <v>54</v>
      </c>
      <c r="L10" s="88">
        <v>4</v>
      </c>
      <c r="M10" s="88" t="s">
        <v>54</v>
      </c>
      <c r="N10" s="88" t="s">
        <v>54</v>
      </c>
      <c r="O10" s="88">
        <v>1</v>
      </c>
      <c r="P10" s="88">
        <v>3</v>
      </c>
      <c r="Q10" s="157" t="s">
        <v>61</v>
      </c>
      <c r="R10" s="158">
        <v>1</v>
      </c>
      <c r="S10" s="152">
        <f>100/SUM(R8:R11)*R10</f>
        <v>20</v>
      </c>
      <c r="T10" s="35">
        <f t="shared" si="0"/>
        <v>11</v>
      </c>
      <c r="U10" s="79"/>
    </row>
    <row r="11" spans="1:21" ht="15.75" thickBot="1" x14ac:dyDescent="0.3">
      <c r="A11" s="167" t="s">
        <v>99</v>
      </c>
      <c r="B11" s="83" t="s">
        <v>86</v>
      </c>
      <c r="C11" s="159">
        <v>1</v>
      </c>
      <c r="D11" s="159">
        <v>5</v>
      </c>
      <c r="E11" s="160"/>
      <c r="F11" s="161" t="s">
        <v>54</v>
      </c>
      <c r="G11" s="162" t="s">
        <v>54</v>
      </c>
      <c r="H11" s="162" t="s">
        <v>54</v>
      </c>
      <c r="I11" s="162" t="s">
        <v>54</v>
      </c>
      <c r="J11" s="162" t="s">
        <v>54</v>
      </c>
      <c r="K11" s="162" t="s">
        <v>54</v>
      </c>
      <c r="L11" s="162" t="s">
        <v>54</v>
      </c>
      <c r="M11" s="162" t="s">
        <v>54</v>
      </c>
      <c r="N11" s="162" t="s">
        <v>54</v>
      </c>
      <c r="O11" s="162" t="s">
        <v>54</v>
      </c>
      <c r="P11" s="163" t="s">
        <v>54</v>
      </c>
      <c r="Q11" s="164" t="s">
        <v>62</v>
      </c>
      <c r="R11" s="165">
        <v>3</v>
      </c>
      <c r="S11" s="152">
        <f>100/SUM(R8:R11)*R11</f>
        <v>60</v>
      </c>
      <c r="T11" s="35">
        <f t="shared" si="0"/>
        <v>0</v>
      </c>
      <c r="U11" s="78">
        <f t="shared" ref="U11" si="1">(T9+T10*2)/D11</f>
        <v>10.199999999999999</v>
      </c>
    </row>
    <row r="12" spans="1:21" x14ac:dyDescent="0.25">
      <c r="A12" s="150" t="s">
        <v>99</v>
      </c>
      <c r="B12" s="83" t="s">
        <v>21</v>
      </c>
      <c r="C12" s="83">
        <v>1</v>
      </c>
      <c r="D12" s="83">
        <v>6</v>
      </c>
      <c r="E12" s="84"/>
      <c r="F12" s="85" t="s">
        <v>51</v>
      </c>
      <c r="G12" s="82">
        <v>0</v>
      </c>
      <c r="H12" s="82">
        <v>0</v>
      </c>
      <c r="I12" s="82">
        <v>1</v>
      </c>
      <c r="J12" s="82">
        <v>2</v>
      </c>
      <c r="K12" s="82">
        <v>0</v>
      </c>
      <c r="L12" s="82">
        <v>1</v>
      </c>
      <c r="M12" s="82">
        <v>1</v>
      </c>
      <c r="N12" s="82">
        <v>1</v>
      </c>
      <c r="O12" s="82">
        <v>1</v>
      </c>
      <c r="P12" s="86">
        <v>3</v>
      </c>
      <c r="Q12" s="87" t="s">
        <v>59</v>
      </c>
      <c r="R12" s="151">
        <v>0</v>
      </c>
      <c r="S12" s="152">
        <f>100/SUM(R12:R15)*R12</f>
        <v>0</v>
      </c>
      <c r="T12" s="35">
        <f t="shared" si="0"/>
        <v>10</v>
      </c>
      <c r="U12" s="79"/>
    </row>
    <row r="13" spans="1:21" x14ac:dyDescent="0.25">
      <c r="A13" s="166" t="s">
        <v>99</v>
      </c>
      <c r="B13" s="89" t="s">
        <v>21</v>
      </c>
      <c r="C13" s="89">
        <v>1</v>
      </c>
      <c r="D13" s="89">
        <v>6</v>
      </c>
      <c r="E13" s="153"/>
      <c r="F13" s="154" t="s">
        <v>52</v>
      </c>
      <c r="G13" s="155">
        <v>6</v>
      </c>
      <c r="H13" s="155">
        <v>6</v>
      </c>
      <c r="I13" s="155">
        <v>0</v>
      </c>
      <c r="J13" s="155">
        <v>4</v>
      </c>
      <c r="K13" s="155">
        <v>6</v>
      </c>
      <c r="L13" s="155">
        <v>2</v>
      </c>
      <c r="M13" s="155">
        <v>5</v>
      </c>
      <c r="N13" s="155">
        <v>5</v>
      </c>
      <c r="O13" s="155">
        <v>5</v>
      </c>
      <c r="P13" s="156">
        <v>1</v>
      </c>
      <c r="Q13" s="157" t="s">
        <v>60</v>
      </c>
      <c r="R13" s="158">
        <v>0</v>
      </c>
      <c r="S13" s="152">
        <f>100/SUM(R12:R15)*R13</f>
        <v>0</v>
      </c>
      <c r="T13" s="35">
        <f t="shared" si="0"/>
        <v>40</v>
      </c>
      <c r="U13" s="79"/>
    </row>
    <row r="14" spans="1:21" x14ac:dyDescent="0.25">
      <c r="A14" s="166" t="s">
        <v>99</v>
      </c>
      <c r="B14" s="89" t="s">
        <v>21</v>
      </c>
      <c r="C14" s="89">
        <v>1</v>
      </c>
      <c r="D14" s="89">
        <v>6</v>
      </c>
      <c r="E14" s="153"/>
      <c r="F14" s="154" t="s">
        <v>53</v>
      </c>
      <c r="G14" s="88" t="s">
        <v>54</v>
      </c>
      <c r="H14" s="88" t="s">
        <v>54</v>
      </c>
      <c r="I14" s="88">
        <v>5</v>
      </c>
      <c r="J14" s="88" t="s">
        <v>54</v>
      </c>
      <c r="K14" s="88" t="s">
        <v>54</v>
      </c>
      <c r="L14" s="88">
        <v>3</v>
      </c>
      <c r="M14" s="88" t="s">
        <v>54</v>
      </c>
      <c r="N14" s="88" t="s">
        <v>54</v>
      </c>
      <c r="O14" s="88">
        <v>0</v>
      </c>
      <c r="P14" s="88">
        <v>2</v>
      </c>
      <c r="Q14" s="157" t="s">
        <v>61</v>
      </c>
      <c r="R14" s="158">
        <v>4</v>
      </c>
      <c r="S14" s="152">
        <f>100/SUM(R12:R15)*R14</f>
        <v>66.666666666666671</v>
      </c>
      <c r="T14" s="35">
        <f t="shared" si="0"/>
        <v>10</v>
      </c>
      <c r="U14" s="79"/>
    </row>
    <row r="15" spans="1:21" ht="15.75" thickBot="1" x14ac:dyDescent="0.3">
      <c r="A15" s="167" t="s">
        <v>99</v>
      </c>
      <c r="B15" s="159" t="s">
        <v>21</v>
      </c>
      <c r="C15" s="159">
        <v>1</v>
      </c>
      <c r="D15" s="159">
        <v>6</v>
      </c>
      <c r="E15" s="160"/>
      <c r="F15" s="161" t="s">
        <v>54</v>
      </c>
      <c r="G15" s="162" t="s">
        <v>54</v>
      </c>
      <c r="H15" s="162" t="s">
        <v>54</v>
      </c>
      <c r="I15" s="162" t="s">
        <v>54</v>
      </c>
      <c r="J15" s="162" t="s">
        <v>54</v>
      </c>
      <c r="K15" s="162" t="s">
        <v>54</v>
      </c>
      <c r="L15" s="162" t="s">
        <v>54</v>
      </c>
      <c r="M15" s="162" t="s">
        <v>54</v>
      </c>
      <c r="N15" s="162" t="s">
        <v>54</v>
      </c>
      <c r="O15" s="162" t="s">
        <v>54</v>
      </c>
      <c r="P15" s="163" t="s">
        <v>54</v>
      </c>
      <c r="Q15" s="164" t="s">
        <v>62</v>
      </c>
      <c r="R15" s="165">
        <v>2</v>
      </c>
      <c r="S15" s="152">
        <f t="shared" ref="S15:S23" si="2">100/SUM(R12:R15)*R15</f>
        <v>33.333333333333336</v>
      </c>
      <c r="T15" s="35">
        <f t="shared" si="0"/>
        <v>0</v>
      </c>
      <c r="U15" s="78">
        <f t="shared" ref="U15" si="3">(T13+T14*2)/D15</f>
        <v>10</v>
      </c>
    </row>
    <row r="16" spans="1:21" x14ac:dyDescent="0.25">
      <c r="A16" s="150" t="s">
        <v>99</v>
      </c>
      <c r="B16" s="83" t="s">
        <v>87</v>
      </c>
      <c r="C16" s="83">
        <v>2</v>
      </c>
      <c r="D16" s="83">
        <v>29</v>
      </c>
      <c r="E16" s="84"/>
      <c r="F16" s="85" t="s">
        <v>51</v>
      </c>
      <c r="G16" s="82">
        <v>7</v>
      </c>
      <c r="H16" s="82">
        <v>6</v>
      </c>
      <c r="I16" s="82">
        <v>5</v>
      </c>
      <c r="J16" s="82">
        <v>14</v>
      </c>
      <c r="K16" s="82">
        <v>5</v>
      </c>
      <c r="L16" s="82">
        <v>10</v>
      </c>
      <c r="M16" s="82">
        <v>0</v>
      </c>
      <c r="N16" s="82">
        <v>6</v>
      </c>
      <c r="O16" s="82">
        <v>12</v>
      </c>
      <c r="P16" s="86">
        <v>3</v>
      </c>
      <c r="Q16" s="87" t="s">
        <v>59</v>
      </c>
      <c r="R16" s="151">
        <v>0</v>
      </c>
      <c r="S16" s="152">
        <f t="shared" si="2"/>
        <v>0</v>
      </c>
      <c r="T16" s="35">
        <f t="shared" si="0"/>
        <v>68</v>
      </c>
      <c r="U16" s="79"/>
    </row>
    <row r="17" spans="1:21" x14ac:dyDescent="0.25">
      <c r="A17" s="166" t="s">
        <v>99</v>
      </c>
      <c r="B17" s="89" t="s">
        <v>87</v>
      </c>
      <c r="C17" s="89">
        <v>2</v>
      </c>
      <c r="D17" s="89">
        <v>29</v>
      </c>
      <c r="E17" s="153"/>
      <c r="F17" s="154" t="s">
        <v>52</v>
      </c>
      <c r="G17" s="155">
        <v>22</v>
      </c>
      <c r="H17" s="155">
        <v>23</v>
      </c>
      <c r="I17" s="155">
        <v>1</v>
      </c>
      <c r="J17" s="155">
        <v>15</v>
      </c>
      <c r="K17" s="155">
        <v>24</v>
      </c>
      <c r="L17" s="155">
        <v>8</v>
      </c>
      <c r="M17" s="155">
        <v>29</v>
      </c>
      <c r="N17" s="155">
        <v>23</v>
      </c>
      <c r="O17" s="155">
        <v>13</v>
      </c>
      <c r="P17" s="156">
        <v>13</v>
      </c>
      <c r="Q17" s="157" t="s">
        <v>60</v>
      </c>
      <c r="R17" s="158">
        <v>5</v>
      </c>
      <c r="S17" s="152">
        <f t="shared" si="2"/>
        <v>45.45454545454546</v>
      </c>
      <c r="T17" s="35">
        <f t="shared" si="0"/>
        <v>171</v>
      </c>
      <c r="U17" s="79"/>
    </row>
    <row r="18" spans="1:21" x14ac:dyDescent="0.25">
      <c r="A18" s="166" t="s">
        <v>99</v>
      </c>
      <c r="B18" s="89" t="s">
        <v>87</v>
      </c>
      <c r="C18" s="89">
        <v>2</v>
      </c>
      <c r="D18" s="89">
        <v>29</v>
      </c>
      <c r="E18" s="153"/>
      <c r="F18" s="154" t="s">
        <v>53</v>
      </c>
      <c r="G18" s="88" t="s">
        <v>54</v>
      </c>
      <c r="H18" s="88" t="s">
        <v>54</v>
      </c>
      <c r="I18" s="88">
        <v>23</v>
      </c>
      <c r="J18" s="88" t="s">
        <v>54</v>
      </c>
      <c r="K18" s="88" t="s">
        <v>54</v>
      </c>
      <c r="L18" s="88">
        <v>11</v>
      </c>
      <c r="M18" s="88" t="s">
        <v>54</v>
      </c>
      <c r="N18" s="88" t="s">
        <v>54</v>
      </c>
      <c r="O18" s="88">
        <v>4</v>
      </c>
      <c r="P18" s="88">
        <v>13</v>
      </c>
      <c r="Q18" s="157" t="s">
        <v>61</v>
      </c>
      <c r="R18" s="158">
        <v>12</v>
      </c>
      <c r="S18" s="152">
        <f t="shared" si="2"/>
        <v>63.15789473684211</v>
      </c>
      <c r="T18" s="35">
        <f t="shared" si="0"/>
        <v>51</v>
      </c>
      <c r="U18" s="79"/>
    </row>
    <row r="19" spans="1:21" ht="15.75" thickBot="1" x14ac:dyDescent="0.3">
      <c r="A19" s="167" t="s">
        <v>99</v>
      </c>
      <c r="B19" s="159" t="s">
        <v>87</v>
      </c>
      <c r="C19" s="159">
        <v>2</v>
      </c>
      <c r="D19" s="159">
        <v>29</v>
      </c>
      <c r="E19" s="160"/>
      <c r="F19" s="161" t="s">
        <v>54</v>
      </c>
      <c r="G19" s="162" t="s">
        <v>54</v>
      </c>
      <c r="H19" s="162" t="s">
        <v>54</v>
      </c>
      <c r="I19" s="162" t="s">
        <v>54</v>
      </c>
      <c r="J19" s="162" t="s">
        <v>54</v>
      </c>
      <c r="K19" s="162" t="s">
        <v>54</v>
      </c>
      <c r="L19" s="162" t="s">
        <v>54</v>
      </c>
      <c r="M19" s="162" t="s">
        <v>54</v>
      </c>
      <c r="N19" s="162" t="s">
        <v>54</v>
      </c>
      <c r="O19" s="162" t="s">
        <v>54</v>
      </c>
      <c r="P19" s="163" t="s">
        <v>54</v>
      </c>
      <c r="Q19" s="164" t="s">
        <v>62</v>
      </c>
      <c r="R19" s="165">
        <v>12</v>
      </c>
      <c r="S19" s="152">
        <f t="shared" si="2"/>
        <v>41.379310344827587</v>
      </c>
      <c r="T19" s="35">
        <f t="shared" si="0"/>
        <v>0</v>
      </c>
      <c r="U19" s="78">
        <f t="shared" ref="U19" si="4">(T17+T18*2)/D19</f>
        <v>9.4137931034482758</v>
      </c>
    </row>
    <row r="20" spans="1:21" ht="15.75" thickBot="1" x14ac:dyDescent="0.3">
      <c r="A20" s="150" t="s">
        <v>99</v>
      </c>
      <c r="B20" s="83" t="s">
        <v>18</v>
      </c>
      <c r="C20" s="83">
        <v>1</v>
      </c>
      <c r="D20" s="83">
        <v>2</v>
      </c>
      <c r="E20" s="84"/>
      <c r="F20" s="85" t="s">
        <v>51</v>
      </c>
      <c r="G20" s="82">
        <v>1</v>
      </c>
      <c r="H20" s="82">
        <v>1</v>
      </c>
      <c r="I20" s="82">
        <v>1</v>
      </c>
      <c r="J20" s="82">
        <v>0</v>
      </c>
      <c r="K20" s="82">
        <v>0</v>
      </c>
      <c r="L20" s="82">
        <v>1</v>
      </c>
      <c r="M20" s="82">
        <v>0</v>
      </c>
      <c r="N20" s="82">
        <v>0</v>
      </c>
      <c r="O20" s="82">
        <v>1</v>
      </c>
      <c r="P20" s="86">
        <v>0</v>
      </c>
      <c r="Q20" s="87" t="s">
        <v>59</v>
      </c>
      <c r="R20" s="151">
        <v>0</v>
      </c>
      <c r="S20" s="152">
        <f t="shared" si="2"/>
        <v>0</v>
      </c>
      <c r="T20" s="35">
        <f t="shared" si="0"/>
        <v>5</v>
      </c>
      <c r="U20" s="79"/>
    </row>
    <row r="21" spans="1:21" ht="15.75" thickBot="1" x14ac:dyDescent="0.3">
      <c r="A21" s="166" t="s">
        <v>99</v>
      </c>
      <c r="B21" s="83" t="s">
        <v>18</v>
      </c>
      <c r="C21" s="89">
        <v>1</v>
      </c>
      <c r="D21" s="89">
        <v>2</v>
      </c>
      <c r="E21" s="153"/>
      <c r="F21" s="154" t="s">
        <v>52</v>
      </c>
      <c r="G21" s="155">
        <v>1</v>
      </c>
      <c r="H21" s="155">
        <v>1</v>
      </c>
      <c r="I21" s="155">
        <v>0</v>
      </c>
      <c r="J21" s="155">
        <v>2</v>
      </c>
      <c r="K21" s="155">
        <v>2</v>
      </c>
      <c r="L21" s="155">
        <v>0</v>
      </c>
      <c r="M21" s="155">
        <v>2</v>
      </c>
      <c r="N21" s="155">
        <v>2</v>
      </c>
      <c r="O21" s="155">
        <v>1</v>
      </c>
      <c r="P21" s="156">
        <v>2</v>
      </c>
      <c r="Q21" s="157" t="s">
        <v>60</v>
      </c>
      <c r="R21" s="158">
        <v>0</v>
      </c>
      <c r="S21" s="152">
        <f t="shared" si="2"/>
        <v>0</v>
      </c>
      <c r="T21" s="35">
        <f t="shared" si="0"/>
        <v>13</v>
      </c>
      <c r="U21" s="79"/>
    </row>
    <row r="22" spans="1:21" ht="15.75" thickBot="1" x14ac:dyDescent="0.3">
      <c r="A22" s="166" t="s">
        <v>99</v>
      </c>
      <c r="B22" s="83" t="s">
        <v>18</v>
      </c>
      <c r="C22" s="89">
        <v>1</v>
      </c>
      <c r="D22" s="89">
        <v>2</v>
      </c>
      <c r="E22" s="153"/>
      <c r="F22" s="154" t="s">
        <v>53</v>
      </c>
      <c r="G22" s="88" t="s">
        <v>54</v>
      </c>
      <c r="H22" s="88" t="s">
        <v>54</v>
      </c>
      <c r="I22" s="88">
        <v>1</v>
      </c>
      <c r="J22" s="88" t="s">
        <v>54</v>
      </c>
      <c r="K22" s="88" t="s">
        <v>54</v>
      </c>
      <c r="L22" s="88">
        <v>1</v>
      </c>
      <c r="M22" s="88" t="s">
        <v>54</v>
      </c>
      <c r="N22" s="88" t="s">
        <v>54</v>
      </c>
      <c r="O22" s="88">
        <v>0</v>
      </c>
      <c r="P22" s="88">
        <v>0</v>
      </c>
      <c r="Q22" s="157" t="s">
        <v>61</v>
      </c>
      <c r="R22" s="158">
        <v>2</v>
      </c>
      <c r="S22" s="152">
        <f t="shared" si="2"/>
        <v>14.285714285714286</v>
      </c>
      <c r="T22" s="35">
        <f t="shared" si="0"/>
        <v>2</v>
      </c>
      <c r="U22" s="79"/>
    </row>
    <row r="23" spans="1:21" ht="15.75" thickBot="1" x14ac:dyDescent="0.3">
      <c r="A23" s="167" t="s">
        <v>99</v>
      </c>
      <c r="B23" s="83" t="s">
        <v>18</v>
      </c>
      <c r="C23" s="159">
        <v>1</v>
      </c>
      <c r="D23" s="159">
        <v>2</v>
      </c>
      <c r="E23" s="160"/>
      <c r="F23" s="161" t="s">
        <v>54</v>
      </c>
      <c r="G23" s="162" t="s">
        <v>54</v>
      </c>
      <c r="H23" s="162" t="s">
        <v>54</v>
      </c>
      <c r="I23" s="162" t="s">
        <v>54</v>
      </c>
      <c r="J23" s="162" t="s">
        <v>54</v>
      </c>
      <c r="K23" s="162" t="s">
        <v>54</v>
      </c>
      <c r="L23" s="162" t="s">
        <v>54</v>
      </c>
      <c r="M23" s="162" t="s">
        <v>54</v>
      </c>
      <c r="N23" s="162" t="s">
        <v>54</v>
      </c>
      <c r="O23" s="162" t="s">
        <v>54</v>
      </c>
      <c r="P23" s="163" t="s">
        <v>54</v>
      </c>
      <c r="Q23" s="164" t="s">
        <v>62</v>
      </c>
      <c r="R23" s="165">
        <v>0</v>
      </c>
      <c r="S23" s="152">
        <f t="shared" si="2"/>
        <v>0</v>
      </c>
      <c r="T23" s="35">
        <f t="shared" si="0"/>
        <v>0</v>
      </c>
      <c r="U23" s="78">
        <f t="shared" ref="U23:U83" si="5">(T21+T22*2)/D23</f>
        <v>8.5</v>
      </c>
    </row>
    <row r="24" spans="1:21" ht="15.75" thickBot="1" x14ac:dyDescent="0.3">
      <c r="A24" s="167" t="s">
        <v>99</v>
      </c>
      <c r="B24" s="83" t="s">
        <v>23</v>
      </c>
      <c r="C24" s="83">
        <v>4</v>
      </c>
      <c r="D24" s="83">
        <v>88</v>
      </c>
      <c r="E24" s="84"/>
      <c r="F24" s="85" t="s">
        <v>51</v>
      </c>
      <c r="G24" s="82">
        <v>36</v>
      </c>
      <c r="H24" s="82">
        <v>20</v>
      </c>
      <c r="I24" s="82">
        <v>16</v>
      </c>
      <c r="J24" s="82">
        <v>28</v>
      </c>
      <c r="K24" s="82">
        <v>18</v>
      </c>
      <c r="L24" s="82">
        <v>25</v>
      </c>
      <c r="M24" s="82">
        <v>18</v>
      </c>
      <c r="N24" s="82">
        <v>14</v>
      </c>
      <c r="O24" s="82">
        <v>22</v>
      </c>
      <c r="P24" s="86">
        <v>15</v>
      </c>
      <c r="Q24" s="87" t="s">
        <v>59</v>
      </c>
      <c r="R24" s="151">
        <v>2</v>
      </c>
      <c r="S24" s="152">
        <f>100/SUM(R24:R27)*R24</f>
        <v>2.2727272727272729</v>
      </c>
      <c r="T24" s="35">
        <f t="shared" si="0"/>
        <v>212</v>
      </c>
      <c r="U24" s="79"/>
    </row>
    <row r="25" spans="1:21" ht="15.75" thickBot="1" x14ac:dyDescent="0.3">
      <c r="A25" s="167" t="s">
        <v>99</v>
      </c>
      <c r="B25" s="89" t="s">
        <v>23</v>
      </c>
      <c r="C25" s="89">
        <v>4</v>
      </c>
      <c r="D25" s="89">
        <v>88</v>
      </c>
      <c r="E25" s="153"/>
      <c r="F25" s="154" t="s">
        <v>52</v>
      </c>
      <c r="G25" s="155">
        <v>52</v>
      </c>
      <c r="H25" s="155">
        <v>68</v>
      </c>
      <c r="I25" s="155">
        <v>4</v>
      </c>
      <c r="J25" s="155">
        <v>60</v>
      </c>
      <c r="K25" s="155">
        <v>70</v>
      </c>
      <c r="L25" s="155">
        <v>19</v>
      </c>
      <c r="M25" s="155">
        <v>70</v>
      </c>
      <c r="N25" s="155">
        <v>74</v>
      </c>
      <c r="O25" s="155">
        <v>41</v>
      </c>
      <c r="P25" s="156">
        <v>36</v>
      </c>
      <c r="Q25" s="157" t="s">
        <v>60</v>
      </c>
      <c r="R25" s="158">
        <v>12</v>
      </c>
      <c r="S25" s="152">
        <f>100/SUM(R24:R27)*R25</f>
        <v>13.636363636363637</v>
      </c>
      <c r="T25" s="35">
        <f t="shared" si="0"/>
        <v>494</v>
      </c>
      <c r="U25" s="79"/>
    </row>
    <row r="26" spans="1:21" ht="15.75" thickBot="1" x14ac:dyDescent="0.3">
      <c r="A26" s="167" t="s">
        <v>99</v>
      </c>
      <c r="B26" s="89" t="s">
        <v>23</v>
      </c>
      <c r="C26" s="89">
        <v>4</v>
      </c>
      <c r="D26" s="89">
        <v>88</v>
      </c>
      <c r="E26" s="153"/>
      <c r="F26" s="154" t="s">
        <v>53</v>
      </c>
      <c r="G26" s="88" t="s">
        <v>54</v>
      </c>
      <c r="H26" s="88" t="s">
        <v>54</v>
      </c>
      <c r="I26" s="88">
        <v>68</v>
      </c>
      <c r="J26" s="88" t="s">
        <v>54</v>
      </c>
      <c r="K26" s="88" t="s">
        <v>54</v>
      </c>
      <c r="L26" s="88">
        <v>44</v>
      </c>
      <c r="M26" s="88" t="s">
        <v>54</v>
      </c>
      <c r="N26" s="88" t="s">
        <v>54</v>
      </c>
      <c r="O26" s="88">
        <v>25</v>
      </c>
      <c r="P26" s="88">
        <v>37</v>
      </c>
      <c r="Q26" s="157" t="s">
        <v>61</v>
      </c>
      <c r="R26" s="158">
        <v>37</v>
      </c>
      <c r="S26" s="152">
        <f>100/SUM(R24:R27)*R26</f>
        <v>42.045454545454547</v>
      </c>
      <c r="T26" s="35">
        <f t="shared" si="0"/>
        <v>174</v>
      </c>
      <c r="U26" s="79"/>
    </row>
    <row r="27" spans="1:21" ht="15.75" thickBot="1" x14ac:dyDescent="0.3">
      <c r="A27" s="167" t="s">
        <v>99</v>
      </c>
      <c r="B27" s="159" t="s">
        <v>23</v>
      </c>
      <c r="C27" s="159">
        <v>4</v>
      </c>
      <c r="D27" s="159">
        <v>88</v>
      </c>
      <c r="E27" s="160"/>
      <c r="F27" s="161" t="s">
        <v>54</v>
      </c>
      <c r="G27" s="162" t="s">
        <v>54</v>
      </c>
      <c r="H27" s="162" t="s">
        <v>54</v>
      </c>
      <c r="I27" s="162" t="s">
        <v>54</v>
      </c>
      <c r="J27" s="162" t="s">
        <v>54</v>
      </c>
      <c r="K27" s="162" t="s">
        <v>54</v>
      </c>
      <c r="L27" s="162" t="s">
        <v>54</v>
      </c>
      <c r="M27" s="162" t="s">
        <v>54</v>
      </c>
      <c r="N27" s="162" t="s">
        <v>54</v>
      </c>
      <c r="O27" s="162" t="s">
        <v>54</v>
      </c>
      <c r="P27" s="163" t="s">
        <v>54</v>
      </c>
      <c r="Q27" s="164" t="s">
        <v>62</v>
      </c>
      <c r="R27" s="165">
        <v>37</v>
      </c>
      <c r="S27" s="152">
        <f>100/SUM(R24:R27)*R27</f>
        <v>42.045454545454547</v>
      </c>
      <c r="T27" s="35">
        <f t="shared" si="0"/>
        <v>0</v>
      </c>
      <c r="U27" s="78">
        <f t="shared" si="5"/>
        <v>9.5681818181818183</v>
      </c>
    </row>
    <row r="28" spans="1:21" x14ac:dyDescent="0.25">
      <c r="A28" s="150" t="s">
        <v>99</v>
      </c>
      <c r="B28" s="83" t="s">
        <v>42</v>
      </c>
      <c r="C28" s="83">
        <v>2</v>
      </c>
      <c r="D28" s="83">
        <v>40</v>
      </c>
      <c r="E28" s="84"/>
      <c r="F28" s="85" t="s">
        <v>51</v>
      </c>
      <c r="G28" s="82">
        <v>8</v>
      </c>
      <c r="H28" s="82">
        <v>8</v>
      </c>
      <c r="I28" s="82">
        <v>13</v>
      </c>
      <c r="J28" s="82">
        <v>14</v>
      </c>
      <c r="K28" s="82">
        <v>12</v>
      </c>
      <c r="L28" s="82">
        <v>17</v>
      </c>
      <c r="M28" s="82">
        <v>10</v>
      </c>
      <c r="N28" s="82">
        <v>13</v>
      </c>
      <c r="O28" s="82">
        <v>15</v>
      </c>
      <c r="P28" s="86">
        <v>10</v>
      </c>
      <c r="Q28" s="87" t="s">
        <v>59</v>
      </c>
      <c r="R28" s="151">
        <v>0</v>
      </c>
      <c r="S28" s="152">
        <f>100/SUM(R28:R31)*R28</f>
        <v>0</v>
      </c>
      <c r="T28" s="35">
        <f t="shared" si="0"/>
        <v>120</v>
      </c>
      <c r="U28" s="79"/>
    </row>
    <row r="29" spans="1:21" x14ac:dyDescent="0.25">
      <c r="A29" s="166" t="s">
        <v>99</v>
      </c>
      <c r="B29" s="89" t="s">
        <v>42</v>
      </c>
      <c r="C29" s="89">
        <v>2</v>
      </c>
      <c r="D29" s="89">
        <v>40</v>
      </c>
      <c r="E29" s="153"/>
      <c r="F29" s="154" t="s">
        <v>52</v>
      </c>
      <c r="G29" s="155">
        <v>32</v>
      </c>
      <c r="H29" s="155">
        <v>32</v>
      </c>
      <c r="I29" s="155">
        <v>0</v>
      </c>
      <c r="J29" s="155">
        <v>26</v>
      </c>
      <c r="K29" s="155">
        <v>28</v>
      </c>
      <c r="L29" s="155">
        <v>16</v>
      </c>
      <c r="M29" s="155">
        <v>30</v>
      </c>
      <c r="N29" s="155">
        <v>27</v>
      </c>
      <c r="O29" s="155">
        <v>17</v>
      </c>
      <c r="P29" s="156">
        <v>20</v>
      </c>
      <c r="Q29" s="157" t="s">
        <v>60</v>
      </c>
      <c r="R29" s="158">
        <v>7</v>
      </c>
      <c r="S29" s="152">
        <f>100/SUM(R28:R31)*R29</f>
        <v>17.5</v>
      </c>
      <c r="T29" s="35">
        <f t="shared" si="0"/>
        <v>228</v>
      </c>
      <c r="U29" s="79"/>
    </row>
    <row r="30" spans="1:21" x14ac:dyDescent="0.25">
      <c r="A30" s="166" t="s">
        <v>99</v>
      </c>
      <c r="B30" s="89" t="s">
        <v>42</v>
      </c>
      <c r="C30" s="89">
        <v>2</v>
      </c>
      <c r="D30" s="89">
        <v>40</v>
      </c>
      <c r="E30" s="153"/>
      <c r="F30" s="154" t="s">
        <v>53</v>
      </c>
      <c r="G30" s="88" t="s">
        <v>54</v>
      </c>
      <c r="H30" s="88" t="s">
        <v>54</v>
      </c>
      <c r="I30" s="88">
        <v>27</v>
      </c>
      <c r="J30" s="88" t="s">
        <v>54</v>
      </c>
      <c r="K30" s="88" t="s">
        <v>54</v>
      </c>
      <c r="L30" s="88">
        <v>7</v>
      </c>
      <c r="M30" s="88" t="s">
        <v>54</v>
      </c>
      <c r="N30" s="88" t="s">
        <v>54</v>
      </c>
      <c r="O30" s="88">
        <v>8</v>
      </c>
      <c r="P30" s="88">
        <v>10</v>
      </c>
      <c r="Q30" s="157" t="s">
        <v>61</v>
      </c>
      <c r="R30" s="158">
        <v>27</v>
      </c>
      <c r="S30" s="152">
        <f>100/SUM(R28:R31)*R30</f>
        <v>67.5</v>
      </c>
      <c r="T30" s="35">
        <f t="shared" si="0"/>
        <v>52</v>
      </c>
      <c r="U30" s="79"/>
    </row>
    <row r="31" spans="1:21" ht="15.75" thickBot="1" x14ac:dyDescent="0.3">
      <c r="A31" s="167" t="s">
        <v>99</v>
      </c>
      <c r="B31" s="159" t="s">
        <v>42</v>
      </c>
      <c r="C31" s="159">
        <v>2</v>
      </c>
      <c r="D31" s="159">
        <v>40</v>
      </c>
      <c r="E31" s="160"/>
      <c r="F31" s="161" t="s">
        <v>54</v>
      </c>
      <c r="G31" s="162" t="s">
        <v>54</v>
      </c>
      <c r="H31" s="162" t="s">
        <v>54</v>
      </c>
      <c r="I31" s="162" t="s">
        <v>54</v>
      </c>
      <c r="J31" s="162" t="s">
        <v>54</v>
      </c>
      <c r="K31" s="162" t="s">
        <v>54</v>
      </c>
      <c r="L31" s="162" t="s">
        <v>54</v>
      </c>
      <c r="M31" s="162" t="s">
        <v>54</v>
      </c>
      <c r="N31" s="162" t="s">
        <v>54</v>
      </c>
      <c r="O31" s="162" t="s">
        <v>54</v>
      </c>
      <c r="P31" s="163" t="s">
        <v>54</v>
      </c>
      <c r="Q31" s="164" t="s">
        <v>62</v>
      </c>
      <c r="R31" s="165">
        <v>6</v>
      </c>
      <c r="S31" s="152">
        <f>100/SUM(R28:R31)*R31</f>
        <v>15</v>
      </c>
      <c r="T31" s="35">
        <f t="shared" si="0"/>
        <v>0</v>
      </c>
      <c r="U31" s="78">
        <f t="shared" si="5"/>
        <v>8.3000000000000007</v>
      </c>
    </row>
    <row r="32" spans="1:21" x14ac:dyDescent="0.25">
      <c r="A32" s="150" t="s">
        <v>99</v>
      </c>
      <c r="B32" s="83" t="s">
        <v>88</v>
      </c>
      <c r="C32" s="83">
        <v>3</v>
      </c>
      <c r="D32" s="83">
        <v>36</v>
      </c>
      <c r="E32" s="84"/>
      <c r="F32" s="85" t="s">
        <v>51</v>
      </c>
      <c r="G32" s="82">
        <v>10</v>
      </c>
      <c r="H32" s="82">
        <v>13</v>
      </c>
      <c r="I32" s="82">
        <v>9</v>
      </c>
      <c r="J32" s="82">
        <v>21</v>
      </c>
      <c r="K32" s="82">
        <v>8</v>
      </c>
      <c r="L32" s="82">
        <v>14</v>
      </c>
      <c r="M32" s="82">
        <v>5</v>
      </c>
      <c r="N32" s="82">
        <v>13</v>
      </c>
      <c r="O32" s="82">
        <v>9</v>
      </c>
      <c r="P32" s="86">
        <v>8</v>
      </c>
      <c r="Q32" s="87" t="s">
        <v>59</v>
      </c>
      <c r="R32" s="151">
        <v>0</v>
      </c>
      <c r="S32" s="152">
        <f>100/SUM(R32:R35)*R32</f>
        <v>0</v>
      </c>
      <c r="T32" s="35">
        <f t="shared" si="0"/>
        <v>110</v>
      </c>
      <c r="U32" s="79"/>
    </row>
    <row r="33" spans="1:21" x14ac:dyDescent="0.25">
      <c r="A33" s="166" t="s">
        <v>99</v>
      </c>
      <c r="B33" s="89" t="s">
        <v>88</v>
      </c>
      <c r="C33" s="89">
        <v>3</v>
      </c>
      <c r="D33" s="89">
        <v>36</v>
      </c>
      <c r="E33" s="153"/>
      <c r="F33" s="154" t="s">
        <v>52</v>
      </c>
      <c r="G33" s="155">
        <v>26</v>
      </c>
      <c r="H33" s="155">
        <v>23</v>
      </c>
      <c r="I33" s="155">
        <v>10</v>
      </c>
      <c r="J33" s="155">
        <v>15</v>
      </c>
      <c r="K33" s="155">
        <v>28</v>
      </c>
      <c r="L33" s="155">
        <v>6</v>
      </c>
      <c r="M33" s="155">
        <v>31</v>
      </c>
      <c r="N33" s="155">
        <v>23</v>
      </c>
      <c r="O33" s="155">
        <v>16</v>
      </c>
      <c r="P33" s="156">
        <v>13</v>
      </c>
      <c r="Q33" s="157" t="s">
        <v>60</v>
      </c>
      <c r="R33" s="158">
        <v>13</v>
      </c>
      <c r="S33" s="152">
        <f>100/SUM(R32:R35)*R33</f>
        <v>36.111111111111107</v>
      </c>
      <c r="T33" s="35">
        <f t="shared" si="0"/>
        <v>191</v>
      </c>
      <c r="U33" s="79"/>
    </row>
    <row r="34" spans="1:21" x14ac:dyDescent="0.25">
      <c r="A34" s="166" t="s">
        <v>99</v>
      </c>
      <c r="B34" s="89" t="s">
        <v>88</v>
      </c>
      <c r="C34" s="89">
        <v>3</v>
      </c>
      <c r="D34" s="89">
        <v>36</v>
      </c>
      <c r="E34" s="153"/>
      <c r="F34" s="154" t="s">
        <v>53</v>
      </c>
      <c r="G34" s="88" t="s">
        <v>54</v>
      </c>
      <c r="H34" s="88" t="s">
        <v>54</v>
      </c>
      <c r="I34" s="88">
        <v>17</v>
      </c>
      <c r="J34" s="88" t="s">
        <v>54</v>
      </c>
      <c r="K34" s="88" t="s">
        <v>54</v>
      </c>
      <c r="L34" s="88">
        <v>16</v>
      </c>
      <c r="M34" s="88" t="s">
        <v>54</v>
      </c>
      <c r="N34" s="88" t="s">
        <v>54</v>
      </c>
      <c r="O34" s="88">
        <v>11</v>
      </c>
      <c r="P34" s="88">
        <v>15</v>
      </c>
      <c r="Q34" s="157" t="s">
        <v>61</v>
      </c>
      <c r="R34" s="158">
        <v>10</v>
      </c>
      <c r="S34" s="152">
        <f>100/SUM(R32:R35)*R34</f>
        <v>27.777777777777779</v>
      </c>
      <c r="T34" s="35">
        <f t="shared" si="0"/>
        <v>59</v>
      </c>
      <c r="U34" s="79"/>
    </row>
    <row r="35" spans="1:21" ht="15.75" thickBot="1" x14ac:dyDescent="0.3">
      <c r="A35" s="167" t="s">
        <v>99</v>
      </c>
      <c r="B35" s="159" t="s">
        <v>88</v>
      </c>
      <c r="C35" s="159">
        <v>3</v>
      </c>
      <c r="D35" s="159">
        <v>36</v>
      </c>
      <c r="E35" s="160"/>
      <c r="F35" s="161" t="s">
        <v>54</v>
      </c>
      <c r="G35" s="162" t="s">
        <v>54</v>
      </c>
      <c r="H35" s="162" t="s">
        <v>54</v>
      </c>
      <c r="I35" s="162" t="s">
        <v>54</v>
      </c>
      <c r="J35" s="162" t="s">
        <v>54</v>
      </c>
      <c r="K35" s="162" t="s">
        <v>54</v>
      </c>
      <c r="L35" s="162" t="s">
        <v>54</v>
      </c>
      <c r="M35" s="162" t="s">
        <v>54</v>
      </c>
      <c r="N35" s="162" t="s">
        <v>54</v>
      </c>
      <c r="O35" s="162" t="s">
        <v>54</v>
      </c>
      <c r="P35" s="163" t="s">
        <v>54</v>
      </c>
      <c r="Q35" s="164" t="s">
        <v>62</v>
      </c>
      <c r="R35" s="165">
        <v>13</v>
      </c>
      <c r="S35" s="152">
        <f>100/SUM(R32:R35)*R35</f>
        <v>36.111111111111107</v>
      </c>
      <c r="T35" s="35">
        <f t="shared" si="0"/>
        <v>0</v>
      </c>
      <c r="U35" s="78">
        <f t="shared" si="5"/>
        <v>8.5833333333333339</v>
      </c>
    </row>
    <row r="36" spans="1:21" x14ac:dyDescent="0.25">
      <c r="A36" s="150" t="s">
        <v>99</v>
      </c>
      <c r="B36" s="83" t="s">
        <v>24</v>
      </c>
      <c r="C36" s="83">
        <v>4</v>
      </c>
      <c r="D36" s="83">
        <v>92</v>
      </c>
      <c r="E36" s="84"/>
      <c r="F36" s="85" t="s">
        <v>51</v>
      </c>
      <c r="G36" s="82">
        <v>54</v>
      </c>
      <c r="H36" s="82">
        <v>16</v>
      </c>
      <c r="I36" s="82">
        <v>23</v>
      </c>
      <c r="J36" s="82">
        <v>36</v>
      </c>
      <c r="K36" s="82">
        <v>8</v>
      </c>
      <c r="L36" s="82">
        <v>40</v>
      </c>
      <c r="M36" s="82">
        <v>14</v>
      </c>
      <c r="N36" s="82">
        <v>19</v>
      </c>
      <c r="O36" s="82">
        <v>25</v>
      </c>
      <c r="P36" s="86">
        <v>15</v>
      </c>
      <c r="Q36" s="87" t="s">
        <v>59</v>
      </c>
      <c r="R36" s="151">
        <v>4</v>
      </c>
      <c r="S36" s="152">
        <f>100/SUM(R36:R39)*R36</f>
        <v>4.3478260869565215</v>
      </c>
      <c r="T36" s="35">
        <f t="shared" si="0"/>
        <v>250</v>
      </c>
      <c r="U36" s="79"/>
    </row>
    <row r="37" spans="1:21" x14ac:dyDescent="0.25">
      <c r="A37" s="166" t="s">
        <v>99</v>
      </c>
      <c r="B37" s="89" t="s">
        <v>24</v>
      </c>
      <c r="C37" s="89">
        <v>4</v>
      </c>
      <c r="D37" s="89">
        <v>92</v>
      </c>
      <c r="E37" s="153"/>
      <c r="F37" s="154" t="s">
        <v>52</v>
      </c>
      <c r="G37" s="155">
        <v>38</v>
      </c>
      <c r="H37" s="155">
        <v>76</v>
      </c>
      <c r="I37" s="155">
        <v>21</v>
      </c>
      <c r="J37" s="155">
        <v>56</v>
      </c>
      <c r="K37" s="155">
        <v>84</v>
      </c>
      <c r="L37" s="155">
        <v>17</v>
      </c>
      <c r="M37" s="155">
        <v>78</v>
      </c>
      <c r="N37" s="155">
        <v>73</v>
      </c>
      <c r="O37" s="155">
        <v>34</v>
      </c>
      <c r="P37" s="156">
        <v>33</v>
      </c>
      <c r="Q37" s="157" t="s">
        <v>60</v>
      </c>
      <c r="R37" s="158">
        <v>17</v>
      </c>
      <c r="S37" s="152">
        <f>100/SUM(R36:R39)*R37</f>
        <v>18.478260869565215</v>
      </c>
      <c r="T37" s="35">
        <f t="shared" si="0"/>
        <v>510</v>
      </c>
      <c r="U37" s="79"/>
    </row>
    <row r="38" spans="1:21" x14ac:dyDescent="0.25">
      <c r="A38" s="166" t="s">
        <v>99</v>
      </c>
      <c r="B38" s="89" t="s">
        <v>24</v>
      </c>
      <c r="C38" s="89">
        <v>4</v>
      </c>
      <c r="D38" s="89">
        <v>92</v>
      </c>
      <c r="E38" s="153"/>
      <c r="F38" s="154" t="s">
        <v>53</v>
      </c>
      <c r="G38" s="88" t="s">
        <v>54</v>
      </c>
      <c r="H38" s="88" t="s">
        <v>54</v>
      </c>
      <c r="I38" s="88">
        <v>48</v>
      </c>
      <c r="J38" s="88" t="s">
        <v>54</v>
      </c>
      <c r="K38" s="88" t="s">
        <v>54</v>
      </c>
      <c r="L38" s="88">
        <v>35</v>
      </c>
      <c r="M38" s="88" t="s">
        <v>54</v>
      </c>
      <c r="N38" s="88" t="s">
        <v>54</v>
      </c>
      <c r="O38" s="88">
        <v>33</v>
      </c>
      <c r="P38" s="88">
        <v>44</v>
      </c>
      <c r="Q38" s="157" t="s">
        <v>61</v>
      </c>
      <c r="R38" s="158">
        <v>38</v>
      </c>
      <c r="S38" s="152">
        <f>100/SUM(R36:R39)*R38</f>
        <v>41.304347826086953</v>
      </c>
      <c r="T38" s="35">
        <f t="shared" si="0"/>
        <v>160</v>
      </c>
      <c r="U38" s="79"/>
    </row>
    <row r="39" spans="1:21" ht="15.75" thickBot="1" x14ac:dyDescent="0.3">
      <c r="A39" s="167" t="s">
        <v>99</v>
      </c>
      <c r="B39" s="159" t="s">
        <v>24</v>
      </c>
      <c r="C39" s="159">
        <v>4</v>
      </c>
      <c r="D39" s="159">
        <v>92</v>
      </c>
      <c r="E39" s="160"/>
      <c r="F39" s="161" t="s">
        <v>54</v>
      </c>
      <c r="G39" s="162" t="s">
        <v>54</v>
      </c>
      <c r="H39" s="162" t="s">
        <v>54</v>
      </c>
      <c r="I39" s="162" t="s">
        <v>54</v>
      </c>
      <c r="J39" s="162" t="s">
        <v>54</v>
      </c>
      <c r="K39" s="162" t="s">
        <v>54</v>
      </c>
      <c r="L39" s="162" t="s">
        <v>54</v>
      </c>
      <c r="M39" s="162" t="s">
        <v>54</v>
      </c>
      <c r="N39" s="162" t="s">
        <v>54</v>
      </c>
      <c r="O39" s="162" t="s">
        <v>54</v>
      </c>
      <c r="P39" s="163" t="s">
        <v>54</v>
      </c>
      <c r="Q39" s="164" t="s">
        <v>62</v>
      </c>
      <c r="R39" s="165">
        <v>33</v>
      </c>
      <c r="S39" s="152">
        <f>100/SUM(R36:R39)*R39</f>
        <v>35.869565217391305</v>
      </c>
      <c r="T39" s="35">
        <f t="shared" si="0"/>
        <v>0</v>
      </c>
      <c r="U39" s="78">
        <f t="shared" si="5"/>
        <v>9.0217391304347831</v>
      </c>
    </row>
    <row r="40" spans="1:21" x14ac:dyDescent="0.25">
      <c r="A40" s="150" t="s">
        <v>99</v>
      </c>
      <c r="B40" s="83" t="s">
        <v>15</v>
      </c>
      <c r="C40" s="83">
        <v>1</v>
      </c>
      <c r="D40" s="83">
        <v>12</v>
      </c>
      <c r="E40" s="84"/>
      <c r="F40" s="85" t="s">
        <v>51</v>
      </c>
      <c r="G40" s="82">
        <v>4</v>
      </c>
      <c r="H40" s="82">
        <v>0</v>
      </c>
      <c r="I40" s="82">
        <v>3</v>
      </c>
      <c r="J40" s="82">
        <v>2</v>
      </c>
      <c r="K40" s="82">
        <v>5</v>
      </c>
      <c r="L40" s="82">
        <v>5</v>
      </c>
      <c r="M40" s="82">
        <v>0</v>
      </c>
      <c r="N40" s="82">
        <v>3</v>
      </c>
      <c r="O40" s="82">
        <v>5</v>
      </c>
      <c r="P40" s="86">
        <v>0</v>
      </c>
      <c r="Q40" s="87" t="s">
        <v>59</v>
      </c>
      <c r="R40" s="151">
        <v>0</v>
      </c>
      <c r="S40" s="152">
        <f>100/SUM(R40:R43)*R40</f>
        <v>0</v>
      </c>
      <c r="T40" s="35">
        <f t="shared" si="0"/>
        <v>27</v>
      </c>
      <c r="U40" s="79"/>
    </row>
    <row r="41" spans="1:21" x14ac:dyDescent="0.25">
      <c r="A41" s="166" t="s">
        <v>99</v>
      </c>
      <c r="B41" s="89" t="s">
        <v>15</v>
      </c>
      <c r="C41" s="89">
        <v>1</v>
      </c>
      <c r="D41" s="89">
        <v>12</v>
      </c>
      <c r="E41" s="153"/>
      <c r="F41" s="154" t="s">
        <v>52</v>
      </c>
      <c r="G41" s="155">
        <v>8</v>
      </c>
      <c r="H41" s="155">
        <v>12</v>
      </c>
      <c r="I41" s="155">
        <v>7</v>
      </c>
      <c r="J41" s="155">
        <v>10</v>
      </c>
      <c r="K41" s="155">
        <v>7</v>
      </c>
      <c r="L41" s="155">
        <v>2</v>
      </c>
      <c r="M41" s="155">
        <v>12</v>
      </c>
      <c r="N41" s="155">
        <v>9</v>
      </c>
      <c r="O41" s="155">
        <v>7</v>
      </c>
      <c r="P41" s="156">
        <v>10</v>
      </c>
      <c r="Q41" s="157" t="s">
        <v>60</v>
      </c>
      <c r="R41" s="158">
        <v>1</v>
      </c>
      <c r="S41" s="152">
        <f>100/SUM(R40:R43)*R41</f>
        <v>8.3333333333333339</v>
      </c>
      <c r="T41" s="35">
        <f t="shared" si="0"/>
        <v>84</v>
      </c>
      <c r="U41" s="79"/>
    </row>
    <row r="42" spans="1:21" x14ac:dyDescent="0.25">
      <c r="A42" s="166" t="s">
        <v>99</v>
      </c>
      <c r="B42" s="89" t="s">
        <v>15</v>
      </c>
      <c r="C42" s="89">
        <v>1</v>
      </c>
      <c r="D42" s="89">
        <v>12</v>
      </c>
      <c r="E42" s="153"/>
      <c r="F42" s="154" t="s">
        <v>53</v>
      </c>
      <c r="G42" s="88" t="s">
        <v>54</v>
      </c>
      <c r="H42" s="88" t="s">
        <v>54</v>
      </c>
      <c r="I42" s="88">
        <v>2</v>
      </c>
      <c r="J42" s="88" t="s">
        <v>54</v>
      </c>
      <c r="K42" s="88" t="s">
        <v>54</v>
      </c>
      <c r="L42" s="88">
        <v>5</v>
      </c>
      <c r="M42" s="88" t="s">
        <v>54</v>
      </c>
      <c r="N42" s="88" t="s">
        <v>54</v>
      </c>
      <c r="O42" s="88">
        <v>0</v>
      </c>
      <c r="P42" s="88">
        <v>2</v>
      </c>
      <c r="Q42" s="157" t="s">
        <v>61</v>
      </c>
      <c r="R42" s="158">
        <v>9</v>
      </c>
      <c r="S42" s="152">
        <f>100/SUM(R40:R43)*R42</f>
        <v>75</v>
      </c>
      <c r="T42" s="35">
        <f t="shared" si="0"/>
        <v>9</v>
      </c>
      <c r="U42" s="79"/>
    </row>
    <row r="43" spans="1:21" ht="15.75" thickBot="1" x14ac:dyDescent="0.3">
      <c r="A43" s="167" t="s">
        <v>99</v>
      </c>
      <c r="B43" s="159" t="s">
        <v>15</v>
      </c>
      <c r="C43" s="159">
        <v>1</v>
      </c>
      <c r="D43" s="159">
        <v>12</v>
      </c>
      <c r="E43" s="160"/>
      <c r="F43" s="161" t="s">
        <v>54</v>
      </c>
      <c r="G43" s="162" t="s">
        <v>54</v>
      </c>
      <c r="H43" s="162" t="s">
        <v>54</v>
      </c>
      <c r="I43" s="162" t="s">
        <v>54</v>
      </c>
      <c r="J43" s="162" t="s">
        <v>54</v>
      </c>
      <c r="K43" s="162" t="s">
        <v>54</v>
      </c>
      <c r="L43" s="162" t="s">
        <v>54</v>
      </c>
      <c r="M43" s="162" t="s">
        <v>54</v>
      </c>
      <c r="N43" s="162" t="s">
        <v>54</v>
      </c>
      <c r="O43" s="162" t="s">
        <v>54</v>
      </c>
      <c r="P43" s="163" t="s">
        <v>54</v>
      </c>
      <c r="Q43" s="164" t="s">
        <v>62</v>
      </c>
      <c r="R43" s="165">
        <v>2</v>
      </c>
      <c r="S43" s="152">
        <f>100/SUM(R40:R43)*R43</f>
        <v>16.666666666666668</v>
      </c>
      <c r="T43" s="35">
        <f t="shared" si="0"/>
        <v>0</v>
      </c>
      <c r="U43" s="78">
        <f t="shared" si="5"/>
        <v>8.5</v>
      </c>
    </row>
    <row r="44" spans="1:21" ht="15.75" thickBot="1" x14ac:dyDescent="0.3">
      <c r="A44" s="167" t="s">
        <v>99</v>
      </c>
      <c r="B44" s="83" t="s">
        <v>26</v>
      </c>
      <c r="C44" s="83">
        <v>2</v>
      </c>
      <c r="D44" s="83">
        <v>23</v>
      </c>
      <c r="E44" s="84"/>
      <c r="F44" s="85" t="s">
        <v>51</v>
      </c>
      <c r="G44" s="82">
        <v>3</v>
      </c>
      <c r="H44" s="82">
        <v>2</v>
      </c>
      <c r="I44" s="82">
        <v>6</v>
      </c>
      <c r="J44" s="82">
        <v>4</v>
      </c>
      <c r="K44" s="82">
        <v>2</v>
      </c>
      <c r="L44" s="82">
        <v>2</v>
      </c>
      <c r="M44" s="82">
        <v>1</v>
      </c>
      <c r="N44" s="82">
        <v>2</v>
      </c>
      <c r="O44" s="82">
        <v>4</v>
      </c>
      <c r="P44" s="86">
        <v>1</v>
      </c>
      <c r="Q44" s="87" t="s">
        <v>59</v>
      </c>
      <c r="R44" s="151">
        <v>0</v>
      </c>
      <c r="S44" s="152">
        <f>100/SUM(R44:R47)*R44</f>
        <v>0</v>
      </c>
      <c r="T44" s="35">
        <f t="shared" si="0"/>
        <v>27</v>
      </c>
      <c r="U44" s="79"/>
    </row>
    <row r="45" spans="1:21" ht="15.75" thickBot="1" x14ac:dyDescent="0.3">
      <c r="A45" s="167" t="s">
        <v>99</v>
      </c>
      <c r="B45" s="89" t="s">
        <v>26</v>
      </c>
      <c r="C45" s="89">
        <v>2</v>
      </c>
      <c r="D45" s="89">
        <v>23</v>
      </c>
      <c r="E45" s="153"/>
      <c r="F45" s="154" t="s">
        <v>52</v>
      </c>
      <c r="G45" s="155">
        <v>20</v>
      </c>
      <c r="H45" s="155">
        <v>21</v>
      </c>
      <c r="I45" s="155">
        <v>3</v>
      </c>
      <c r="J45" s="155">
        <v>19</v>
      </c>
      <c r="K45" s="155">
        <v>21</v>
      </c>
      <c r="L45" s="155">
        <v>4</v>
      </c>
      <c r="M45" s="155">
        <v>22</v>
      </c>
      <c r="N45" s="155">
        <v>21</v>
      </c>
      <c r="O45" s="155">
        <v>16</v>
      </c>
      <c r="P45" s="156">
        <v>4</v>
      </c>
      <c r="Q45" s="157" t="s">
        <v>60</v>
      </c>
      <c r="R45" s="158">
        <v>2</v>
      </c>
      <c r="S45" s="152">
        <f>100/SUM(R44:R47)*R45</f>
        <v>8.695652173913043</v>
      </c>
      <c r="T45" s="35">
        <f t="shared" si="0"/>
        <v>151</v>
      </c>
      <c r="U45" s="79"/>
    </row>
    <row r="46" spans="1:21" ht="15.75" thickBot="1" x14ac:dyDescent="0.3">
      <c r="A46" s="167" t="s">
        <v>99</v>
      </c>
      <c r="B46" s="89" t="s">
        <v>26</v>
      </c>
      <c r="C46" s="89">
        <v>2</v>
      </c>
      <c r="D46" s="89">
        <v>23</v>
      </c>
      <c r="E46" s="153"/>
      <c r="F46" s="154" t="s">
        <v>53</v>
      </c>
      <c r="G46" s="88" t="s">
        <v>54</v>
      </c>
      <c r="H46" s="88" t="s">
        <v>54</v>
      </c>
      <c r="I46" s="88">
        <v>14</v>
      </c>
      <c r="J46" s="88" t="s">
        <v>54</v>
      </c>
      <c r="K46" s="88" t="s">
        <v>54</v>
      </c>
      <c r="L46" s="88">
        <v>17</v>
      </c>
      <c r="M46" s="88" t="s">
        <v>54</v>
      </c>
      <c r="N46" s="88" t="s">
        <v>54</v>
      </c>
      <c r="O46" s="88">
        <v>3</v>
      </c>
      <c r="P46" s="88">
        <v>18</v>
      </c>
      <c r="Q46" s="157" t="s">
        <v>61</v>
      </c>
      <c r="R46" s="158">
        <v>6</v>
      </c>
      <c r="S46" s="152">
        <f>100/SUM(R44:R47)*R46</f>
        <v>26.086956521739129</v>
      </c>
      <c r="T46" s="35">
        <f t="shared" si="0"/>
        <v>52</v>
      </c>
      <c r="U46" s="79"/>
    </row>
    <row r="47" spans="1:21" ht="15.75" thickBot="1" x14ac:dyDescent="0.3">
      <c r="A47" s="167" t="s">
        <v>99</v>
      </c>
      <c r="B47" s="159" t="s">
        <v>26</v>
      </c>
      <c r="C47" s="159">
        <v>2</v>
      </c>
      <c r="D47" s="159">
        <v>23</v>
      </c>
      <c r="E47" s="160"/>
      <c r="F47" s="161" t="s">
        <v>54</v>
      </c>
      <c r="G47" s="162" t="s">
        <v>54</v>
      </c>
      <c r="H47" s="162" t="s">
        <v>54</v>
      </c>
      <c r="I47" s="162" t="s">
        <v>54</v>
      </c>
      <c r="J47" s="162" t="s">
        <v>54</v>
      </c>
      <c r="K47" s="162" t="s">
        <v>54</v>
      </c>
      <c r="L47" s="162" t="s">
        <v>54</v>
      </c>
      <c r="M47" s="162" t="s">
        <v>54</v>
      </c>
      <c r="N47" s="162" t="s">
        <v>54</v>
      </c>
      <c r="O47" s="162" t="s">
        <v>54</v>
      </c>
      <c r="P47" s="163" t="s">
        <v>54</v>
      </c>
      <c r="Q47" s="164" t="s">
        <v>62</v>
      </c>
      <c r="R47" s="165">
        <v>15</v>
      </c>
      <c r="S47" s="152">
        <f>100/SUM(R44:R47)*R47</f>
        <v>65.217391304347828</v>
      </c>
      <c r="T47" s="35">
        <f t="shared" si="0"/>
        <v>0</v>
      </c>
      <c r="U47" s="78">
        <f t="shared" si="5"/>
        <v>11.086956521739131</v>
      </c>
    </row>
    <row r="48" spans="1:21" ht="15.75" thickBot="1" x14ac:dyDescent="0.3">
      <c r="A48" s="150" t="s">
        <v>100</v>
      </c>
      <c r="B48" s="83" t="s">
        <v>27</v>
      </c>
      <c r="C48" s="83">
        <v>2</v>
      </c>
      <c r="D48" s="83">
        <v>28</v>
      </c>
      <c r="E48" s="84"/>
      <c r="F48" s="85" t="s">
        <v>51</v>
      </c>
      <c r="G48" s="82">
        <v>12</v>
      </c>
      <c r="H48" s="82">
        <v>1</v>
      </c>
      <c r="I48" s="82">
        <v>3</v>
      </c>
      <c r="J48" s="82">
        <v>9</v>
      </c>
      <c r="K48" s="82">
        <v>6</v>
      </c>
      <c r="L48" s="82">
        <v>12</v>
      </c>
      <c r="M48" s="82">
        <v>2</v>
      </c>
      <c r="N48" s="82">
        <v>6</v>
      </c>
      <c r="O48" s="82">
        <v>8</v>
      </c>
      <c r="P48" s="86">
        <v>7</v>
      </c>
      <c r="Q48" s="87" t="s">
        <v>59</v>
      </c>
      <c r="R48" s="151">
        <v>0</v>
      </c>
      <c r="S48" s="152">
        <f>100/SUM(R48:R51)*R48</f>
        <v>0</v>
      </c>
      <c r="T48" s="35">
        <f t="shared" si="0"/>
        <v>66</v>
      </c>
      <c r="U48" s="79"/>
    </row>
    <row r="49" spans="1:21" ht="15.75" thickBot="1" x14ac:dyDescent="0.3">
      <c r="A49" s="166" t="s">
        <v>100</v>
      </c>
      <c r="B49" s="83" t="s">
        <v>27</v>
      </c>
      <c r="C49" s="89">
        <v>2</v>
      </c>
      <c r="D49" s="89">
        <v>28</v>
      </c>
      <c r="E49" s="153"/>
      <c r="F49" s="154" t="s">
        <v>52</v>
      </c>
      <c r="G49" s="155">
        <v>16</v>
      </c>
      <c r="H49" s="155">
        <v>27</v>
      </c>
      <c r="I49" s="155">
        <v>5</v>
      </c>
      <c r="J49" s="155">
        <v>19</v>
      </c>
      <c r="K49" s="155">
        <v>22</v>
      </c>
      <c r="L49" s="155">
        <v>6</v>
      </c>
      <c r="M49" s="155">
        <v>26</v>
      </c>
      <c r="N49" s="155">
        <v>22</v>
      </c>
      <c r="O49" s="155">
        <v>11</v>
      </c>
      <c r="P49" s="156">
        <v>13</v>
      </c>
      <c r="Q49" s="157" t="s">
        <v>60</v>
      </c>
      <c r="R49" s="158">
        <v>0</v>
      </c>
      <c r="S49" s="152">
        <f>100/SUM(R48:R51)*R49</f>
        <v>0</v>
      </c>
      <c r="T49" s="35">
        <f t="shared" si="0"/>
        <v>167</v>
      </c>
      <c r="U49" s="79"/>
    </row>
    <row r="50" spans="1:21" ht="15.75" thickBot="1" x14ac:dyDescent="0.3">
      <c r="A50" s="166" t="s">
        <v>100</v>
      </c>
      <c r="B50" s="83" t="s">
        <v>27</v>
      </c>
      <c r="C50" s="89">
        <v>2</v>
      </c>
      <c r="D50" s="89">
        <v>28</v>
      </c>
      <c r="E50" s="153"/>
      <c r="F50" s="154" t="s">
        <v>53</v>
      </c>
      <c r="G50" s="88" t="s">
        <v>54</v>
      </c>
      <c r="H50" s="88" t="s">
        <v>54</v>
      </c>
      <c r="I50" s="88">
        <v>20</v>
      </c>
      <c r="J50" s="88" t="s">
        <v>54</v>
      </c>
      <c r="K50" s="88" t="s">
        <v>54</v>
      </c>
      <c r="L50" s="88">
        <v>10</v>
      </c>
      <c r="M50" s="88" t="s">
        <v>54</v>
      </c>
      <c r="N50" s="88" t="s">
        <v>54</v>
      </c>
      <c r="O50" s="88">
        <v>9</v>
      </c>
      <c r="P50" s="88">
        <v>8</v>
      </c>
      <c r="Q50" s="157" t="s">
        <v>61</v>
      </c>
      <c r="R50" s="158">
        <v>19</v>
      </c>
      <c r="S50" s="152">
        <f>100/SUM(R48:R51)*R50</f>
        <v>67.857142857142861</v>
      </c>
      <c r="T50" s="35">
        <f t="shared" si="0"/>
        <v>47</v>
      </c>
      <c r="U50" s="79"/>
    </row>
    <row r="51" spans="1:21" ht="15.75" thickBot="1" x14ac:dyDescent="0.3">
      <c r="A51" s="167" t="s">
        <v>100</v>
      </c>
      <c r="B51" s="83" t="s">
        <v>27</v>
      </c>
      <c r="C51" s="159">
        <v>2</v>
      </c>
      <c r="D51" s="159">
        <v>28</v>
      </c>
      <c r="E51" s="160"/>
      <c r="F51" s="161" t="s">
        <v>54</v>
      </c>
      <c r="G51" s="162" t="s">
        <v>54</v>
      </c>
      <c r="H51" s="162" t="s">
        <v>54</v>
      </c>
      <c r="I51" s="162" t="s">
        <v>54</v>
      </c>
      <c r="J51" s="162" t="s">
        <v>54</v>
      </c>
      <c r="K51" s="162" t="s">
        <v>54</v>
      </c>
      <c r="L51" s="162" t="s">
        <v>54</v>
      </c>
      <c r="M51" s="162" t="s">
        <v>54</v>
      </c>
      <c r="N51" s="162" t="s">
        <v>54</v>
      </c>
      <c r="O51" s="162" t="s">
        <v>54</v>
      </c>
      <c r="P51" s="163" t="s">
        <v>54</v>
      </c>
      <c r="Q51" s="164" t="s">
        <v>62</v>
      </c>
      <c r="R51" s="165">
        <v>9</v>
      </c>
      <c r="S51" s="152">
        <f>100/SUM(R48:R51)*R51</f>
        <v>32.142857142857146</v>
      </c>
      <c r="T51" s="35">
        <f t="shared" si="0"/>
        <v>0</v>
      </c>
      <c r="U51" s="78">
        <f t="shared" si="5"/>
        <v>9.3214285714285712</v>
      </c>
    </row>
    <row r="52" spans="1:21" x14ac:dyDescent="0.25">
      <c r="A52" s="150" t="s">
        <v>99</v>
      </c>
      <c r="B52" s="83" t="s">
        <v>29</v>
      </c>
      <c r="C52" s="83">
        <v>2</v>
      </c>
      <c r="D52" s="83">
        <v>31</v>
      </c>
      <c r="E52" s="84"/>
      <c r="F52" s="85" t="s">
        <v>51</v>
      </c>
      <c r="G52" s="82">
        <v>12</v>
      </c>
      <c r="H52" s="82">
        <v>10</v>
      </c>
      <c r="I52" s="82">
        <v>0</v>
      </c>
      <c r="J52" s="82">
        <v>13</v>
      </c>
      <c r="K52" s="82">
        <v>4</v>
      </c>
      <c r="L52" s="82">
        <v>9</v>
      </c>
      <c r="M52" s="82">
        <v>6</v>
      </c>
      <c r="N52" s="82">
        <v>2</v>
      </c>
      <c r="O52" s="82">
        <v>9</v>
      </c>
      <c r="P52" s="86">
        <v>5</v>
      </c>
      <c r="Q52" s="87" t="s">
        <v>59</v>
      </c>
      <c r="R52" s="151">
        <v>0</v>
      </c>
      <c r="S52" s="152">
        <f>100/SUM(R52:R55)*R52</f>
        <v>0</v>
      </c>
      <c r="T52" s="35">
        <f t="shared" si="0"/>
        <v>70</v>
      </c>
      <c r="U52" s="79"/>
    </row>
    <row r="53" spans="1:21" x14ac:dyDescent="0.25">
      <c r="A53" s="166" t="s">
        <v>99</v>
      </c>
      <c r="B53" s="89" t="s">
        <v>29</v>
      </c>
      <c r="C53" s="89">
        <v>2</v>
      </c>
      <c r="D53" s="89">
        <v>31</v>
      </c>
      <c r="E53" s="153"/>
      <c r="F53" s="154" t="s">
        <v>52</v>
      </c>
      <c r="G53" s="155">
        <v>19</v>
      </c>
      <c r="H53" s="155">
        <v>21</v>
      </c>
      <c r="I53" s="155">
        <v>8</v>
      </c>
      <c r="J53" s="155">
        <v>18</v>
      </c>
      <c r="K53" s="155">
        <v>27</v>
      </c>
      <c r="L53" s="155">
        <v>9</v>
      </c>
      <c r="M53" s="155">
        <v>25</v>
      </c>
      <c r="N53" s="155">
        <v>29</v>
      </c>
      <c r="O53" s="155">
        <v>17</v>
      </c>
      <c r="P53" s="156">
        <v>15</v>
      </c>
      <c r="Q53" s="157" t="s">
        <v>60</v>
      </c>
      <c r="R53" s="158">
        <v>4</v>
      </c>
      <c r="S53" s="152">
        <f>100/SUM(R52:R55)*R53</f>
        <v>12.903225806451612</v>
      </c>
      <c r="T53" s="35">
        <f t="shared" si="0"/>
        <v>188</v>
      </c>
      <c r="U53" s="79"/>
    </row>
    <row r="54" spans="1:21" x14ac:dyDescent="0.25">
      <c r="A54" s="166" t="s">
        <v>99</v>
      </c>
      <c r="B54" s="89" t="s">
        <v>29</v>
      </c>
      <c r="C54" s="89">
        <v>2</v>
      </c>
      <c r="D54" s="89">
        <v>31</v>
      </c>
      <c r="E54" s="153"/>
      <c r="F54" s="154" t="s">
        <v>53</v>
      </c>
      <c r="G54" s="88" t="s">
        <v>54</v>
      </c>
      <c r="H54" s="88" t="s">
        <v>54</v>
      </c>
      <c r="I54" s="88">
        <v>23</v>
      </c>
      <c r="J54" s="88" t="s">
        <v>54</v>
      </c>
      <c r="K54" s="88" t="s">
        <v>54</v>
      </c>
      <c r="L54" s="88">
        <v>13</v>
      </c>
      <c r="M54" s="88" t="s">
        <v>54</v>
      </c>
      <c r="N54" s="88" t="s">
        <v>54</v>
      </c>
      <c r="O54" s="88">
        <v>5</v>
      </c>
      <c r="P54" s="88">
        <v>11</v>
      </c>
      <c r="Q54" s="157" t="s">
        <v>61</v>
      </c>
      <c r="R54" s="158">
        <v>16</v>
      </c>
      <c r="S54" s="152">
        <f>100/SUM(R52:R55)*R54</f>
        <v>51.612903225806448</v>
      </c>
      <c r="T54" s="35">
        <f t="shared" si="0"/>
        <v>52</v>
      </c>
      <c r="U54" s="79"/>
    </row>
    <row r="55" spans="1:21" ht="15.75" thickBot="1" x14ac:dyDescent="0.3">
      <c r="A55" s="167" t="s">
        <v>99</v>
      </c>
      <c r="B55" s="159" t="s">
        <v>29</v>
      </c>
      <c r="C55" s="159">
        <v>2</v>
      </c>
      <c r="D55" s="159">
        <v>31</v>
      </c>
      <c r="E55" s="160"/>
      <c r="F55" s="161" t="s">
        <v>54</v>
      </c>
      <c r="G55" s="162" t="s">
        <v>54</v>
      </c>
      <c r="H55" s="162" t="s">
        <v>54</v>
      </c>
      <c r="I55" s="162" t="s">
        <v>54</v>
      </c>
      <c r="J55" s="162" t="s">
        <v>54</v>
      </c>
      <c r="K55" s="162" t="s">
        <v>54</v>
      </c>
      <c r="L55" s="162" t="s">
        <v>54</v>
      </c>
      <c r="M55" s="162" t="s">
        <v>54</v>
      </c>
      <c r="N55" s="162" t="s">
        <v>54</v>
      </c>
      <c r="O55" s="162" t="s">
        <v>54</v>
      </c>
      <c r="P55" s="163" t="s">
        <v>54</v>
      </c>
      <c r="Q55" s="164" t="s">
        <v>62</v>
      </c>
      <c r="R55" s="165">
        <v>11</v>
      </c>
      <c r="S55" s="152">
        <f>100/SUM(R52:R55)*R55</f>
        <v>35.483870967741936</v>
      </c>
      <c r="T55" s="35">
        <f t="shared" si="0"/>
        <v>0</v>
      </c>
      <c r="U55" s="78">
        <f t="shared" si="5"/>
        <v>9.4193548387096779</v>
      </c>
    </row>
    <row r="56" spans="1:21" x14ac:dyDescent="0.25">
      <c r="A56" s="150" t="s">
        <v>99</v>
      </c>
      <c r="B56" s="83" t="s">
        <v>89</v>
      </c>
      <c r="C56" s="83">
        <v>1</v>
      </c>
      <c r="D56" s="83">
        <v>24</v>
      </c>
      <c r="E56" s="84"/>
      <c r="F56" s="85" t="s">
        <v>51</v>
      </c>
      <c r="G56" s="82">
        <v>3</v>
      </c>
      <c r="H56" s="82">
        <v>1</v>
      </c>
      <c r="I56" s="82">
        <v>1</v>
      </c>
      <c r="J56" s="82">
        <v>8</v>
      </c>
      <c r="K56" s="82">
        <v>1</v>
      </c>
      <c r="L56" s="82">
        <v>6</v>
      </c>
      <c r="M56" s="82">
        <v>1</v>
      </c>
      <c r="N56" s="82">
        <v>3</v>
      </c>
      <c r="O56" s="82">
        <v>1</v>
      </c>
      <c r="P56" s="86">
        <v>3</v>
      </c>
      <c r="Q56" s="87" t="s">
        <v>59</v>
      </c>
      <c r="R56" s="151">
        <v>0</v>
      </c>
      <c r="S56" s="152">
        <f>100/SUM(R56:R59)*R56</f>
        <v>0</v>
      </c>
      <c r="T56" s="35">
        <f t="shared" si="0"/>
        <v>28</v>
      </c>
      <c r="U56" s="79"/>
    </row>
    <row r="57" spans="1:21" x14ac:dyDescent="0.25">
      <c r="A57" s="166" t="s">
        <v>99</v>
      </c>
      <c r="B57" s="89" t="s">
        <v>89</v>
      </c>
      <c r="C57" s="89">
        <v>1</v>
      </c>
      <c r="D57" s="89">
        <v>24</v>
      </c>
      <c r="E57" s="153"/>
      <c r="F57" s="154" t="s">
        <v>52</v>
      </c>
      <c r="G57" s="155">
        <v>21</v>
      </c>
      <c r="H57" s="155">
        <v>23</v>
      </c>
      <c r="I57" s="155">
        <v>0</v>
      </c>
      <c r="J57" s="155">
        <v>16</v>
      </c>
      <c r="K57" s="155">
        <v>23</v>
      </c>
      <c r="L57" s="155">
        <v>3</v>
      </c>
      <c r="M57" s="155">
        <v>23</v>
      </c>
      <c r="N57" s="155">
        <v>21</v>
      </c>
      <c r="O57" s="155">
        <v>13</v>
      </c>
      <c r="P57" s="156">
        <v>10</v>
      </c>
      <c r="Q57" s="157" t="s">
        <v>60</v>
      </c>
      <c r="R57" s="158">
        <v>0</v>
      </c>
      <c r="S57" s="152">
        <f>100/SUM(R56:R59)*R57</f>
        <v>0</v>
      </c>
      <c r="T57" s="35">
        <f t="shared" si="0"/>
        <v>153</v>
      </c>
      <c r="U57" s="79"/>
    </row>
    <row r="58" spans="1:21" x14ac:dyDescent="0.25">
      <c r="A58" s="166" t="s">
        <v>99</v>
      </c>
      <c r="B58" s="89" t="s">
        <v>89</v>
      </c>
      <c r="C58" s="89">
        <v>1</v>
      </c>
      <c r="D58" s="89">
        <v>24</v>
      </c>
      <c r="E58" s="153"/>
      <c r="F58" s="154" t="s">
        <v>53</v>
      </c>
      <c r="G58" s="88" t="s">
        <v>54</v>
      </c>
      <c r="H58" s="88" t="s">
        <v>54</v>
      </c>
      <c r="I58" s="88">
        <v>23</v>
      </c>
      <c r="J58" s="88" t="s">
        <v>54</v>
      </c>
      <c r="K58" s="88" t="s">
        <v>54</v>
      </c>
      <c r="L58" s="88">
        <v>15</v>
      </c>
      <c r="M58" s="88" t="s">
        <v>54</v>
      </c>
      <c r="N58" s="88" t="s">
        <v>54</v>
      </c>
      <c r="O58" s="88">
        <v>10</v>
      </c>
      <c r="P58" s="88">
        <v>11</v>
      </c>
      <c r="Q58" s="157" t="s">
        <v>61</v>
      </c>
      <c r="R58" s="158">
        <v>8</v>
      </c>
      <c r="S58" s="152">
        <f>100/SUM(R56:R59)*R58</f>
        <v>33.333333333333336</v>
      </c>
      <c r="T58" s="35">
        <f t="shared" si="0"/>
        <v>59</v>
      </c>
      <c r="U58" s="79"/>
    </row>
    <row r="59" spans="1:21" ht="15.75" thickBot="1" x14ac:dyDescent="0.3">
      <c r="A59" s="167" t="s">
        <v>99</v>
      </c>
      <c r="B59" s="159" t="s">
        <v>89</v>
      </c>
      <c r="C59" s="159">
        <v>1</v>
      </c>
      <c r="D59" s="159">
        <v>24</v>
      </c>
      <c r="E59" s="160"/>
      <c r="F59" s="161" t="s">
        <v>54</v>
      </c>
      <c r="G59" s="162" t="s">
        <v>54</v>
      </c>
      <c r="H59" s="162" t="s">
        <v>54</v>
      </c>
      <c r="I59" s="162" t="s">
        <v>54</v>
      </c>
      <c r="J59" s="162" t="s">
        <v>54</v>
      </c>
      <c r="K59" s="162" t="s">
        <v>54</v>
      </c>
      <c r="L59" s="162" t="s">
        <v>54</v>
      </c>
      <c r="M59" s="162" t="s">
        <v>54</v>
      </c>
      <c r="N59" s="162" t="s">
        <v>54</v>
      </c>
      <c r="O59" s="162" t="s">
        <v>54</v>
      </c>
      <c r="P59" s="163" t="s">
        <v>54</v>
      </c>
      <c r="Q59" s="164" t="s">
        <v>62</v>
      </c>
      <c r="R59" s="165">
        <v>16</v>
      </c>
      <c r="S59" s="152">
        <f>100/SUM(R56:R59)*R59</f>
        <v>66.666666666666671</v>
      </c>
      <c r="T59" s="35">
        <f t="shared" si="0"/>
        <v>0</v>
      </c>
      <c r="U59" s="78">
        <f t="shared" si="5"/>
        <v>11.291666666666666</v>
      </c>
    </row>
    <row r="60" spans="1:21" x14ac:dyDescent="0.25">
      <c r="A60" s="150" t="s">
        <v>99</v>
      </c>
      <c r="B60" s="83" t="s">
        <v>30</v>
      </c>
      <c r="C60" s="83">
        <v>3</v>
      </c>
      <c r="D60" s="83">
        <v>79</v>
      </c>
      <c r="E60" s="84"/>
      <c r="F60" s="85" t="s">
        <v>51</v>
      </c>
      <c r="G60" s="82">
        <v>22</v>
      </c>
      <c r="H60" s="82">
        <v>8</v>
      </c>
      <c r="I60" s="82">
        <v>12</v>
      </c>
      <c r="J60" s="82">
        <v>19</v>
      </c>
      <c r="K60" s="82">
        <v>12</v>
      </c>
      <c r="L60" s="82">
        <v>15</v>
      </c>
      <c r="M60" s="82">
        <v>3</v>
      </c>
      <c r="N60" s="82">
        <v>10</v>
      </c>
      <c r="O60" s="82">
        <v>14</v>
      </c>
      <c r="P60" s="86">
        <v>13</v>
      </c>
      <c r="Q60" s="87" t="s">
        <v>59</v>
      </c>
      <c r="R60" s="151">
        <v>0</v>
      </c>
      <c r="S60" s="152">
        <f>100/SUM(R60:R63)*R60</f>
        <v>0</v>
      </c>
      <c r="T60" s="35">
        <f t="shared" si="0"/>
        <v>128</v>
      </c>
      <c r="U60" s="79"/>
    </row>
    <row r="61" spans="1:21" x14ac:dyDescent="0.25">
      <c r="A61" s="166" t="s">
        <v>99</v>
      </c>
      <c r="B61" s="89" t="s">
        <v>30</v>
      </c>
      <c r="C61" s="89">
        <v>3</v>
      </c>
      <c r="D61" s="89">
        <v>79</v>
      </c>
      <c r="E61" s="153"/>
      <c r="F61" s="154" t="s">
        <v>52</v>
      </c>
      <c r="G61" s="155">
        <v>57</v>
      </c>
      <c r="H61" s="155">
        <v>71</v>
      </c>
      <c r="I61" s="155">
        <v>12</v>
      </c>
      <c r="J61" s="155">
        <v>60</v>
      </c>
      <c r="K61" s="155">
        <v>67</v>
      </c>
      <c r="L61" s="155">
        <v>22</v>
      </c>
      <c r="M61" s="155">
        <v>76</v>
      </c>
      <c r="N61" s="155">
        <v>69</v>
      </c>
      <c r="O61" s="155">
        <v>62</v>
      </c>
      <c r="P61" s="156">
        <v>29</v>
      </c>
      <c r="Q61" s="157" t="s">
        <v>60</v>
      </c>
      <c r="R61" s="158">
        <v>4</v>
      </c>
      <c r="S61" s="152">
        <f>100/SUM(R60:R63)*R61</f>
        <v>5.0632911392405067</v>
      </c>
      <c r="T61" s="35">
        <f t="shared" si="0"/>
        <v>525</v>
      </c>
      <c r="U61" s="79"/>
    </row>
    <row r="62" spans="1:21" x14ac:dyDescent="0.25">
      <c r="A62" s="166" t="s">
        <v>99</v>
      </c>
      <c r="B62" s="89" t="s">
        <v>30</v>
      </c>
      <c r="C62" s="89">
        <v>3</v>
      </c>
      <c r="D62" s="89">
        <v>79</v>
      </c>
      <c r="E62" s="153"/>
      <c r="F62" s="154" t="s">
        <v>53</v>
      </c>
      <c r="G62" s="88" t="s">
        <v>54</v>
      </c>
      <c r="H62" s="88" t="s">
        <v>54</v>
      </c>
      <c r="I62" s="88">
        <v>55</v>
      </c>
      <c r="J62" s="88" t="s">
        <v>54</v>
      </c>
      <c r="K62" s="88" t="s">
        <v>54</v>
      </c>
      <c r="L62" s="88">
        <v>42</v>
      </c>
      <c r="M62" s="88" t="s">
        <v>54</v>
      </c>
      <c r="N62" s="88" t="s">
        <v>54</v>
      </c>
      <c r="O62" s="88">
        <v>3</v>
      </c>
      <c r="P62" s="88">
        <v>37</v>
      </c>
      <c r="Q62" s="157" t="s">
        <v>61</v>
      </c>
      <c r="R62" s="158">
        <v>36</v>
      </c>
      <c r="S62" s="152">
        <f>100/SUM(R60:R63)*R62</f>
        <v>45.569620253164558</v>
      </c>
      <c r="T62" s="35">
        <f t="shared" si="0"/>
        <v>137</v>
      </c>
      <c r="U62" s="79"/>
    </row>
    <row r="63" spans="1:21" ht="15.75" thickBot="1" x14ac:dyDescent="0.3">
      <c r="A63" s="167" t="s">
        <v>99</v>
      </c>
      <c r="B63" s="159" t="s">
        <v>30</v>
      </c>
      <c r="C63" s="159">
        <v>3</v>
      </c>
      <c r="D63" s="159">
        <v>79</v>
      </c>
      <c r="E63" s="160"/>
      <c r="F63" s="161" t="s">
        <v>54</v>
      </c>
      <c r="G63" s="162" t="s">
        <v>54</v>
      </c>
      <c r="H63" s="162" t="s">
        <v>54</v>
      </c>
      <c r="I63" s="162" t="s">
        <v>54</v>
      </c>
      <c r="J63" s="162" t="s">
        <v>54</v>
      </c>
      <c r="K63" s="162" t="s">
        <v>54</v>
      </c>
      <c r="L63" s="162" t="s">
        <v>54</v>
      </c>
      <c r="M63" s="162" t="s">
        <v>54</v>
      </c>
      <c r="N63" s="162" t="s">
        <v>54</v>
      </c>
      <c r="O63" s="162" t="s">
        <v>54</v>
      </c>
      <c r="P63" s="163" t="s">
        <v>54</v>
      </c>
      <c r="Q63" s="164" t="s">
        <v>62</v>
      </c>
      <c r="R63" s="165">
        <v>39</v>
      </c>
      <c r="S63" s="152">
        <f>100/SUM(R60:R63)*R63</f>
        <v>49.367088607594937</v>
      </c>
      <c r="T63" s="35">
        <f t="shared" si="0"/>
        <v>0</v>
      </c>
      <c r="U63" s="78">
        <f t="shared" si="5"/>
        <v>10.113924050632912</v>
      </c>
    </row>
    <row r="64" spans="1:21" x14ac:dyDescent="0.25">
      <c r="A64" s="150" t="s">
        <v>99</v>
      </c>
      <c r="B64" s="83" t="s">
        <v>90</v>
      </c>
      <c r="C64" s="83">
        <v>4</v>
      </c>
      <c r="D64" s="83">
        <v>88</v>
      </c>
      <c r="E64" s="84"/>
      <c r="F64" s="85" t="s">
        <v>51</v>
      </c>
      <c r="G64" s="82">
        <v>38</v>
      </c>
      <c r="H64" s="82">
        <v>15</v>
      </c>
      <c r="I64" s="82">
        <v>22</v>
      </c>
      <c r="J64" s="82">
        <v>30</v>
      </c>
      <c r="K64" s="82">
        <v>14</v>
      </c>
      <c r="L64" s="82">
        <v>23</v>
      </c>
      <c r="M64" s="82">
        <v>15</v>
      </c>
      <c r="N64" s="82">
        <v>11</v>
      </c>
      <c r="O64" s="82">
        <v>10</v>
      </c>
      <c r="P64" s="86">
        <v>22</v>
      </c>
      <c r="Q64" s="87" t="s">
        <v>59</v>
      </c>
      <c r="R64" s="151">
        <v>1</v>
      </c>
      <c r="S64" s="152">
        <f>100/SUM(R64:R67)*R64</f>
        <v>1.1363636363636365</v>
      </c>
      <c r="T64" s="35">
        <f t="shared" si="0"/>
        <v>200</v>
      </c>
      <c r="U64" s="79"/>
    </row>
    <row r="65" spans="1:21" x14ac:dyDescent="0.25">
      <c r="A65" s="166" t="s">
        <v>99</v>
      </c>
      <c r="B65" s="89" t="s">
        <v>90</v>
      </c>
      <c r="C65" s="89">
        <v>4</v>
      </c>
      <c r="D65" s="89">
        <v>88</v>
      </c>
      <c r="E65" s="153"/>
      <c r="F65" s="154" t="s">
        <v>52</v>
      </c>
      <c r="G65" s="155">
        <v>50</v>
      </c>
      <c r="H65" s="155">
        <v>73</v>
      </c>
      <c r="I65" s="155">
        <v>12</v>
      </c>
      <c r="J65" s="155">
        <v>58</v>
      </c>
      <c r="K65" s="155">
        <v>74</v>
      </c>
      <c r="L65" s="155">
        <v>19</v>
      </c>
      <c r="M65" s="155">
        <v>73</v>
      </c>
      <c r="N65" s="155">
        <v>77</v>
      </c>
      <c r="O65" s="155">
        <v>52</v>
      </c>
      <c r="P65" s="156">
        <v>30</v>
      </c>
      <c r="Q65" s="157" t="s">
        <v>60</v>
      </c>
      <c r="R65" s="158">
        <v>12</v>
      </c>
      <c r="S65" s="152">
        <f>100/SUM(R64:R67)*R65</f>
        <v>13.636363636363637</v>
      </c>
      <c r="T65" s="35">
        <f t="shared" si="0"/>
        <v>518</v>
      </c>
      <c r="U65" s="79"/>
    </row>
    <row r="66" spans="1:21" x14ac:dyDescent="0.25">
      <c r="A66" s="166" t="s">
        <v>99</v>
      </c>
      <c r="B66" s="89" t="s">
        <v>90</v>
      </c>
      <c r="C66" s="89">
        <v>4</v>
      </c>
      <c r="D66" s="89">
        <v>88</v>
      </c>
      <c r="E66" s="153"/>
      <c r="F66" s="154" t="s">
        <v>53</v>
      </c>
      <c r="G66" s="88" t="s">
        <v>54</v>
      </c>
      <c r="H66" s="88" t="s">
        <v>54</v>
      </c>
      <c r="I66" s="88">
        <v>54</v>
      </c>
      <c r="J66" s="88" t="s">
        <v>54</v>
      </c>
      <c r="K66" s="88" t="s">
        <v>54</v>
      </c>
      <c r="L66" s="88">
        <v>46</v>
      </c>
      <c r="M66" s="88" t="s">
        <v>54</v>
      </c>
      <c r="N66" s="88" t="s">
        <v>54</v>
      </c>
      <c r="O66" s="88">
        <v>26</v>
      </c>
      <c r="P66" s="88">
        <v>36</v>
      </c>
      <c r="Q66" s="157" t="s">
        <v>61</v>
      </c>
      <c r="R66" s="158">
        <v>39</v>
      </c>
      <c r="S66" s="152">
        <f>100/SUM(R64:R67)*R66</f>
        <v>44.31818181818182</v>
      </c>
      <c r="T66" s="35">
        <f t="shared" si="0"/>
        <v>162</v>
      </c>
      <c r="U66" s="79"/>
    </row>
    <row r="67" spans="1:21" ht="15.75" thickBot="1" x14ac:dyDescent="0.3">
      <c r="A67" s="167" t="s">
        <v>99</v>
      </c>
      <c r="B67" s="159" t="s">
        <v>90</v>
      </c>
      <c r="C67" s="159">
        <v>4</v>
      </c>
      <c r="D67" s="159">
        <v>88</v>
      </c>
      <c r="E67" s="160"/>
      <c r="F67" s="161" t="s">
        <v>54</v>
      </c>
      <c r="G67" s="162" t="s">
        <v>54</v>
      </c>
      <c r="H67" s="162" t="s">
        <v>54</v>
      </c>
      <c r="I67" s="162" t="s">
        <v>54</v>
      </c>
      <c r="J67" s="162" t="s">
        <v>54</v>
      </c>
      <c r="K67" s="162" t="s">
        <v>54</v>
      </c>
      <c r="L67" s="162" t="s">
        <v>54</v>
      </c>
      <c r="M67" s="162" t="s">
        <v>54</v>
      </c>
      <c r="N67" s="162" t="s">
        <v>54</v>
      </c>
      <c r="O67" s="162" t="s">
        <v>54</v>
      </c>
      <c r="P67" s="163" t="s">
        <v>54</v>
      </c>
      <c r="Q67" s="164" t="s">
        <v>62</v>
      </c>
      <c r="R67" s="165">
        <v>36</v>
      </c>
      <c r="S67" s="152">
        <f>100/SUM(R64:R67)*R67</f>
        <v>40.909090909090914</v>
      </c>
      <c r="T67" s="35">
        <f t="shared" si="0"/>
        <v>0</v>
      </c>
      <c r="U67" s="78">
        <f t="shared" si="5"/>
        <v>9.5681818181818183</v>
      </c>
    </row>
    <row r="68" spans="1:21" x14ac:dyDescent="0.25">
      <c r="A68" s="150" t="s">
        <v>99</v>
      </c>
      <c r="B68" s="83" t="s">
        <v>32</v>
      </c>
      <c r="C68" s="83">
        <v>1</v>
      </c>
      <c r="D68" s="83">
        <v>26</v>
      </c>
      <c r="E68" s="84"/>
      <c r="F68" s="85" t="s">
        <v>51</v>
      </c>
      <c r="G68" s="82">
        <v>3</v>
      </c>
      <c r="H68" s="82">
        <v>1</v>
      </c>
      <c r="I68" s="82">
        <v>8</v>
      </c>
      <c r="J68" s="82">
        <v>8</v>
      </c>
      <c r="K68" s="82">
        <v>2</v>
      </c>
      <c r="L68" s="82">
        <v>16</v>
      </c>
      <c r="M68" s="82">
        <v>8</v>
      </c>
      <c r="N68" s="82">
        <v>3</v>
      </c>
      <c r="O68" s="82">
        <v>5</v>
      </c>
      <c r="P68" s="86">
        <v>4</v>
      </c>
      <c r="Q68" s="87" t="s">
        <v>59</v>
      </c>
      <c r="R68" s="151">
        <v>0</v>
      </c>
      <c r="S68" s="152">
        <f>100/SUM(R68:R71)*R68</f>
        <v>0</v>
      </c>
      <c r="T68" s="35">
        <f t="shared" ref="T68:T115" si="6">SUM(G68:Q68)</f>
        <v>58</v>
      </c>
      <c r="U68" s="79"/>
    </row>
    <row r="69" spans="1:21" x14ac:dyDescent="0.25">
      <c r="A69" s="166" t="s">
        <v>99</v>
      </c>
      <c r="B69" s="89" t="s">
        <v>32</v>
      </c>
      <c r="C69" s="89">
        <v>1</v>
      </c>
      <c r="D69" s="89">
        <v>26</v>
      </c>
      <c r="E69" s="153"/>
      <c r="F69" s="154" t="s">
        <v>52</v>
      </c>
      <c r="G69" s="155">
        <v>23</v>
      </c>
      <c r="H69" s="155">
        <v>25</v>
      </c>
      <c r="I69" s="155">
        <v>7</v>
      </c>
      <c r="J69" s="155">
        <v>18</v>
      </c>
      <c r="K69" s="155">
        <v>24</v>
      </c>
      <c r="L69" s="155">
        <v>6</v>
      </c>
      <c r="M69" s="155">
        <v>18</v>
      </c>
      <c r="N69" s="155">
        <v>23</v>
      </c>
      <c r="O69" s="155">
        <v>19</v>
      </c>
      <c r="P69" s="156">
        <v>9</v>
      </c>
      <c r="Q69" s="157" t="s">
        <v>60</v>
      </c>
      <c r="R69" s="158">
        <v>3</v>
      </c>
      <c r="S69" s="152">
        <f>100/SUM(R68:R71)*R69</f>
        <v>11.538461538461538</v>
      </c>
      <c r="T69" s="35">
        <f t="shared" si="6"/>
        <v>172</v>
      </c>
      <c r="U69" s="79"/>
    </row>
    <row r="70" spans="1:21" x14ac:dyDescent="0.25">
      <c r="A70" s="166" t="s">
        <v>99</v>
      </c>
      <c r="B70" s="89" t="s">
        <v>32</v>
      </c>
      <c r="C70" s="89">
        <v>1</v>
      </c>
      <c r="D70" s="89">
        <v>26</v>
      </c>
      <c r="E70" s="153"/>
      <c r="F70" s="154" t="s">
        <v>53</v>
      </c>
      <c r="G70" s="88" t="s">
        <v>54</v>
      </c>
      <c r="H70" s="88" t="s">
        <v>54</v>
      </c>
      <c r="I70" s="88">
        <v>11</v>
      </c>
      <c r="J70" s="88" t="s">
        <v>54</v>
      </c>
      <c r="K70" s="88" t="s">
        <v>54</v>
      </c>
      <c r="L70" s="88">
        <v>4</v>
      </c>
      <c r="M70" s="88" t="s">
        <v>54</v>
      </c>
      <c r="N70" s="88" t="s">
        <v>54</v>
      </c>
      <c r="O70" s="88">
        <v>2</v>
      </c>
      <c r="P70" s="88">
        <v>13</v>
      </c>
      <c r="Q70" s="157" t="s">
        <v>61</v>
      </c>
      <c r="R70" s="158">
        <v>19</v>
      </c>
      <c r="S70" s="152">
        <f>100/SUM(R68:R71)*R70</f>
        <v>73.07692307692308</v>
      </c>
      <c r="T70" s="35">
        <f t="shared" si="6"/>
        <v>30</v>
      </c>
      <c r="U70" s="79"/>
    </row>
    <row r="71" spans="1:21" ht="15.75" thickBot="1" x14ac:dyDescent="0.3">
      <c r="A71" s="167" t="s">
        <v>99</v>
      </c>
      <c r="B71" s="159" t="s">
        <v>32</v>
      </c>
      <c r="C71" s="159">
        <v>1</v>
      </c>
      <c r="D71" s="159">
        <v>26</v>
      </c>
      <c r="E71" s="160"/>
      <c r="F71" s="161" t="s">
        <v>54</v>
      </c>
      <c r="G71" s="162" t="s">
        <v>54</v>
      </c>
      <c r="H71" s="162" t="s">
        <v>54</v>
      </c>
      <c r="I71" s="162" t="s">
        <v>54</v>
      </c>
      <c r="J71" s="162" t="s">
        <v>54</v>
      </c>
      <c r="K71" s="162" t="s">
        <v>54</v>
      </c>
      <c r="L71" s="162" t="s">
        <v>54</v>
      </c>
      <c r="M71" s="162" t="s">
        <v>54</v>
      </c>
      <c r="N71" s="162" t="s">
        <v>54</v>
      </c>
      <c r="O71" s="162" t="s">
        <v>54</v>
      </c>
      <c r="P71" s="163" t="s">
        <v>54</v>
      </c>
      <c r="Q71" s="164" t="s">
        <v>62</v>
      </c>
      <c r="R71" s="165">
        <v>4</v>
      </c>
      <c r="S71" s="152">
        <f>100/SUM(R68:R71)*R71</f>
        <v>15.384615384615385</v>
      </c>
      <c r="T71" s="35">
        <f t="shared" si="6"/>
        <v>0</v>
      </c>
      <c r="U71" s="78">
        <f t="shared" si="5"/>
        <v>8.9230769230769234</v>
      </c>
    </row>
    <row r="72" spans="1:21" x14ac:dyDescent="0.25">
      <c r="A72" s="150" t="s">
        <v>99</v>
      </c>
      <c r="B72" s="83" t="s">
        <v>91</v>
      </c>
      <c r="C72" s="83">
        <v>1</v>
      </c>
      <c r="D72" s="83">
        <v>30</v>
      </c>
      <c r="E72" s="84"/>
      <c r="F72" s="85" t="s">
        <v>51</v>
      </c>
      <c r="G72" s="82">
        <v>13</v>
      </c>
      <c r="H72" s="82">
        <v>9</v>
      </c>
      <c r="I72" s="82">
        <v>11</v>
      </c>
      <c r="J72" s="82">
        <v>10</v>
      </c>
      <c r="K72" s="82">
        <v>12</v>
      </c>
      <c r="L72" s="82">
        <v>11</v>
      </c>
      <c r="M72" s="82">
        <v>0</v>
      </c>
      <c r="N72" s="82">
        <v>4</v>
      </c>
      <c r="O72" s="82">
        <v>10</v>
      </c>
      <c r="P72" s="86">
        <v>9</v>
      </c>
      <c r="Q72" s="87" t="s">
        <v>59</v>
      </c>
      <c r="R72" s="151">
        <v>0</v>
      </c>
      <c r="S72" s="152">
        <f>100/SUM(R72:R75)*R72</f>
        <v>0</v>
      </c>
      <c r="T72" s="35">
        <f t="shared" si="6"/>
        <v>89</v>
      </c>
      <c r="U72" s="79"/>
    </row>
    <row r="73" spans="1:21" x14ac:dyDescent="0.25">
      <c r="A73" s="166" t="s">
        <v>99</v>
      </c>
      <c r="B73" s="89" t="s">
        <v>91</v>
      </c>
      <c r="C73" s="89">
        <v>1</v>
      </c>
      <c r="D73" s="89">
        <v>30</v>
      </c>
      <c r="E73" s="153"/>
      <c r="F73" s="154" t="s">
        <v>52</v>
      </c>
      <c r="G73" s="155">
        <v>17</v>
      </c>
      <c r="H73" s="155">
        <v>21</v>
      </c>
      <c r="I73" s="155">
        <v>3</v>
      </c>
      <c r="J73" s="155">
        <v>20</v>
      </c>
      <c r="K73" s="155">
        <v>18</v>
      </c>
      <c r="L73" s="155">
        <v>4</v>
      </c>
      <c r="M73" s="155">
        <v>30</v>
      </c>
      <c r="N73" s="155">
        <v>26</v>
      </c>
      <c r="O73" s="155">
        <v>19</v>
      </c>
      <c r="P73" s="156">
        <v>9</v>
      </c>
      <c r="Q73" s="157" t="s">
        <v>60</v>
      </c>
      <c r="R73" s="158">
        <v>7</v>
      </c>
      <c r="S73" s="152">
        <f>100/SUM(R72:R75)*R73</f>
        <v>23.333333333333336</v>
      </c>
      <c r="T73" s="35">
        <f t="shared" si="6"/>
        <v>167</v>
      </c>
      <c r="U73" s="79"/>
    </row>
    <row r="74" spans="1:21" x14ac:dyDescent="0.25">
      <c r="A74" s="166" t="s">
        <v>99</v>
      </c>
      <c r="B74" s="89" t="s">
        <v>91</v>
      </c>
      <c r="C74" s="89">
        <v>1</v>
      </c>
      <c r="D74" s="89">
        <v>30</v>
      </c>
      <c r="E74" s="153"/>
      <c r="F74" s="154" t="s">
        <v>53</v>
      </c>
      <c r="G74" s="88" t="s">
        <v>54</v>
      </c>
      <c r="H74" s="88" t="s">
        <v>54</v>
      </c>
      <c r="I74" s="88">
        <v>16</v>
      </c>
      <c r="J74" s="88" t="s">
        <v>54</v>
      </c>
      <c r="K74" s="88" t="s">
        <v>54</v>
      </c>
      <c r="L74" s="88">
        <v>15</v>
      </c>
      <c r="M74" s="88" t="s">
        <v>54</v>
      </c>
      <c r="N74" s="88" t="s">
        <v>54</v>
      </c>
      <c r="O74" s="88">
        <v>1</v>
      </c>
      <c r="P74" s="88">
        <v>12</v>
      </c>
      <c r="Q74" s="157" t="s">
        <v>61</v>
      </c>
      <c r="R74" s="158">
        <v>13</v>
      </c>
      <c r="S74" s="152">
        <f>100/SUM(R72:R75)*R74</f>
        <v>43.333333333333336</v>
      </c>
      <c r="T74" s="35">
        <f t="shared" si="6"/>
        <v>44</v>
      </c>
      <c r="U74" s="79"/>
    </row>
    <row r="75" spans="1:21" ht="15.75" thickBot="1" x14ac:dyDescent="0.3">
      <c r="A75" s="167" t="s">
        <v>99</v>
      </c>
      <c r="B75" s="159" t="s">
        <v>91</v>
      </c>
      <c r="C75" s="159">
        <v>1</v>
      </c>
      <c r="D75" s="159">
        <v>30</v>
      </c>
      <c r="E75" s="160"/>
      <c r="F75" s="161" t="s">
        <v>54</v>
      </c>
      <c r="G75" s="162" t="s">
        <v>54</v>
      </c>
      <c r="H75" s="162" t="s">
        <v>54</v>
      </c>
      <c r="I75" s="162" t="s">
        <v>54</v>
      </c>
      <c r="J75" s="162" t="s">
        <v>54</v>
      </c>
      <c r="K75" s="162" t="s">
        <v>54</v>
      </c>
      <c r="L75" s="162" t="s">
        <v>54</v>
      </c>
      <c r="M75" s="162" t="s">
        <v>54</v>
      </c>
      <c r="N75" s="162" t="s">
        <v>54</v>
      </c>
      <c r="O75" s="162" t="s">
        <v>54</v>
      </c>
      <c r="P75" s="163" t="s">
        <v>54</v>
      </c>
      <c r="Q75" s="164" t="s">
        <v>62</v>
      </c>
      <c r="R75" s="165">
        <v>10</v>
      </c>
      <c r="S75" s="152">
        <f>100/SUM(R72:R75)*R75</f>
        <v>33.333333333333336</v>
      </c>
      <c r="T75" s="35">
        <f t="shared" si="6"/>
        <v>0</v>
      </c>
      <c r="U75" s="78">
        <f t="shared" si="5"/>
        <v>8.5</v>
      </c>
    </row>
    <row r="76" spans="1:21" ht="15.75" thickBot="1" x14ac:dyDescent="0.3">
      <c r="A76" s="150" t="s">
        <v>99</v>
      </c>
      <c r="B76" s="83" t="s">
        <v>34</v>
      </c>
      <c r="C76" s="83">
        <v>2</v>
      </c>
      <c r="D76" s="83">
        <v>51</v>
      </c>
      <c r="E76" s="84"/>
      <c r="F76" s="85" t="s">
        <v>51</v>
      </c>
      <c r="G76" s="82">
        <v>24</v>
      </c>
      <c r="H76" s="82">
        <v>6</v>
      </c>
      <c r="I76" s="82">
        <v>20</v>
      </c>
      <c r="J76" s="82">
        <v>22</v>
      </c>
      <c r="K76" s="82">
        <v>14</v>
      </c>
      <c r="L76" s="82">
        <v>28</v>
      </c>
      <c r="M76" s="82">
        <v>6</v>
      </c>
      <c r="N76" s="82">
        <v>13</v>
      </c>
      <c r="O76" s="82">
        <v>14</v>
      </c>
      <c r="P76" s="86">
        <v>13</v>
      </c>
      <c r="Q76" s="87" t="s">
        <v>59</v>
      </c>
      <c r="R76" s="151">
        <v>4</v>
      </c>
      <c r="S76" s="152">
        <f>100/SUM(R76:R79)*R76</f>
        <v>7.8431372549019605</v>
      </c>
      <c r="T76" s="35">
        <f t="shared" si="6"/>
        <v>160</v>
      </c>
      <c r="U76" s="79"/>
    </row>
    <row r="77" spans="1:21" ht="15.75" thickBot="1" x14ac:dyDescent="0.3">
      <c r="A77" s="166" t="s">
        <v>99</v>
      </c>
      <c r="B77" s="83" t="s">
        <v>34</v>
      </c>
      <c r="C77" s="89">
        <v>2</v>
      </c>
      <c r="D77" s="89">
        <v>51</v>
      </c>
      <c r="E77" s="153"/>
      <c r="F77" s="154" t="s">
        <v>52</v>
      </c>
      <c r="G77" s="155">
        <v>27</v>
      </c>
      <c r="H77" s="155">
        <v>45</v>
      </c>
      <c r="I77" s="155">
        <v>10</v>
      </c>
      <c r="J77" s="155">
        <v>29</v>
      </c>
      <c r="K77" s="155">
        <v>37</v>
      </c>
      <c r="L77" s="155">
        <v>8</v>
      </c>
      <c r="M77" s="155">
        <v>45</v>
      </c>
      <c r="N77" s="155">
        <v>38</v>
      </c>
      <c r="O77" s="155">
        <v>34</v>
      </c>
      <c r="P77" s="156">
        <v>21</v>
      </c>
      <c r="Q77" s="157" t="s">
        <v>60</v>
      </c>
      <c r="R77" s="158">
        <v>8</v>
      </c>
      <c r="S77" s="152">
        <f>100/SUM(R76:R79)*R77</f>
        <v>15.686274509803921</v>
      </c>
      <c r="T77" s="35">
        <f t="shared" si="6"/>
        <v>294</v>
      </c>
      <c r="U77" s="79"/>
    </row>
    <row r="78" spans="1:21" ht="15.75" thickBot="1" x14ac:dyDescent="0.3">
      <c r="A78" s="166" t="s">
        <v>99</v>
      </c>
      <c r="B78" s="83" t="s">
        <v>34</v>
      </c>
      <c r="C78" s="89">
        <v>2</v>
      </c>
      <c r="D78" s="89">
        <v>51</v>
      </c>
      <c r="E78" s="153"/>
      <c r="F78" s="154" t="s">
        <v>53</v>
      </c>
      <c r="G78" s="88" t="s">
        <v>54</v>
      </c>
      <c r="H78" s="88" t="s">
        <v>54</v>
      </c>
      <c r="I78" s="88">
        <v>21</v>
      </c>
      <c r="J78" s="88" t="s">
        <v>54</v>
      </c>
      <c r="K78" s="88" t="s">
        <v>54</v>
      </c>
      <c r="L78" s="88">
        <v>15</v>
      </c>
      <c r="M78" s="88" t="s">
        <v>54</v>
      </c>
      <c r="N78" s="88" t="s">
        <v>54</v>
      </c>
      <c r="O78" s="88">
        <v>3</v>
      </c>
      <c r="P78" s="88">
        <v>17</v>
      </c>
      <c r="Q78" s="157" t="s">
        <v>61</v>
      </c>
      <c r="R78" s="158">
        <v>29</v>
      </c>
      <c r="S78" s="152">
        <f>100/SUM(R76:R79)*R78</f>
        <v>56.862745098039213</v>
      </c>
      <c r="T78" s="35">
        <f t="shared" si="6"/>
        <v>56</v>
      </c>
      <c r="U78" s="79"/>
    </row>
    <row r="79" spans="1:21" ht="15.75" thickBot="1" x14ac:dyDescent="0.3">
      <c r="A79" s="167" t="s">
        <v>99</v>
      </c>
      <c r="B79" s="83" t="s">
        <v>34</v>
      </c>
      <c r="C79" s="159">
        <v>2</v>
      </c>
      <c r="D79" s="159">
        <v>51</v>
      </c>
      <c r="E79" s="160"/>
      <c r="F79" s="161" t="s">
        <v>54</v>
      </c>
      <c r="G79" s="162" t="s">
        <v>54</v>
      </c>
      <c r="H79" s="162" t="s">
        <v>54</v>
      </c>
      <c r="I79" s="162" t="s">
        <v>54</v>
      </c>
      <c r="J79" s="162" t="s">
        <v>54</v>
      </c>
      <c r="K79" s="162" t="s">
        <v>54</v>
      </c>
      <c r="L79" s="162" t="s">
        <v>54</v>
      </c>
      <c r="M79" s="162" t="s">
        <v>54</v>
      </c>
      <c r="N79" s="162" t="s">
        <v>54</v>
      </c>
      <c r="O79" s="162" t="s">
        <v>54</v>
      </c>
      <c r="P79" s="163" t="s">
        <v>54</v>
      </c>
      <c r="Q79" s="164" t="s">
        <v>62</v>
      </c>
      <c r="R79" s="165">
        <v>10</v>
      </c>
      <c r="S79" s="152">
        <f>100/SUM(R76:R79)*R79</f>
        <v>19.6078431372549</v>
      </c>
      <c r="T79" s="35">
        <f t="shared" si="6"/>
        <v>0</v>
      </c>
      <c r="U79" s="78">
        <f t="shared" si="5"/>
        <v>7.9607843137254903</v>
      </c>
    </row>
    <row r="80" spans="1:21" ht="15.75" thickBot="1" x14ac:dyDescent="0.3">
      <c r="A80" s="150" t="s">
        <v>99</v>
      </c>
      <c r="B80" s="83" t="s">
        <v>25</v>
      </c>
      <c r="C80" s="83">
        <v>1</v>
      </c>
      <c r="D80" s="83">
        <v>3</v>
      </c>
      <c r="E80" s="84"/>
      <c r="F80" s="85" t="s">
        <v>51</v>
      </c>
      <c r="G80" s="82">
        <v>1</v>
      </c>
      <c r="H80" s="82">
        <v>0</v>
      </c>
      <c r="I80" s="82">
        <v>0</v>
      </c>
      <c r="J80" s="82">
        <v>0</v>
      </c>
      <c r="K80" s="82">
        <v>2</v>
      </c>
      <c r="L80" s="82">
        <v>2</v>
      </c>
      <c r="M80" s="82">
        <v>2</v>
      </c>
      <c r="N80" s="82">
        <v>0</v>
      </c>
      <c r="O80" s="82">
        <v>3</v>
      </c>
      <c r="P80" s="86">
        <v>1</v>
      </c>
      <c r="Q80" s="87" t="s">
        <v>59</v>
      </c>
      <c r="R80" s="151">
        <v>0</v>
      </c>
      <c r="S80" s="152">
        <f>100/SUM(R80:R83)*R80</f>
        <v>0</v>
      </c>
      <c r="T80" s="35">
        <f t="shared" si="6"/>
        <v>11</v>
      </c>
      <c r="U80" s="79"/>
    </row>
    <row r="81" spans="1:21" ht="15.75" thickBot="1" x14ac:dyDescent="0.3">
      <c r="A81" s="166" t="s">
        <v>99</v>
      </c>
      <c r="B81" s="83" t="s">
        <v>25</v>
      </c>
      <c r="C81" s="89">
        <v>1</v>
      </c>
      <c r="D81" s="89">
        <v>3</v>
      </c>
      <c r="E81" s="153"/>
      <c r="F81" s="154" t="s">
        <v>52</v>
      </c>
      <c r="G81" s="155">
        <v>2</v>
      </c>
      <c r="H81" s="155">
        <v>3</v>
      </c>
      <c r="I81" s="155">
        <v>2</v>
      </c>
      <c r="J81" s="155">
        <v>3</v>
      </c>
      <c r="K81" s="155">
        <v>1</v>
      </c>
      <c r="L81" s="155">
        <v>1</v>
      </c>
      <c r="M81" s="155">
        <v>1</v>
      </c>
      <c r="N81" s="155">
        <v>3</v>
      </c>
      <c r="O81" s="155">
        <v>0</v>
      </c>
      <c r="P81" s="156">
        <v>2</v>
      </c>
      <c r="Q81" s="157" t="s">
        <v>60</v>
      </c>
      <c r="R81" s="158">
        <v>0</v>
      </c>
      <c r="S81" s="152">
        <f>100/SUM(R80:R83)*R81</f>
        <v>0</v>
      </c>
      <c r="T81" s="35">
        <f t="shared" si="6"/>
        <v>18</v>
      </c>
      <c r="U81" s="79"/>
    </row>
    <row r="82" spans="1:21" ht="15.75" thickBot="1" x14ac:dyDescent="0.3">
      <c r="A82" s="166" t="s">
        <v>99</v>
      </c>
      <c r="B82" s="83" t="s">
        <v>25</v>
      </c>
      <c r="C82" s="89">
        <v>1</v>
      </c>
      <c r="D82" s="89">
        <v>3</v>
      </c>
      <c r="E82" s="153"/>
      <c r="F82" s="154" t="s">
        <v>53</v>
      </c>
      <c r="G82" s="88" t="s">
        <v>54</v>
      </c>
      <c r="H82" s="88" t="s">
        <v>54</v>
      </c>
      <c r="I82" s="88">
        <v>1</v>
      </c>
      <c r="J82" s="88" t="s">
        <v>54</v>
      </c>
      <c r="K82" s="88" t="s">
        <v>54</v>
      </c>
      <c r="L82" s="88">
        <v>0</v>
      </c>
      <c r="M82" s="88" t="s">
        <v>54</v>
      </c>
      <c r="N82" s="88" t="s">
        <v>54</v>
      </c>
      <c r="O82" s="88">
        <v>0</v>
      </c>
      <c r="P82" s="88">
        <v>0</v>
      </c>
      <c r="Q82" s="157" t="s">
        <v>61</v>
      </c>
      <c r="R82" s="158">
        <v>3</v>
      </c>
      <c r="S82" s="152">
        <f>100/SUM(R80:R83)*R82</f>
        <v>100</v>
      </c>
      <c r="T82" s="35">
        <f t="shared" si="6"/>
        <v>1</v>
      </c>
      <c r="U82" s="79"/>
    </row>
    <row r="83" spans="1:21" ht="15.75" thickBot="1" x14ac:dyDescent="0.3">
      <c r="A83" s="167" t="s">
        <v>99</v>
      </c>
      <c r="B83" s="83" t="s">
        <v>25</v>
      </c>
      <c r="C83" s="159">
        <v>1</v>
      </c>
      <c r="D83" s="159">
        <v>3</v>
      </c>
      <c r="E83" s="160"/>
      <c r="F83" s="161" t="s">
        <v>54</v>
      </c>
      <c r="G83" s="162" t="s">
        <v>54</v>
      </c>
      <c r="H83" s="162" t="s">
        <v>54</v>
      </c>
      <c r="I83" s="162" t="s">
        <v>54</v>
      </c>
      <c r="J83" s="162" t="s">
        <v>54</v>
      </c>
      <c r="K83" s="162" t="s">
        <v>54</v>
      </c>
      <c r="L83" s="162" t="s">
        <v>54</v>
      </c>
      <c r="M83" s="162" t="s">
        <v>54</v>
      </c>
      <c r="N83" s="162" t="s">
        <v>54</v>
      </c>
      <c r="O83" s="162" t="s">
        <v>54</v>
      </c>
      <c r="P83" s="163" t="s">
        <v>54</v>
      </c>
      <c r="Q83" s="164" t="s">
        <v>62</v>
      </c>
      <c r="R83" s="165">
        <v>0</v>
      </c>
      <c r="S83" s="152">
        <f>100/SUM(R80:R83)*R83</f>
        <v>0</v>
      </c>
      <c r="T83" s="35">
        <f t="shared" si="6"/>
        <v>0</v>
      </c>
      <c r="U83" s="78">
        <f t="shared" si="5"/>
        <v>6.666666666666667</v>
      </c>
    </row>
    <row r="84" spans="1:21" x14ac:dyDescent="0.25">
      <c r="A84" s="150" t="s">
        <v>99</v>
      </c>
      <c r="B84" s="83" t="s">
        <v>39</v>
      </c>
      <c r="C84" s="83">
        <v>2</v>
      </c>
      <c r="D84" s="83">
        <v>55</v>
      </c>
      <c r="E84" s="84"/>
      <c r="F84" s="85" t="s">
        <v>51</v>
      </c>
      <c r="G84" s="82">
        <v>12</v>
      </c>
      <c r="H84" s="82">
        <v>12</v>
      </c>
      <c r="I84" s="82">
        <v>7</v>
      </c>
      <c r="J84" s="82">
        <v>11</v>
      </c>
      <c r="K84" s="82">
        <v>14</v>
      </c>
      <c r="L84" s="82">
        <v>28</v>
      </c>
      <c r="M84" s="82">
        <v>13</v>
      </c>
      <c r="N84" s="82">
        <v>7</v>
      </c>
      <c r="O84" s="82">
        <v>28</v>
      </c>
      <c r="P84" s="86">
        <v>14</v>
      </c>
      <c r="Q84" s="87" t="s">
        <v>59</v>
      </c>
      <c r="R84" s="151">
        <v>3</v>
      </c>
      <c r="S84" s="152">
        <f>100/SUM(R81:R84)*R84</f>
        <v>50</v>
      </c>
      <c r="T84" s="35">
        <f t="shared" si="6"/>
        <v>146</v>
      </c>
      <c r="U84" s="79"/>
    </row>
    <row r="85" spans="1:21" x14ac:dyDescent="0.25">
      <c r="A85" s="166" t="s">
        <v>99</v>
      </c>
      <c r="B85" s="89" t="s">
        <v>39</v>
      </c>
      <c r="C85" s="89">
        <v>2</v>
      </c>
      <c r="D85" s="89">
        <v>55</v>
      </c>
      <c r="E85" s="153"/>
      <c r="F85" s="154" t="s">
        <v>52</v>
      </c>
      <c r="G85" s="155">
        <v>43</v>
      </c>
      <c r="H85" s="155">
        <v>43</v>
      </c>
      <c r="I85" s="155">
        <v>5</v>
      </c>
      <c r="J85" s="155">
        <v>44</v>
      </c>
      <c r="K85" s="155">
        <v>41</v>
      </c>
      <c r="L85" s="155">
        <v>7</v>
      </c>
      <c r="M85" s="155">
        <v>42</v>
      </c>
      <c r="N85" s="155">
        <v>48</v>
      </c>
      <c r="O85" s="155">
        <v>23</v>
      </c>
      <c r="P85" s="156">
        <v>19</v>
      </c>
      <c r="Q85" s="157" t="s">
        <v>60</v>
      </c>
      <c r="R85" s="158">
        <v>5</v>
      </c>
      <c r="S85" s="152">
        <f>100/SUM(R82:R85)*R85</f>
        <v>45.45454545454546</v>
      </c>
      <c r="T85" s="35">
        <f t="shared" si="6"/>
        <v>315</v>
      </c>
      <c r="U85" s="79"/>
    </row>
    <row r="86" spans="1:21" x14ac:dyDescent="0.25">
      <c r="A86" s="166" t="s">
        <v>99</v>
      </c>
      <c r="B86" s="89" t="s">
        <v>39</v>
      </c>
      <c r="C86" s="89">
        <v>2</v>
      </c>
      <c r="D86" s="89">
        <v>55</v>
      </c>
      <c r="E86" s="153"/>
      <c r="F86" s="154" t="s">
        <v>53</v>
      </c>
      <c r="G86" s="88" t="s">
        <v>54</v>
      </c>
      <c r="H86" s="88" t="s">
        <v>54</v>
      </c>
      <c r="I86" s="88">
        <v>43</v>
      </c>
      <c r="J86" s="88" t="s">
        <v>54</v>
      </c>
      <c r="K86" s="88" t="s">
        <v>54</v>
      </c>
      <c r="L86" s="88">
        <v>20</v>
      </c>
      <c r="M86" s="88" t="s">
        <v>54</v>
      </c>
      <c r="N86" s="88" t="s">
        <v>54</v>
      </c>
      <c r="O86" s="88">
        <v>4</v>
      </c>
      <c r="P86" s="88">
        <v>22</v>
      </c>
      <c r="Q86" s="157" t="s">
        <v>61</v>
      </c>
      <c r="R86" s="158">
        <v>33</v>
      </c>
      <c r="S86" s="152">
        <f>100/SUM(R83:R86)*R86</f>
        <v>80.487804878048777</v>
      </c>
      <c r="T86" s="35">
        <f t="shared" si="6"/>
        <v>89</v>
      </c>
      <c r="U86" s="79"/>
    </row>
    <row r="87" spans="1:21" ht="15.75" thickBot="1" x14ac:dyDescent="0.3">
      <c r="A87" s="167" t="s">
        <v>99</v>
      </c>
      <c r="B87" s="159" t="s">
        <v>39</v>
      </c>
      <c r="C87" s="159">
        <v>2</v>
      </c>
      <c r="D87" s="159">
        <v>55</v>
      </c>
      <c r="E87" s="160"/>
      <c r="F87" s="161" t="s">
        <v>54</v>
      </c>
      <c r="G87" s="162" t="s">
        <v>54</v>
      </c>
      <c r="H87" s="162" t="s">
        <v>54</v>
      </c>
      <c r="I87" s="162" t="s">
        <v>54</v>
      </c>
      <c r="J87" s="162" t="s">
        <v>54</v>
      </c>
      <c r="K87" s="162" t="s">
        <v>54</v>
      </c>
      <c r="L87" s="162" t="s">
        <v>54</v>
      </c>
      <c r="M87" s="162" t="s">
        <v>54</v>
      </c>
      <c r="N87" s="162" t="s">
        <v>54</v>
      </c>
      <c r="O87" s="162" t="s">
        <v>54</v>
      </c>
      <c r="P87" s="163" t="s">
        <v>54</v>
      </c>
      <c r="Q87" s="164" t="s">
        <v>62</v>
      </c>
      <c r="R87" s="165">
        <v>14</v>
      </c>
      <c r="S87" s="152">
        <f>100/SUM(R84:R87)*R87</f>
        <v>25.454545454545453</v>
      </c>
      <c r="T87" s="35">
        <f t="shared" si="6"/>
        <v>0</v>
      </c>
      <c r="U87" s="78">
        <f t="shared" ref="U87:U123" si="7">(T85+T86*2)/D87</f>
        <v>8.963636363636363</v>
      </c>
    </row>
    <row r="88" spans="1:21" x14ac:dyDescent="0.25">
      <c r="A88" s="150" t="s">
        <v>99</v>
      </c>
      <c r="B88" s="83" t="s">
        <v>92</v>
      </c>
      <c r="C88" s="83">
        <v>3</v>
      </c>
      <c r="D88" s="83">
        <v>85</v>
      </c>
      <c r="E88" s="84"/>
      <c r="F88" s="85" t="s">
        <v>51</v>
      </c>
      <c r="G88" s="82">
        <v>27</v>
      </c>
      <c r="H88" s="82">
        <v>24</v>
      </c>
      <c r="I88" s="82">
        <v>13</v>
      </c>
      <c r="J88" s="82">
        <v>29</v>
      </c>
      <c r="K88" s="82">
        <v>29</v>
      </c>
      <c r="L88" s="82">
        <v>20</v>
      </c>
      <c r="M88" s="82">
        <v>19</v>
      </c>
      <c r="N88" s="82">
        <v>14</v>
      </c>
      <c r="O88" s="82">
        <v>9</v>
      </c>
      <c r="P88" s="86">
        <v>23</v>
      </c>
      <c r="Q88" s="87" t="s">
        <v>59</v>
      </c>
      <c r="R88" s="151">
        <v>0</v>
      </c>
      <c r="S88" s="152">
        <f>100/SUM(R88:R91)*R88</f>
        <v>0</v>
      </c>
      <c r="T88" s="35">
        <f t="shared" si="6"/>
        <v>207</v>
      </c>
      <c r="U88" s="79"/>
    </row>
    <row r="89" spans="1:21" x14ac:dyDescent="0.25">
      <c r="A89" s="166" t="s">
        <v>99</v>
      </c>
      <c r="B89" s="89" t="s">
        <v>92</v>
      </c>
      <c r="C89" s="89">
        <v>3</v>
      </c>
      <c r="D89" s="89">
        <v>85</v>
      </c>
      <c r="E89" s="153"/>
      <c r="F89" s="154" t="s">
        <v>52</v>
      </c>
      <c r="G89" s="155">
        <v>58</v>
      </c>
      <c r="H89" s="155">
        <v>61</v>
      </c>
      <c r="I89" s="155">
        <v>9</v>
      </c>
      <c r="J89" s="155">
        <v>56</v>
      </c>
      <c r="K89" s="155">
        <v>56</v>
      </c>
      <c r="L89" s="155">
        <v>26</v>
      </c>
      <c r="M89" s="155">
        <v>66</v>
      </c>
      <c r="N89" s="155">
        <v>71</v>
      </c>
      <c r="O89" s="155">
        <v>63</v>
      </c>
      <c r="P89" s="156">
        <v>27</v>
      </c>
      <c r="Q89" s="157" t="s">
        <v>60</v>
      </c>
      <c r="R89" s="158">
        <v>8</v>
      </c>
      <c r="S89" s="152">
        <f>100/SUM(R88:R91)*R89</f>
        <v>9.4117647058823533</v>
      </c>
      <c r="T89" s="35">
        <f t="shared" si="6"/>
        <v>493</v>
      </c>
      <c r="U89" s="79"/>
    </row>
    <row r="90" spans="1:21" x14ac:dyDescent="0.25">
      <c r="A90" s="166" t="s">
        <v>99</v>
      </c>
      <c r="B90" s="89" t="s">
        <v>92</v>
      </c>
      <c r="C90" s="89">
        <v>3</v>
      </c>
      <c r="D90" s="89">
        <v>85</v>
      </c>
      <c r="E90" s="153"/>
      <c r="F90" s="154" t="s">
        <v>53</v>
      </c>
      <c r="G90" s="88" t="s">
        <v>54</v>
      </c>
      <c r="H90" s="88" t="s">
        <v>54</v>
      </c>
      <c r="I90" s="88">
        <v>63</v>
      </c>
      <c r="J90" s="88" t="s">
        <v>54</v>
      </c>
      <c r="K90" s="88" t="s">
        <v>54</v>
      </c>
      <c r="L90" s="88">
        <v>39</v>
      </c>
      <c r="M90" s="88" t="s">
        <v>54</v>
      </c>
      <c r="N90" s="88" t="s">
        <v>54</v>
      </c>
      <c r="O90" s="88">
        <v>13</v>
      </c>
      <c r="P90" s="88">
        <v>35</v>
      </c>
      <c r="Q90" s="157" t="s">
        <v>61</v>
      </c>
      <c r="R90" s="158">
        <v>49</v>
      </c>
      <c r="S90" s="152">
        <f>100/SUM(R88:R91)*R90</f>
        <v>57.647058823529413</v>
      </c>
      <c r="T90" s="35">
        <f t="shared" si="6"/>
        <v>150</v>
      </c>
      <c r="U90" s="79"/>
    </row>
    <row r="91" spans="1:21" ht="15.75" thickBot="1" x14ac:dyDescent="0.3">
      <c r="A91" s="167" t="s">
        <v>99</v>
      </c>
      <c r="B91" s="159" t="s">
        <v>92</v>
      </c>
      <c r="C91" s="159">
        <v>3</v>
      </c>
      <c r="D91" s="159">
        <v>85</v>
      </c>
      <c r="E91" s="160"/>
      <c r="F91" s="161" t="s">
        <v>54</v>
      </c>
      <c r="G91" s="162" t="s">
        <v>54</v>
      </c>
      <c r="H91" s="162" t="s">
        <v>54</v>
      </c>
      <c r="I91" s="162" t="s">
        <v>54</v>
      </c>
      <c r="J91" s="162" t="s">
        <v>54</v>
      </c>
      <c r="K91" s="162" t="s">
        <v>54</v>
      </c>
      <c r="L91" s="162" t="s">
        <v>54</v>
      </c>
      <c r="M91" s="162" t="s">
        <v>54</v>
      </c>
      <c r="N91" s="162" t="s">
        <v>54</v>
      </c>
      <c r="O91" s="162" t="s">
        <v>54</v>
      </c>
      <c r="P91" s="163" t="s">
        <v>54</v>
      </c>
      <c r="Q91" s="164" t="s">
        <v>62</v>
      </c>
      <c r="R91" s="165">
        <v>28</v>
      </c>
      <c r="S91" s="152">
        <f>100/SUM(R88:R91)*R91</f>
        <v>32.941176470588239</v>
      </c>
      <c r="T91" s="35">
        <f t="shared" si="6"/>
        <v>0</v>
      </c>
      <c r="U91" s="78">
        <f t="shared" si="7"/>
        <v>9.329411764705883</v>
      </c>
    </row>
    <row r="92" spans="1:21" x14ac:dyDescent="0.25">
      <c r="A92" s="150" t="s">
        <v>99</v>
      </c>
      <c r="B92" s="83" t="s">
        <v>93</v>
      </c>
      <c r="C92" s="83">
        <v>3</v>
      </c>
      <c r="D92" s="83">
        <v>79</v>
      </c>
      <c r="E92" s="84"/>
      <c r="F92" s="85" t="s">
        <v>51</v>
      </c>
      <c r="G92" s="82">
        <v>34</v>
      </c>
      <c r="H92" s="82">
        <v>6</v>
      </c>
      <c r="I92" s="82">
        <v>17</v>
      </c>
      <c r="J92" s="82">
        <v>16</v>
      </c>
      <c r="K92" s="82">
        <v>9</v>
      </c>
      <c r="L92" s="82">
        <v>19</v>
      </c>
      <c r="M92" s="82">
        <v>6</v>
      </c>
      <c r="N92" s="82">
        <v>2</v>
      </c>
      <c r="O92" s="82">
        <v>24</v>
      </c>
      <c r="P92" s="86">
        <v>18</v>
      </c>
      <c r="Q92" s="87" t="s">
        <v>59</v>
      </c>
      <c r="R92" s="151">
        <v>0</v>
      </c>
      <c r="S92" s="152">
        <f>100/SUM(R92:R95)*R92</f>
        <v>0</v>
      </c>
      <c r="T92" s="35">
        <f t="shared" si="6"/>
        <v>151</v>
      </c>
      <c r="U92" s="79"/>
    </row>
    <row r="93" spans="1:21" x14ac:dyDescent="0.25">
      <c r="A93" s="166" t="s">
        <v>99</v>
      </c>
      <c r="B93" s="89" t="s">
        <v>93</v>
      </c>
      <c r="C93" s="89">
        <v>3</v>
      </c>
      <c r="D93" s="89">
        <v>79</v>
      </c>
      <c r="E93" s="153"/>
      <c r="F93" s="154" t="s">
        <v>52</v>
      </c>
      <c r="G93" s="155">
        <v>45</v>
      </c>
      <c r="H93" s="155">
        <v>73</v>
      </c>
      <c r="I93" s="155">
        <v>8</v>
      </c>
      <c r="J93" s="155">
        <v>63</v>
      </c>
      <c r="K93" s="155">
        <v>70</v>
      </c>
      <c r="L93" s="155">
        <v>16</v>
      </c>
      <c r="M93" s="155">
        <v>73</v>
      </c>
      <c r="N93" s="155">
        <v>77</v>
      </c>
      <c r="O93" s="155">
        <v>30</v>
      </c>
      <c r="P93" s="156">
        <v>24</v>
      </c>
      <c r="Q93" s="157" t="s">
        <v>60</v>
      </c>
      <c r="R93" s="158">
        <v>9</v>
      </c>
      <c r="S93" s="152">
        <f>100/SUM(R92:R95)*R93</f>
        <v>11.39240506329114</v>
      </c>
      <c r="T93" s="35">
        <f t="shared" si="6"/>
        <v>479</v>
      </c>
      <c r="U93" s="79"/>
    </row>
    <row r="94" spans="1:21" x14ac:dyDescent="0.25">
      <c r="A94" s="166" t="s">
        <v>99</v>
      </c>
      <c r="B94" s="89" t="s">
        <v>93</v>
      </c>
      <c r="C94" s="89">
        <v>3</v>
      </c>
      <c r="D94" s="89">
        <v>79</v>
      </c>
      <c r="E94" s="153"/>
      <c r="F94" s="154" t="s">
        <v>53</v>
      </c>
      <c r="G94" s="88" t="s">
        <v>54</v>
      </c>
      <c r="H94" s="88" t="s">
        <v>54</v>
      </c>
      <c r="I94" s="88">
        <v>54</v>
      </c>
      <c r="J94" s="88" t="s">
        <v>54</v>
      </c>
      <c r="K94" s="88" t="s">
        <v>54</v>
      </c>
      <c r="L94" s="88">
        <v>44</v>
      </c>
      <c r="M94" s="88" t="s">
        <v>54</v>
      </c>
      <c r="N94" s="88" t="s">
        <v>54</v>
      </c>
      <c r="O94" s="88">
        <v>25</v>
      </c>
      <c r="P94" s="88">
        <v>37</v>
      </c>
      <c r="Q94" s="157" t="s">
        <v>61</v>
      </c>
      <c r="R94" s="158">
        <v>30</v>
      </c>
      <c r="S94" s="152">
        <f>100/SUM(R92:R95)*R94</f>
        <v>37.974683544303801</v>
      </c>
      <c r="T94" s="35">
        <f t="shared" si="6"/>
        <v>160</v>
      </c>
      <c r="U94" s="79"/>
    </row>
    <row r="95" spans="1:21" ht="15.75" thickBot="1" x14ac:dyDescent="0.3">
      <c r="A95" s="167" t="s">
        <v>99</v>
      </c>
      <c r="B95" s="159" t="s">
        <v>93</v>
      </c>
      <c r="C95" s="159">
        <v>3</v>
      </c>
      <c r="D95" s="159">
        <v>79</v>
      </c>
      <c r="E95" s="160"/>
      <c r="F95" s="161" t="s">
        <v>54</v>
      </c>
      <c r="G95" s="162" t="s">
        <v>54</v>
      </c>
      <c r="H95" s="162" t="s">
        <v>54</v>
      </c>
      <c r="I95" s="162" t="s">
        <v>54</v>
      </c>
      <c r="J95" s="162" t="s">
        <v>54</v>
      </c>
      <c r="K95" s="162" t="s">
        <v>54</v>
      </c>
      <c r="L95" s="162" t="s">
        <v>54</v>
      </c>
      <c r="M95" s="162" t="s">
        <v>54</v>
      </c>
      <c r="N95" s="162" t="s">
        <v>54</v>
      </c>
      <c r="O95" s="162" t="s">
        <v>54</v>
      </c>
      <c r="P95" s="163" t="s">
        <v>54</v>
      </c>
      <c r="Q95" s="164" t="s">
        <v>62</v>
      </c>
      <c r="R95" s="165">
        <v>40</v>
      </c>
      <c r="S95" s="152">
        <f>100/SUM(R92:R95)*R95</f>
        <v>50.632911392405063</v>
      </c>
      <c r="T95" s="35">
        <f t="shared" si="6"/>
        <v>0</v>
      </c>
      <c r="U95" s="78">
        <f t="shared" si="7"/>
        <v>10.113924050632912</v>
      </c>
    </row>
    <row r="96" spans="1:21" x14ac:dyDescent="0.25">
      <c r="A96" s="150" t="s">
        <v>99</v>
      </c>
      <c r="B96" s="83" t="s">
        <v>94</v>
      </c>
      <c r="C96" s="83">
        <v>1</v>
      </c>
      <c r="D96" s="83">
        <v>11</v>
      </c>
      <c r="E96" s="84"/>
      <c r="F96" s="85" t="s">
        <v>51</v>
      </c>
      <c r="G96" s="82">
        <v>4</v>
      </c>
      <c r="H96" s="82">
        <v>3</v>
      </c>
      <c r="I96" s="82">
        <v>4</v>
      </c>
      <c r="J96" s="82">
        <v>4</v>
      </c>
      <c r="K96" s="82">
        <v>2</v>
      </c>
      <c r="L96" s="82">
        <v>6</v>
      </c>
      <c r="M96" s="82">
        <v>1</v>
      </c>
      <c r="N96" s="82">
        <v>4</v>
      </c>
      <c r="O96" s="82">
        <v>7</v>
      </c>
      <c r="P96" s="86">
        <v>2</v>
      </c>
      <c r="Q96" s="87" t="s">
        <v>59</v>
      </c>
      <c r="R96" s="151">
        <v>0</v>
      </c>
      <c r="S96" s="152">
        <f>100/SUM(R96:R99)*R96</f>
        <v>0</v>
      </c>
      <c r="T96" s="35">
        <f t="shared" si="6"/>
        <v>37</v>
      </c>
      <c r="U96" s="79"/>
    </row>
    <row r="97" spans="1:21" x14ac:dyDescent="0.25">
      <c r="A97" s="166" t="s">
        <v>99</v>
      </c>
      <c r="B97" s="89" t="s">
        <v>94</v>
      </c>
      <c r="C97" s="89">
        <v>1</v>
      </c>
      <c r="D97" s="89">
        <v>11</v>
      </c>
      <c r="E97" s="153"/>
      <c r="F97" s="154" t="s">
        <v>52</v>
      </c>
      <c r="G97" s="155">
        <v>7</v>
      </c>
      <c r="H97" s="155">
        <v>8</v>
      </c>
      <c r="I97" s="155">
        <v>3</v>
      </c>
      <c r="J97" s="155">
        <v>7</v>
      </c>
      <c r="K97" s="155">
        <v>9</v>
      </c>
      <c r="L97" s="155">
        <v>0</v>
      </c>
      <c r="M97" s="155">
        <v>10</v>
      </c>
      <c r="N97" s="155">
        <v>7</v>
      </c>
      <c r="O97" s="155">
        <v>2</v>
      </c>
      <c r="P97" s="156">
        <v>2</v>
      </c>
      <c r="Q97" s="157" t="s">
        <v>60</v>
      </c>
      <c r="R97" s="158">
        <v>4</v>
      </c>
      <c r="S97" s="152">
        <f>100/SUM(R96:R99)*R97</f>
        <v>36.363636363636367</v>
      </c>
      <c r="T97" s="35">
        <f t="shared" si="6"/>
        <v>55</v>
      </c>
      <c r="U97" s="79"/>
    </row>
    <row r="98" spans="1:21" x14ac:dyDescent="0.25">
      <c r="A98" s="166" t="s">
        <v>99</v>
      </c>
      <c r="B98" s="89" t="s">
        <v>94</v>
      </c>
      <c r="C98" s="89">
        <v>1</v>
      </c>
      <c r="D98" s="89">
        <v>11</v>
      </c>
      <c r="E98" s="153"/>
      <c r="F98" s="154" t="s">
        <v>53</v>
      </c>
      <c r="G98" s="88" t="s">
        <v>54</v>
      </c>
      <c r="H98" s="88" t="s">
        <v>54</v>
      </c>
      <c r="I98" s="88">
        <v>4</v>
      </c>
      <c r="J98" s="88" t="s">
        <v>54</v>
      </c>
      <c r="K98" s="88" t="s">
        <v>54</v>
      </c>
      <c r="L98" s="88">
        <v>5</v>
      </c>
      <c r="M98" s="88" t="s">
        <v>54</v>
      </c>
      <c r="N98" s="88" t="s">
        <v>54</v>
      </c>
      <c r="O98" s="88">
        <v>2</v>
      </c>
      <c r="P98" s="88">
        <v>7</v>
      </c>
      <c r="Q98" s="157" t="s">
        <v>61</v>
      </c>
      <c r="R98" s="158">
        <v>3</v>
      </c>
      <c r="S98" s="152">
        <f>100/SUM(R96:R99)*R98</f>
        <v>27.272727272727273</v>
      </c>
      <c r="T98" s="35">
        <f t="shared" si="6"/>
        <v>18</v>
      </c>
      <c r="U98" s="79"/>
    </row>
    <row r="99" spans="1:21" ht="15.75" thickBot="1" x14ac:dyDescent="0.3">
      <c r="A99" s="167" t="s">
        <v>99</v>
      </c>
      <c r="B99" s="159" t="s">
        <v>94</v>
      </c>
      <c r="C99" s="159">
        <v>1</v>
      </c>
      <c r="D99" s="159">
        <v>11</v>
      </c>
      <c r="E99" s="160"/>
      <c r="F99" s="161" t="s">
        <v>54</v>
      </c>
      <c r="G99" s="162" t="s">
        <v>54</v>
      </c>
      <c r="H99" s="162" t="s">
        <v>54</v>
      </c>
      <c r="I99" s="162" t="s">
        <v>54</v>
      </c>
      <c r="J99" s="162" t="s">
        <v>54</v>
      </c>
      <c r="K99" s="162" t="s">
        <v>54</v>
      </c>
      <c r="L99" s="162" t="s">
        <v>54</v>
      </c>
      <c r="M99" s="162" t="s">
        <v>54</v>
      </c>
      <c r="N99" s="162" t="s">
        <v>54</v>
      </c>
      <c r="O99" s="162" t="s">
        <v>54</v>
      </c>
      <c r="P99" s="163" t="s">
        <v>54</v>
      </c>
      <c r="Q99" s="164" t="s">
        <v>62</v>
      </c>
      <c r="R99" s="165">
        <v>4</v>
      </c>
      <c r="S99" s="152">
        <f>100/SUM(R96:R99)*R99</f>
        <v>36.363636363636367</v>
      </c>
      <c r="T99" s="35">
        <f t="shared" si="6"/>
        <v>0</v>
      </c>
      <c r="U99" s="78">
        <f t="shared" si="7"/>
        <v>8.2727272727272734</v>
      </c>
    </row>
    <row r="100" spans="1:21" x14ac:dyDescent="0.25">
      <c r="A100" s="150" t="s">
        <v>101</v>
      </c>
      <c r="B100" s="83" t="s">
        <v>36</v>
      </c>
      <c r="C100" s="83">
        <v>1</v>
      </c>
      <c r="D100" s="83">
        <v>26</v>
      </c>
      <c r="E100" s="84"/>
      <c r="F100" s="85" t="s">
        <v>51</v>
      </c>
      <c r="G100" s="82">
        <v>4</v>
      </c>
      <c r="H100" s="82">
        <v>10</v>
      </c>
      <c r="I100" s="82">
        <v>10</v>
      </c>
      <c r="J100" s="82">
        <v>8</v>
      </c>
      <c r="K100" s="82">
        <v>13</v>
      </c>
      <c r="L100" s="82">
        <v>12</v>
      </c>
      <c r="M100" s="82">
        <v>1</v>
      </c>
      <c r="N100" s="82">
        <v>3</v>
      </c>
      <c r="O100" s="82">
        <v>9</v>
      </c>
      <c r="P100" s="86">
        <v>6</v>
      </c>
      <c r="Q100" s="87" t="s">
        <v>59</v>
      </c>
      <c r="R100" s="151">
        <v>3</v>
      </c>
      <c r="S100" s="152">
        <f>100/SUM(R100:R103)*R100</f>
        <v>11.538461538461538</v>
      </c>
      <c r="T100" s="35">
        <f t="shared" si="6"/>
        <v>76</v>
      </c>
      <c r="U100" s="79"/>
    </row>
    <row r="101" spans="1:21" x14ac:dyDescent="0.25">
      <c r="A101" s="166" t="s">
        <v>101</v>
      </c>
      <c r="B101" s="89" t="s">
        <v>36</v>
      </c>
      <c r="C101" s="89">
        <v>1</v>
      </c>
      <c r="D101" s="89">
        <v>26</v>
      </c>
      <c r="E101" s="153"/>
      <c r="F101" s="154" t="s">
        <v>52</v>
      </c>
      <c r="G101" s="155">
        <v>22</v>
      </c>
      <c r="H101" s="155">
        <v>16</v>
      </c>
      <c r="I101" s="155">
        <v>3</v>
      </c>
      <c r="J101" s="155">
        <v>18</v>
      </c>
      <c r="K101" s="155">
        <v>13</v>
      </c>
      <c r="L101" s="155">
        <v>5</v>
      </c>
      <c r="M101" s="155">
        <v>25</v>
      </c>
      <c r="N101" s="155">
        <v>23</v>
      </c>
      <c r="O101" s="155">
        <v>11</v>
      </c>
      <c r="P101" s="156">
        <v>11</v>
      </c>
      <c r="Q101" s="157" t="s">
        <v>60</v>
      </c>
      <c r="R101" s="158">
        <v>5</v>
      </c>
      <c r="S101" s="152">
        <f>100/SUM(R100:R103)*R101</f>
        <v>19.23076923076923</v>
      </c>
      <c r="T101" s="35">
        <f t="shared" si="6"/>
        <v>147</v>
      </c>
      <c r="U101" s="79"/>
    </row>
    <row r="102" spans="1:21" x14ac:dyDescent="0.25">
      <c r="A102" s="166" t="s">
        <v>101</v>
      </c>
      <c r="B102" s="89" t="s">
        <v>36</v>
      </c>
      <c r="C102" s="89">
        <v>1</v>
      </c>
      <c r="D102" s="89">
        <v>26</v>
      </c>
      <c r="E102" s="153"/>
      <c r="F102" s="154" t="s">
        <v>53</v>
      </c>
      <c r="G102" s="88" t="s">
        <v>54</v>
      </c>
      <c r="H102" s="88" t="s">
        <v>54</v>
      </c>
      <c r="I102" s="88">
        <v>13</v>
      </c>
      <c r="J102" s="88" t="s">
        <v>54</v>
      </c>
      <c r="K102" s="88" t="s">
        <v>54</v>
      </c>
      <c r="L102" s="88">
        <v>9</v>
      </c>
      <c r="M102" s="88" t="s">
        <v>54</v>
      </c>
      <c r="N102" s="88" t="s">
        <v>54</v>
      </c>
      <c r="O102" s="88">
        <v>6</v>
      </c>
      <c r="P102" s="88">
        <v>9</v>
      </c>
      <c r="Q102" s="157" t="s">
        <v>61</v>
      </c>
      <c r="R102" s="158">
        <v>12</v>
      </c>
      <c r="S102" s="152">
        <f>100/SUM(R100:R103)*R102</f>
        <v>46.153846153846153</v>
      </c>
      <c r="T102" s="35">
        <f t="shared" si="6"/>
        <v>37</v>
      </c>
      <c r="U102" s="79"/>
    </row>
    <row r="103" spans="1:21" ht="15.75" thickBot="1" x14ac:dyDescent="0.3">
      <c r="A103" s="167" t="s">
        <v>101</v>
      </c>
      <c r="B103" s="159" t="s">
        <v>36</v>
      </c>
      <c r="C103" s="159">
        <v>1</v>
      </c>
      <c r="D103" s="159">
        <v>26</v>
      </c>
      <c r="E103" s="160"/>
      <c r="F103" s="161" t="s">
        <v>54</v>
      </c>
      <c r="G103" s="162" t="s">
        <v>54</v>
      </c>
      <c r="H103" s="162" t="s">
        <v>54</v>
      </c>
      <c r="I103" s="162" t="s">
        <v>54</v>
      </c>
      <c r="J103" s="162" t="s">
        <v>54</v>
      </c>
      <c r="K103" s="162" t="s">
        <v>54</v>
      </c>
      <c r="L103" s="162" t="s">
        <v>54</v>
      </c>
      <c r="M103" s="162" t="s">
        <v>54</v>
      </c>
      <c r="N103" s="162" t="s">
        <v>54</v>
      </c>
      <c r="O103" s="162" t="s">
        <v>54</v>
      </c>
      <c r="P103" s="163" t="s">
        <v>54</v>
      </c>
      <c r="Q103" s="164" t="s">
        <v>62</v>
      </c>
      <c r="R103" s="165">
        <v>6</v>
      </c>
      <c r="S103" s="152">
        <f>100/SUM(R100:R103)*R103</f>
        <v>23.076923076923077</v>
      </c>
      <c r="T103" s="35">
        <f t="shared" si="6"/>
        <v>0</v>
      </c>
      <c r="U103" s="78">
        <f t="shared" si="7"/>
        <v>8.5</v>
      </c>
    </row>
    <row r="104" spans="1:21" ht="15.75" thickBot="1" x14ac:dyDescent="0.3">
      <c r="A104" s="150" t="s">
        <v>99</v>
      </c>
      <c r="B104" s="83" t="s">
        <v>37</v>
      </c>
      <c r="C104" s="83">
        <v>1</v>
      </c>
      <c r="D104" s="83">
        <v>17</v>
      </c>
      <c r="E104" s="84"/>
      <c r="F104" s="85" t="s">
        <v>51</v>
      </c>
      <c r="G104" s="82">
        <v>7</v>
      </c>
      <c r="H104" s="82">
        <v>4</v>
      </c>
      <c r="I104" s="82">
        <v>5</v>
      </c>
      <c r="J104" s="82">
        <v>10</v>
      </c>
      <c r="K104" s="82">
        <v>6</v>
      </c>
      <c r="L104" s="82">
        <v>5</v>
      </c>
      <c r="M104" s="82">
        <v>5</v>
      </c>
      <c r="N104" s="82">
        <v>4</v>
      </c>
      <c r="O104" s="82">
        <v>7</v>
      </c>
      <c r="P104" s="86">
        <v>3</v>
      </c>
      <c r="Q104" s="87" t="s">
        <v>59</v>
      </c>
      <c r="R104" s="151">
        <v>1</v>
      </c>
      <c r="S104" s="152">
        <f>100/SUM(R104:R107)*R104</f>
        <v>5.882352941176471</v>
      </c>
      <c r="T104" s="35">
        <f t="shared" si="6"/>
        <v>56</v>
      </c>
      <c r="U104" s="79"/>
    </row>
    <row r="105" spans="1:21" ht="15.75" thickBot="1" x14ac:dyDescent="0.3">
      <c r="A105" s="166" t="s">
        <v>99</v>
      </c>
      <c r="B105" s="83" t="s">
        <v>37</v>
      </c>
      <c r="C105" s="89">
        <v>1</v>
      </c>
      <c r="D105" s="89">
        <v>17</v>
      </c>
      <c r="E105" s="153"/>
      <c r="F105" s="154" t="s">
        <v>52</v>
      </c>
      <c r="G105" s="155">
        <v>10</v>
      </c>
      <c r="H105" s="155">
        <v>13</v>
      </c>
      <c r="I105" s="155">
        <v>3</v>
      </c>
      <c r="J105" s="155">
        <v>7</v>
      </c>
      <c r="K105" s="155">
        <v>11</v>
      </c>
      <c r="L105" s="155">
        <v>4</v>
      </c>
      <c r="M105" s="155">
        <v>12</v>
      </c>
      <c r="N105" s="155">
        <v>13</v>
      </c>
      <c r="O105" s="155">
        <v>5</v>
      </c>
      <c r="P105" s="156">
        <v>3</v>
      </c>
      <c r="Q105" s="157" t="s">
        <v>60</v>
      </c>
      <c r="R105" s="158">
        <v>5</v>
      </c>
      <c r="S105" s="152">
        <f>100/SUM(R104:R107)*R105</f>
        <v>29.411764705882355</v>
      </c>
      <c r="T105" s="35">
        <f t="shared" si="6"/>
        <v>81</v>
      </c>
      <c r="U105" s="79"/>
    </row>
    <row r="106" spans="1:21" ht="15.75" thickBot="1" x14ac:dyDescent="0.3">
      <c r="A106" s="166" t="s">
        <v>99</v>
      </c>
      <c r="B106" s="83" t="s">
        <v>37</v>
      </c>
      <c r="C106" s="89">
        <v>1</v>
      </c>
      <c r="D106" s="89">
        <v>17</v>
      </c>
      <c r="E106" s="153"/>
      <c r="F106" s="154" t="s">
        <v>53</v>
      </c>
      <c r="G106" s="88" t="s">
        <v>54</v>
      </c>
      <c r="H106" s="88" t="s">
        <v>54</v>
      </c>
      <c r="I106" s="88">
        <v>9</v>
      </c>
      <c r="J106" s="88" t="s">
        <v>54</v>
      </c>
      <c r="K106" s="88" t="s">
        <v>54</v>
      </c>
      <c r="L106" s="88">
        <v>8</v>
      </c>
      <c r="M106" s="88" t="s">
        <v>54</v>
      </c>
      <c r="N106" s="88" t="s">
        <v>54</v>
      </c>
      <c r="O106" s="88">
        <v>5</v>
      </c>
      <c r="P106" s="88">
        <v>11</v>
      </c>
      <c r="Q106" s="157" t="s">
        <v>61</v>
      </c>
      <c r="R106" s="158">
        <v>4</v>
      </c>
      <c r="S106" s="152">
        <f>100/SUM(R104:R107)*R106</f>
        <v>23.529411764705884</v>
      </c>
      <c r="T106" s="35">
        <f t="shared" si="6"/>
        <v>33</v>
      </c>
      <c r="U106" s="79"/>
    </row>
    <row r="107" spans="1:21" ht="15.75" thickBot="1" x14ac:dyDescent="0.3">
      <c r="A107" s="167" t="s">
        <v>99</v>
      </c>
      <c r="B107" s="83" t="s">
        <v>37</v>
      </c>
      <c r="C107" s="159">
        <v>1</v>
      </c>
      <c r="D107" s="159">
        <v>17</v>
      </c>
      <c r="E107" s="160"/>
      <c r="F107" s="161" t="s">
        <v>54</v>
      </c>
      <c r="G107" s="162" t="s">
        <v>54</v>
      </c>
      <c r="H107" s="162" t="s">
        <v>54</v>
      </c>
      <c r="I107" s="162" t="s">
        <v>54</v>
      </c>
      <c r="J107" s="162" t="s">
        <v>54</v>
      </c>
      <c r="K107" s="162" t="s">
        <v>54</v>
      </c>
      <c r="L107" s="162" t="s">
        <v>54</v>
      </c>
      <c r="M107" s="162" t="s">
        <v>54</v>
      </c>
      <c r="N107" s="162" t="s">
        <v>54</v>
      </c>
      <c r="O107" s="162" t="s">
        <v>54</v>
      </c>
      <c r="P107" s="163" t="s">
        <v>54</v>
      </c>
      <c r="Q107" s="164" t="s">
        <v>62</v>
      </c>
      <c r="R107" s="165">
        <v>7</v>
      </c>
      <c r="S107" s="152">
        <f>100/SUM(R104:R107)*R107</f>
        <v>41.176470588235297</v>
      </c>
      <c r="T107" s="35">
        <f t="shared" si="6"/>
        <v>0</v>
      </c>
      <c r="U107" s="78">
        <f t="shared" si="7"/>
        <v>8.6470588235294112</v>
      </c>
    </row>
    <row r="108" spans="1:21" x14ac:dyDescent="0.25">
      <c r="A108" s="150" t="s">
        <v>99</v>
      </c>
      <c r="B108" s="83" t="s">
        <v>95</v>
      </c>
      <c r="C108" s="83">
        <v>1</v>
      </c>
      <c r="D108" s="83">
        <v>16</v>
      </c>
      <c r="E108" s="84"/>
      <c r="F108" s="85" t="s">
        <v>51</v>
      </c>
      <c r="G108" s="82">
        <v>3</v>
      </c>
      <c r="H108" s="82">
        <v>1</v>
      </c>
      <c r="I108" s="82">
        <v>3</v>
      </c>
      <c r="J108" s="82">
        <v>7</v>
      </c>
      <c r="K108" s="82">
        <v>5</v>
      </c>
      <c r="L108" s="82">
        <v>5</v>
      </c>
      <c r="M108" s="82">
        <v>5</v>
      </c>
      <c r="N108" s="82">
        <v>4</v>
      </c>
      <c r="O108" s="82">
        <v>9</v>
      </c>
      <c r="P108" s="86">
        <v>5</v>
      </c>
      <c r="Q108" s="87" t="s">
        <v>59</v>
      </c>
      <c r="R108" s="151">
        <v>0</v>
      </c>
      <c r="S108" s="152">
        <f>100/SUM(R108:R111)*R108</f>
        <v>0</v>
      </c>
      <c r="T108" s="35">
        <f t="shared" si="6"/>
        <v>47</v>
      </c>
      <c r="U108" s="79"/>
    </row>
    <row r="109" spans="1:21" x14ac:dyDescent="0.25">
      <c r="A109" s="166" t="s">
        <v>99</v>
      </c>
      <c r="B109" s="89" t="s">
        <v>95</v>
      </c>
      <c r="C109" s="89">
        <v>1</v>
      </c>
      <c r="D109" s="89">
        <v>16</v>
      </c>
      <c r="E109" s="153"/>
      <c r="F109" s="154" t="s">
        <v>52</v>
      </c>
      <c r="G109" s="155">
        <v>13</v>
      </c>
      <c r="H109" s="155">
        <v>15</v>
      </c>
      <c r="I109" s="155">
        <v>5</v>
      </c>
      <c r="J109" s="155">
        <v>9</v>
      </c>
      <c r="K109" s="155">
        <v>11</v>
      </c>
      <c r="L109" s="155">
        <v>2</v>
      </c>
      <c r="M109" s="155">
        <v>11</v>
      </c>
      <c r="N109" s="155">
        <v>12</v>
      </c>
      <c r="O109" s="155">
        <v>6</v>
      </c>
      <c r="P109" s="156">
        <v>5</v>
      </c>
      <c r="Q109" s="157" t="s">
        <v>60</v>
      </c>
      <c r="R109" s="158">
        <v>5</v>
      </c>
      <c r="S109" s="152">
        <f>100/SUM(R108:R111)*R109</f>
        <v>31.25</v>
      </c>
      <c r="T109" s="35">
        <f t="shared" si="6"/>
        <v>89</v>
      </c>
      <c r="U109" s="79"/>
    </row>
    <row r="110" spans="1:21" x14ac:dyDescent="0.25">
      <c r="A110" s="166" t="s">
        <v>99</v>
      </c>
      <c r="B110" s="89" t="s">
        <v>95</v>
      </c>
      <c r="C110" s="89">
        <v>1</v>
      </c>
      <c r="D110" s="89">
        <v>16</v>
      </c>
      <c r="E110" s="153"/>
      <c r="F110" s="154" t="s">
        <v>53</v>
      </c>
      <c r="G110" s="88" t="s">
        <v>54</v>
      </c>
      <c r="H110" s="88" t="s">
        <v>54</v>
      </c>
      <c r="I110" s="88">
        <v>8</v>
      </c>
      <c r="J110" s="88" t="s">
        <v>54</v>
      </c>
      <c r="K110" s="88" t="s">
        <v>54</v>
      </c>
      <c r="L110" s="88">
        <v>9</v>
      </c>
      <c r="M110" s="88" t="s">
        <v>54</v>
      </c>
      <c r="N110" s="88" t="s">
        <v>54</v>
      </c>
      <c r="O110" s="88">
        <v>1</v>
      </c>
      <c r="P110" s="88">
        <v>6</v>
      </c>
      <c r="Q110" s="157" t="s">
        <v>61</v>
      </c>
      <c r="R110" s="158">
        <v>7</v>
      </c>
      <c r="S110" s="152">
        <f>100/SUM(R108:R111)*R110</f>
        <v>43.75</v>
      </c>
      <c r="T110" s="35">
        <f t="shared" si="6"/>
        <v>24</v>
      </c>
      <c r="U110" s="79"/>
    </row>
    <row r="111" spans="1:21" ht="15.75" thickBot="1" x14ac:dyDescent="0.3">
      <c r="A111" s="167" t="s">
        <v>99</v>
      </c>
      <c r="B111" s="159" t="s">
        <v>95</v>
      </c>
      <c r="C111" s="159">
        <v>1</v>
      </c>
      <c r="D111" s="159">
        <v>16</v>
      </c>
      <c r="E111" s="160"/>
      <c r="F111" s="161" t="s">
        <v>54</v>
      </c>
      <c r="G111" s="162" t="s">
        <v>54</v>
      </c>
      <c r="H111" s="162" t="s">
        <v>54</v>
      </c>
      <c r="I111" s="162" t="s">
        <v>54</v>
      </c>
      <c r="J111" s="162" t="s">
        <v>54</v>
      </c>
      <c r="K111" s="162" t="s">
        <v>54</v>
      </c>
      <c r="L111" s="162" t="s">
        <v>54</v>
      </c>
      <c r="M111" s="162" t="s">
        <v>54</v>
      </c>
      <c r="N111" s="162" t="s">
        <v>54</v>
      </c>
      <c r="O111" s="162" t="s">
        <v>54</v>
      </c>
      <c r="P111" s="163" t="s">
        <v>54</v>
      </c>
      <c r="Q111" s="164" t="s">
        <v>62</v>
      </c>
      <c r="R111" s="165">
        <v>4</v>
      </c>
      <c r="S111" s="152">
        <f>100/SUM(R108:R111)*R111</f>
        <v>25</v>
      </c>
      <c r="T111" s="35">
        <f t="shared" si="6"/>
        <v>0</v>
      </c>
      <c r="U111" s="78">
        <f t="shared" si="7"/>
        <v>8.5625</v>
      </c>
    </row>
    <row r="112" spans="1:21" x14ac:dyDescent="0.25">
      <c r="A112" s="150" t="s">
        <v>99</v>
      </c>
      <c r="B112" s="83" t="s">
        <v>96</v>
      </c>
      <c r="C112" s="83">
        <v>1</v>
      </c>
      <c r="D112" s="83">
        <v>6</v>
      </c>
      <c r="E112" s="84"/>
      <c r="F112" s="85" t="s">
        <v>51</v>
      </c>
      <c r="G112" s="82">
        <v>3</v>
      </c>
      <c r="H112" s="82">
        <v>1</v>
      </c>
      <c r="I112" s="82">
        <v>2</v>
      </c>
      <c r="J112" s="82">
        <v>3</v>
      </c>
      <c r="K112" s="82">
        <v>0</v>
      </c>
      <c r="L112" s="82">
        <v>3</v>
      </c>
      <c r="M112" s="82">
        <v>0</v>
      </c>
      <c r="N112" s="82">
        <v>0</v>
      </c>
      <c r="O112" s="82">
        <v>0</v>
      </c>
      <c r="P112" s="86">
        <v>4</v>
      </c>
      <c r="Q112" s="87" t="s">
        <v>59</v>
      </c>
      <c r="R112" s="151">
        <v>0</v>
      </c>
      <c r="S112" s="152">
        <f>100/SUM(R112:R115)*R112</f>
        <v>0</v>
      </c>
      <c r="T112" s="35">
        <f t="shared" si="6"/>
        <v>16</v>
      </c>
      <c r="U112" s="79"/>
    </row>
    <row r="113" spans="1:21" x14ac:dyDescent="0.25">
      <c r="A113" s="166" t="s">
        <v>99</v>
      </c>
      <c r="B113" s="89" t="s">
        <v>96</v>
      </c>
      <c r="C113" s="89">
        <v>1</v>
      </c>
      <c r="D113" s="89">
        <v>6</v>
      </c>
      <c r="E113" s="153"/>
      <c r="F113" s="154" t="s">
        <v>52</v>
      </c>
      <c r="G113" s="155">
        <v>3</v>
      </c>
      <c r="H113" s="155">
        <v>5</v>
      </c>
      <c r="I113" s="155">
        <v>0</v>
      </c>
      <c r="J113" s="155">
        <v>3</v>
      </c>
      <c r="K113" s="155">
        <v>6</v>
      </c>
      <c r="L113" s="155">
        <v>2</v>
      </c>
      <c r="M113" s="155">
        <v>6</v>
      </c>
      <c r="N113" s="155">
        <v>6</v>
      </c>
      <c r="O113" s="155">
        <v>6</v>
      </c>
      <c r="P113" s="156">
        <v>0</v>
      </c>
      <c r="Q113" s="157" t="s">
        <v>60</v>
      </c>
      <c r="R113" s="158">
        <v>2</v>
      </c>
      <c r="S113" s="152">
        <f>100/SUM(R112:R115)*R113</f>
        <v>33.333333333333336</v>
      </c>
      <c r="T113" s="35">
        <f t="shared" si="6"/>
        <v>37</v>
      </c>
      <c r="U113" s="79"/>
    </row>
    <row r="114" spans="1:21" x14ac:dyDescent="0.25">
      <c r="A114" s="166" t="s">
        <v>99</v>
      </c>
      <c r="B114" s="89" t="s">
        <v>96</v>
      </c>
      <c r="C114" s="89">
        <v>1</v>
      </c>
      <c r="D114" s="89">
        <v>6</v>
      </c>
      <c r="E114" s="153"/>
      <c r="F114" s="154" t="s">
        <v>53</v>
      </c>
      <c r="G114" s="88" t="s">
        <v>54</v>
      </c>
      <c r="H114" s="88" t="s">
        <v>54</v>
      </c>
      <c r="I114" s="88">
        <v>4</v>
      </c>
      <c r="J114" s="88" t="s">
        <v>54</v>
      </c>
      <c r="K114" s="88" t="s">
        <v>54</v>
      </c>
      <c r="L114" s="88">
        <v>1</v>
      </c>
      <c r="M114" s="88" t="s">
        <v>54</v>
      </c>
      <c r="N114" s="88" t="s">
        <v>54</v>
      </c>
      <c r="O114" s="88">
        <v>0</v>
      </c>
      <c r="P114" s="88">
        <v>2</v>
      </c>
      <c r="Q114" s="157" t="s">
        <v>61</v>
      </c>
      <c r="R114" s="158">
        <v>3</v>
      </c>
      <c r="S114" s="152">
        <f>100/SUM(R112:R115)*R114</f>
        <v>50</v>
      </c>
      <c r="T114" s="35">
        <f t="shared" si="6"/>
        <v>7</v>
      </c>
      <c r="U114" s="79"/>
    </row>
    <row r="115" spans="1:21" ht="15.75" thickBot="1" x14ac:dyDescent="0.3">
      <c r="A115" s="167" t="s">
        <v>99</v>
      </c>
      <c r="B115" s="159" t="s">
        <v>96</v>
      </c>
      <c r="C115" s="159">
        <v>1</v>
      </c>
      <c r="D115" s="159">
        <v>6</v>
      </c>
      <c r="E115" s="160"/>
      <c r="F115" s="161" t="s">
        <v>54</v>
      </c>
      <c r="G115" s="162" t="s">
        <v>54</v>
      </c>
      <c r="H115" s="162" t="s">
        <v>54</v>
      </c>
      <c r="I115" s="162" t="s">
        <v>54</v>
      </c>
      <c r="J115" s="162" t="s">
        <v>54</v>
      </c>
      <c r="K115" s="162" t="s">
        <v>54</v>
      </c>
      <c r="L115" s="162" t="s">
        <v>54</v>
      </c>
      <c r="M115" s="162" t="s">
        <v>54</v>
      </c>
      <c r="N115" s="162" t="s">
        <v>54</v>
      </c>
      <c r="O115" s="162" t="s">
        <v>54</v>
      </c>
      <c r="P115" s="163" t="s">
        <v>54</v>
      </c>
      <c r="Q115" s="164" t="s">
        <v>62</v>
      </c>
      <c r="R115" s="165">
        <v>1</v>
      </c>
      <c r="S115" s="152">
        <f>100/SUM(R112:R115)*R115</f>
        <v>16.666666666666668</v>
      </c>
      <c r="T115" s="35">
        <f t="shared" si="6"/>
        <v>0</v>
      </c>
      <c r="U115" s="78">
        <f t="shared" si="7"/>
        <v>8.5</v>
      </c>
    </row>
    <row r="116" spans="1:21" x14ac:dyDescent="0.25">
      <c r="A116" s="150" t="s">
        <v>99</v>
      </c>
      <c r="B116" s="83" t="s">
        <v>17</v>
      </c>
      <c r="C116" s="83">
        <v>1</v>
      </c>
      <c r="D116" s="83">
        <v>3</v>
      </c>
      <c r="E116" s="84"/>
      <c r="F116" s="85" t="s">
        <v>51</v>
      </c>
      <c r="G116" s="82">
        <v>0</v>
      </c>
      <c r="H116" s="82">
        <v>0</v>
      </c>
      <c r="I116" s="82">
        <v>1</v>
      </c>
      <c r="J116" s="82">
        <v>1</v>
      </c>
      <c r="K116" s="82">
        <v>0</v>
      </c>
      <c r="L116" s="82">
        <v>2</v>
      </c>
      <c r="M116" s="82">
        <v>0</v>
      </c>
      <c r="N116" s="82">
        <v>0</v>
      </c>
      <c r="O116" s="82">
        <v>3</v>
      </c>
      <c r="P116" s="86">
        <v>0</v>
      </c>
      <c r="Q116" s="87" t="s">
        <v>59</v>
      </c>
      <c r="R116" s="151">
        <v>0</v>
      </c>
      <c r="S116" s="152">
        <f>100/SUM(R116:R119)*R116</f>
        <v>0</v>
      </c>
      <c r="T116" s="35">
        <v>7</v>
      </c>
      <c r="U116" s="79"/>
    </row>
    <row r="117" spans="1:21" x14ac:dyDescent="0.25">
      <c r="A117" s="166" t="s">
        <v>99</v>
      </c>
      <c r="B117" s="89" t="s">
        <v>17</v>
      </c>
      <c r="C117" s="89">
        <v>1</v>
      </c>
      <c r="D117" s="89">
        <v>3</v>
      </c>
      <c r="E117" s="153"/>
      <c r="F117" s="154" t="s">
        <v>52</v>
      </c>
      <c r="G117" s="155">
        <v>3</v>
      </c>
      <c r="H117" s="155">
        <v>3</v>
      </c>
      <c r="I117" s="155">
        <v>1</v>
      </c>
      <c r="J117" s="155">
        <v>2</v>
      </c>
      <c r="K117" s="155">
        <v>3</v>
      </c>
      <c r="L117" s="155">
        <v>1</v>
      </c>
      <c r="M117" s="155">
        <v>3</v>
      </c>
      <c r="N117" s="155">
        <v>3</v>
      </c>
      <c r="O117" s="155">
        <v>0</v>
      </c>
      <c r="P117" s="156">
        <v>1</v>
      </c>
      <c r="Q117" s="157" t="s">
        <v>60</v>
      </c>
      <c r="R117" s="158">
        <v>1</v>
      </c>
      <c r="S117" s="152">
        <f>100/SUM(R116:R119)*R117</f>
        <v>33.333333333333336</v>
      </c>
      <c r="T117" s="80">
        <v>20</v>
      </c>
      <c r="U117" s="79"/>
    </row>
    <row r="118" spans="1:21" x14ac:dyDescent="0.25">
      <c r="A118" s="166" t="s">
        <v>99</v>
      </c>
      <c r="B118" s="89" t="s">
        <v>17</v>
      </c>
      <c r="C118" s="89">
        <v>1</v>
      </c>
      <c r="D118" s="89">
        <v>3</v>
      </c>
      <c r="E118" s="153"/>
      <c r="F118" s="154" t="s">
        <v>53</v>
      </c>
      <c r="G118" s="88" t="s">
        <v>54</v>
      </c>
      <c r="H118" s="88" t="s">
        <v>54</v>
      </c>
      <c r="I118" s="88">
        <v>1</v>
      </c>
      <c r="J118" s="88" t="s">
        <v>54</v>
      </c>
      <c r="K118" s="88" t="s">
        <v>54</v>
      </c>
      <c r="L118" s="88">
        <v>0</v>
      </c>
      <c r="M118" s="88" t="s">
        <v>54</v>
      </c>
      <c r="N118" s="88" t="s">
        <v>54</v>
      </c>
      <c r="O118" s="88">
        <v>0</v>
      </c>
      <c r="P118" s="88">
        <v>2</v>
      </c>
      <c r="Q118" s="157" t="s">
        <v>61</v>
      </c>
      <c r="R118" s="158">
        <v>1</v>
      </c>
      <c r="S118" s="152">
        <f>100/SUM(R116:R119)*R118</f>
        <v>33.333333333333336</v>
      </c>
      <c r="T118" s="80">
        <v>3</v>
      </c>
      <c r="U118" s="79"/>
    </row>
    <row r="119" spans="1:21" ht="15.75" thickBot="1" x14ac:dyDescent="0.3">
      <c r="A119" s="167" t="s">
        <v>99</v>
      </c>
      <c r="B119" s="159" t="s">
        <v>17</v>
      </c>
      <c r="C119" s="159">
        <v>1</v>
      </c>
      <c r="D119" s="159">
        <v>3</v>
      </c>
      <c r="E119" s="160"/>
      <c r="F119" s="161" t="s">
        <v>54</v>
      </c>
      <c r="G119" s="162" t="s">
        <v>54</v>
      </c>
      <c r="H119" s="162" t="s">
        <v>54</v>
      </c>
      <c r="I119" s="162" t="s">
        <v>54</v>
      </c>
      <c r="J119" s="162" t="s">
        <v>54</v>
      </c>
      <c r="K119" s="162" t="s">
        <v>54</v>
      </c>
      <c r="L119" s="162" t="s">
        <v>54</v>
      </c>
      <c r="M119" s="162" t="s">
        <v>54</v>
      </c>
      <c r="N119" s="162" t="s">
        <v>54</v>
      </c>
      <c r="O119" s="162" t="s">
        <v>54</v>
      </c>
      <c r="P119" s="163" t="s">
        <v>54</v>
      </c>
      <c r="Q119" s="164" t="s">
        <v>62</v>
      </c>
      <c r="R119" s="165">
        <v>1</v>
      </c>
      <c r="S119" s="152">
        <f>100/SUM(R116:R119)*R119</f>
        <v>33.333333333333336</v>
      </c>
      <c r="T119" s="80"/>
      <c r="U119" s="78">
        <f t="shared" si="7"/>
        <v>8.6666666666666661</v>
      </c>
    </row>
    <row r="120" spans="1:21" ht="15.75" thickBot="1" x14ac:dyDescent="0.3">
      <c r="A120" s="150" t="s">
        <v>100</v>
      </c>
      <c r="B120" s="83" t="s">
        <v>74</v>
      </c>
      <c r="C120" s="83">
        <v>1</v>
      </c>
      <c r="D120" s="83">
        <v>14</v>
      </c>
      <c r="E120" s="84"/>
      <c r="F120" s="85" t="s">
        <v>51</v>
      </c>
      <c r="G120" s="82">
        <v>1</v>
      </c>
      <c r="H120" s="82">
        <v>1</v>
      </c>
      <c r="I120" s="82">
        <v>0</v>
      </c>
      <c r="J120" s="82">
        <v>3</v>
      </c>
      <c r="K120" s="82">
        <v>2</v>
      </c>
      <c r="L120" s="82">
        <v>3</v>
      </c>
      <c r="M120" s="82">
        <v>0</v>
      </c>
      <c r="N120" s="82">
        <v>2</v>
      </c>
      <c r="O120" s="82">
        <v>5</v>
      </c>
      <c r="P120" s="86">
        <v>1</v>
      </c>
      <c r="Q120" s="87" t="s">
        <v>59</v>
      </c>
      <c r="R120" s="151">
        <v>0</v>
      </c>
      <c r="S120" s="152">
        <f>100/SUM(R120:R123)*R120</f>
        <v>0</v>
      </c>
      <c r="T120" s="80">
        <f>SUM(G120:Q120)</f>
        <v>18</v>
      </c>
      <c r="U120" s="79"/>
    </row>
    <row r="121" spans="1:21" ht="15.75" thickBot="1" x14ac:dyDescent="0.3">
      <c r="A121" s="150" t="s">
        <v>100</v>
      </c>
      <c r="B121" s="83" t="s">
        <v>74</v>
      </c>
      <c r="C121" s="89">
        <v>1</v>
      </c>
      <c r="D121" s="89">
        <v>14</v>
      </c>
      <c r="E121" s="153"/>
      <c r="F121" s="154" t="s">
        <v>52</v>
      </c>
      <c r="G121" s="155">
        <v>13</v>
      </c>
      <c r="H121" s="155">
        <v>13</v>
      </c>
      <c r="I121" s="155">
        <v>2</v>
      </c>
      <c r="J121" s="155">
        <v>11</v>
      </c>
      <c r="K121" s="155">
        <v>12</v>
      </c>
      <c r="L121" s="155">
        <v>5</v>
      </c>
      <c r="M121" s="155">
        <v>14</v>
      </c>
      <c r="N121" s="155">
        <v>12</v>
      </c>
      <c r="O121" s="155">
        <v>7</v>
      </c>
      <c r="P121" s="156">
        <v>9</v>
      </c>
      <c r="Q121" s="157" t="s">
        <v>60</v>
      </c>
      <c r="R121" s="158">
        <v>0</v>
      </c>
      <c r="S121" s="152">
        <f>100/SUM(R120:R123)*R121</f>
        <v>0</v>
      </c>
      <c r="T121" s="80">
        <f>SUM(G121:Q121)</f>
        <v>98</v>
      </c>
      <c r="U121" s="79"/>
    </row>
    <row r="122" spans="1:21" ht="15.75" thickBot="1" x14ac:dyDescent="0.3">
      <c r="A122" s="150" t="s">
        <v>100</v>
      </c>
      <c r="B122" s="83" t="s">
        <v>74</v>
      </c>
      <c r="C122" s="89">
        <v>1</v>
      </c>
      <c r="D122" s="89">
        <v>14</v>
      </c>
      <c r="E122" s="153"/>
      <c r="F122" s="154" t="s">
        <v>53</v>
      </c>
      <c r="G122" s="88" t="s">
        <v>54</v>
      </c>
      <c r="H122" s="88" t="s">
        <v>54</v>
      </c>
      <c r="I122" s="88">
        <v>12</v>
      </c>
      <c r="J122" s="88" t="s">
        <v>54</v>
      </c>
      <c r="K122" s="88" t="s">
        <v>54</v>
      </c>
      <c r="L122" s="88">
        <v>6</v>
      </c>
      <c r="M122" s="88" t="s">
        <v>54</v>
      </c>
      <c r="N122" s="88" t="s">
        <v>54</v>
      </c>
      <c r="O122" s="88">
        <v>2</v>
      </c>
      <c r="P122" s="88">
        <v>4</v>
      </c>
      <c r="Q122" s="157" t="s">
        <v>61</v>
      </c>
      <c r="R122" s="158">
        <v>5</v>
      </c>
      <c r="S122" s="152">
        <f>100/SUM(R120:R123)*R122</f>
        <v>35.714285714285715</v>
      </c>
      <c r="T122" s="80">
        <f>SUM(G122:Q122)</f>
        <v>24</v>
      </c>
      <c r="U122" s="79"/>
    </row>
    <row r="123" spans="1:21" ht="15.75" thickBot="1" x14ac:dyDescent="0.3">
      <c r="A123" s="150" t="s">
        <v>100</v>
      </c>
      <c r="B123" s="83" t="s">
        <v>74</v>
      </c>
      <c r="C123" s="159">
        <v>1</v>
      </c>
      <c r="D123" s="159">
        <v>14</v>
      </c>
      <c r="E123" s="160"/>
      <c r="F123" s="161" t="s">
        <v>54</v>
      </c>
      <c r="G123" s="162" t="s">
        <v>54</v>
      </c>
      <c r="H123" s="162" t="s">
        <v>54</v>
      </c>
      <c r="I123" s="162" t="s">
        <v>54</v>
      </c>
      <c r="J123" s="162" t="s">
        <v>54</v>
      </c>
      <c r="K123" s="162" t="s">
        <v>54</v>
      </c>
      <c r="L123" s="162" t="s">
        <v>54</v>
      </c>
      <c r="M123" s="162" t="s">
        <v>54</v>
      </c>
      <c r="N123" s="162" t="s">
        <v>54</v>
      </c>
      <c r="O123" s="162" t="s">
        <v>54</v>
      </c>
      <c r="P123" s="163" t="s">
        <v>54</v>
      </c>
      <c r="Q123" s="164" t="s">
        <v>62</v>
      </c>
      <c r="R123" s="165">
        <v>9</v>
      </c>
      <c r="S123" s="152">
        <f>100/SUM(R120:R123)*R123</f>
        <v>64.285714285714292</v>
      </c>
      <c r="T123" s="80">
        <f>SUM(G123:Q123)</f>
        <v>0</v>
      </c>
      <c r="U123" s="78">
        <f t="shared" si="7"/>
        <v>10.428571428571429</v>
      </c>
    </row>
    <row r="124" spans="1:21" ht="21.75" thickBot="1" x14ac:dyDescent="0.3">
      <c r="A124" s="354" t="s">
        <v>102</v>
      </c>
      <c r="B124" s="355"/>
      <c r="C124" s="168">
        <v>30</v>
      </c>
      <c r="D124" s="37"/>
      <c r="E124" s="37"/>
      <c r="F124" s="356" t="s">
        <v>63</v>
      </c>
      <c r="G124" s="357"/>
      <c r="H124" s="357"/>
      <c r="I124" s="357"/>
      <c r="J124" s="357"/>
      <c r="K124" s="357"/>
      <c r="L124" s="357"/>
      <c r="M124" s="357"/>
      <c r="N124" s="357"/>
      <c r="O124" s="357"/>
      <c r="P124" s="357"/>
      <c r="Q124" s="357"/>
      <c r="R124" s="358"/>
    </row>
    <row r="125" spans="1:21" ht="27" customHeight="1" thickBot="1" x14ac:dyDescent="0.3">
      <c r="A125" s="354" t="s">
        <v>103</v>
      </c>
      <c r="B125" s="359"/>
      <c r="C125" s="169">
        <v>55</v>
      </c>
      <c r="D125" s="39"/>
      <c r="E125" s="40"/>
      <c r="F125" s="349" t="s">
        <v>49</v>
      </c>
      <c r="G125" s="350"/>
      <c r="H125" s="350"/>
      <c r="I125" s="350"/>
      <c r="J125" s="350"/>
      <c r="K125" s="350"/>
      <c r="L125" s="350"/>
      <c r="M125" s="350"/>
      <c r="N125" s="350"/>
      <c r="O125" s="350"/>
      <c r="P125" s="350"/>
      <c r="Q125" s="360" t="s">
        <v>55</v>
      </c>
      <c r="R125" s="361"/>
    </row>
    <row r="126" spans="1:21" ht="60.75" thickBot="1" x14ac:dyDescent="0.3">
      <c r="A126" s="170" t="s">
        <v>98</v>
      </c>
      <c r="B126" s="170" t="s">
        <v>64</v>
      </c>
      <c r="C126" s="4" t="s">
        <v>65</v>
      </c>
      <c r="D126" s="4" t="s">
        <v>66</v>
      </c>
      <c r="E126" s="41"/>
      <c r="F126" s="171" t="s">
        <v>67</v>
      </c>
      <c r="G126" s="148">
        <v>1</v>
      </c>
      <c r="H126" s="148">
        <v>2</v>
      </c>
      <c r="I126" s="149">
        <v>3</v>
      </c>
      <c r="J126" s="148">
        <v>4</v>
      </c>
      <c r="K126" s="148">
        <v>5</v>
      </c>
      <c r="L126" s="149">
        <v>6</v>
      </c>
      <c r="M126" s="148">
        <v>7</v>
      </c>
      <c r="N126" s="148">
        <v>8</v>
      </c>
      <c r="O126" s="149">
        <v>9</v>
      </c>
      <c r="P126" s="149">
        <v>10</v>
      </c>
      <c r="Q126" s="172" t="s">
        <v>56</v>
      </c>
      <c r="R126" s="173" t="s">
        <v>57</v>
      </c>
    </row>
    <row r="127" spans="1:21" x14ac:dyDescent="0.25">
      <c r="A127" s="174" t="s">
        <v>99</v>
      </c>
      <c r="B127" s="175">
        <f>C124</f>
        <v>30</v>
      </c>
      <c r="C127" s="176">
        <f>C125</f>
        <v>55</v>
      </c>
      <c r="D127" s="176">
        <v>1045</v>
      </c>
      <c r="E127" s="177"/>
      <c r="F127" s="178" t="s">
        <v>51</v>
      </c>
      <c r="G127" s="179">
        <v>364</v>
      </c>
      <c r="H127" s="179">
        <v>187</v>
      </c>
      <c r="I127" s="179">
        <f>SUMIFS(I4:I119,$F$4:$F119,$F$4,$F$4:$F119,$F$4)</f>
        <v>234</v>
      </c>
      <c r="J127" s="179">
        <v>353</v>
      </c>
      <c r="K127" s="179">
        <v>214</v>
      </c>
      <c r="L127" s="179">
        <v>359</v>
      </c>
      <c r="M127" s="179">
        <f>SUMIFS(M4:M119,$F$4:$F119,$F$4,$F$4:$F119,$F$4)</f>
        <v>160</v>
      </c>
      <c r="N127" s="179">
        <v>177</v>
      </c>
      <c r="O127" s="179">
        <v>292</v>
      </c>
      <c r="P127" s="180">
        <v>214</v>
      </c>
      <c r="Q127" s="181" t="s">
        <v>59</v>
      </c>
      <c r="R127" s="179">
        <f>SUMIFS(R4:R119,$Q$4:$Q119,$Q$4,$Q$4:$Q119,$Q$4)</f>
        <v>21</v>
      </c>
    </row>
    <row r="128" spans="1:21" x14ac:dyDescent="0.25">
      <c r="A128" s="174" t="s">
        <v>99</v>
      </c>
      <c r="B128" s="175">
        <f>C124</f>
        <v>30</v>
      </c>
      <c r="C128" s="176">
        <f>C125</f>
        <v>55</v>
      </c>
      <c r="D128" s="176">
        <f>D127</f>
        <v>1045</v>
      </c>
      <c r="E128" s="177"/>
      <c r="F128" s="182" t="s">
        <v>52</v>
      </c>
      <c r="G128" s="183">
        <v>681</v>
      </c>
      <c r="H128" s="183">
        <v>858</v>
      </c>
      <c r="I128" s="183">
        <v>154</v>
      </c>
      <c r="J128" s="183">
        <v>692</v>
      </c>
      <c r="K128" s="183">
        <v>831</v>
      </c>
      <c r="L128" s="183">
        <v>227</v>
      </c>
      <c r="M128" s="183">
        <v>885</v>
      </c>
      <c r="N128" s="183">
        <v>868</v>
      </c>
      <c r="O128" s="183">
        <v>551</v>
      </c>
      <c r="P128" s="184">
        <v>390</v>
      </c>
      <c r="Q128" s="185" t="s">
        <v>60</v>
      </c>
      <c r="R128" s="183">
        <f>SUMIFS(R4:R119,$Q$4:$Q119,$Q$5,$Q$4:$Q119,$Q$5)</f>
        <v>154</v>
      </c>
    </row>
    <row r="129" spans="1:18" x14ac:dyDescent="0.25">
      <c r="A129" s="174" t="s">
        <v>99</v>
      </c>
      <c r="B129" s="175">
        <f>C124</f>
        <v>30</v>
      </c>
      <c r="C129" s="176">
        <f>C125</f>
        <v>55</v>
      </c>
      <c r="D129" s="176">
        <f>D127</f>
        <v>1045</v>
      </c>
      <c r="E129" s="177"/>
      <c r="F129" s="182" t="s">
        <v>53</v>
      </c>
      <c r="G129" s="186" t="s">
        <v>54</v>
      </c>
      <c r="H129" s="186" t="s">
        <v>54</v>
      </c>
      <c r="I129" s="183">
        <v>657</v>
      </c>
      <c r="J129" s="186" t="s">
        <v>54</v>
      </c>
      <c r="K129" s="186" t="s">
        <v>54</v>
      </c>
      <c r="L129" s="183">
        <v>459</v>
      </c>
      <c r="M129" s="186" t="s">
        <v>54</v>
      </c>
      <c r="N129" s="186" t="s">
        <v>54</v>
      </c>
      <c r="O129" s="183">
        <v>202</v>
      </c>
      <c r="P129" s="184">
        <v>441</v>
      </c>
      <c r="Q129" s="185" t="s">
        <v>61</v>
      </c>
      <c r="R129" s="183">
        <v>486</v>
      </c>
    </row>
    <row r="130" spans="1:18" ht="15.75" thickBot="1" x14ac:dyDescent="0.3">
      <c r="A130" s="174" t="s">
        <v>99</v>
      </c>
      <c r="B130" s="175">
        <f>C124</f>
        <v>30</v>
      </c>
      <c r="C130" s="176">
        <f>C125</f>
        <v>55</v>
      </c>
      <c r="D130" s="176">
        <f>D127</f>
        <v>1045</v>
      </c>
      <c r="E130" s="177"/>
      <c r="F130" s="187" t="s">
        <v>54</v>
      </c>
      <c r="G130" s="188" t="s">
        <v>54</v>
      </c>
      <c r="H130" s="188" t="s">
        <v>54</v>
      </c>
      <c r="I130" s="188" t="s">
        <v>54</v>
      </c>
      <c r="J130" s="188" t="s">
        <v>54</v>
      </c>
      <c r="K130" s="188" t="s">
        <v>54</v>
      </c>
      <c r="L130" s="188" t="s">
        <v>54</v>
      </c>
      <c r="M130" s="188" t="s">
        <v>54</v>
      </c>
      <c r="N130" s="188" t="s">
        <v>54</v>
      </c>
      <c r="O130" s="188" t="s">
        <v>54</v>
      </c>
      <c r="P130" s="189" t="s">
        <v>54</v>
      </c>
      <c r="Q130" s="190" t="s">
        <v>62</v>
      </c>
      <c r="R130" s="191">
        <v>384</v>
      </c>
    </row>
    <row r="131" spans="1:18" ht="15.75" thickBot="1" x14ac:dyDescent="0.3">
      <c r="A131" s="37"/>
      <c r="B131" s="37"/>
      <c r="C131" s="37"/>
      <c r="D131" s="37"/>
      <c r="E131" s="37"/>
      <c r="F131" s="62"/>
      <c r="G131" s="63">
        <f t="shared" ref="G131:P131" si="8">SUM(G127:G130)</f>
        <v>1045</v>
      </c>
      <c r="H131" s="63">
        <f t="shared" si="8"/>
        <v>1045</v>
      </c>
      <c r="I131" s="63">
        <f t="shared" si="8"/>
        <v>1045</v>
      </c>
      <c r="J131" s="63">
        <f t="shared" si="8"/>
        <v>1045</v>
      </c>
      <c r="K131" s="63">
        <f t="shared" si="8"/>
        <v>1045</v>
      </c>
      <c r="L131" s="63">
        <f t="shared" si="8"/>
        <v>1045</v>
      </c>
      <c r="M131" s="63">
        <f t="shared" si="8"/>
        <v>1045</v>
      </c>
      <c r="N131" s="63">
        <f t="shared" si="8"/>
        <v>1045</v>
      </c>
      <c r="O131" s="63">
        <f t="shared" si="8"/>
        <v>1045</v>
      </c>
      <c r="P131" s="63">
        <f t="shared" si="8"/>
        <v>1045</v>
      </c>
      <c r="Q131" s="192" t="s">
        <v>68</v>
      </c>
      <c r="R131" s="193">
        <f>SUM(R127:R130)</f>
        <v>1045</v>
      </c>
    </row>
    <row r="132" spans="1:18" ht="15.75" thickBot="1" x14ac:dyDescent="0.3">
      <c r="F132" s="335" t="s">
        <v>69</v>
      </c>
      <c r="G132" s="336"/>
      <c r="H132" s="336"/>
      <c r="I132" s="336"/>
      <c r="J132" s="336"/>
      <c r="K132" s="336"/>
      <c r="L132" s="336"/>
      <c r="M132" s="336"/>
      <c r="N132" s="336"/>
      <c r="O132" s="336"/>
      <c r="P132" s="337"/>
      <c r="Q132" s="338" t="s">
        <v>70</v>
      </c>
      <c r="R132" s="339"/>
    </row>
    <row r="133" spans="1:18" x14ac:dyDescent="0.25">
      <c r="F133" s="66" t="s">
        <v>71</v>
      </c>
      <c r="G133" s="211">
        <f>100/SUM(G127:G129)*G127</f>
        <v>34.832535885167466</v>
      </c>
      <c r="H133" s="194">
        <f t="shared" ref="H133:P133" si="9">100/SUM(H127:H129)*H127</f>
        <v>17.894736842105264</v>
      </c>
      <c r="I133" s="220">
        <f t="shared" si="9"/>
        <v>22.392344497607656</v>
      </c>
      <c r="J133" s="211">
        <f t="shared" si="9"/>
        <v>33.779904306220097</v>
      </c>
      <c r="K133" s="220">
        <f>100/SUM(K127:K129)*K127</f>
        <v>20.47846889952153</v>
      </c>
      <c r="L133" s="211">
        <f>100/SUM(L127:L129)*L127</f>
        <v>34.354066985645936</v>
      </c>
      <c r="M133" s="194">
        <f>100/SUM(M127:M129)*M127</f>
        <v>15.311004784688995</v>
      </c>
      <c r="N133" s="194">
        <f>100/SUM(N127:N129)*N127</f>
        <v>16.937799043062199</v>
      </c>
      <c r="O133" s="216">
        <f t="shared" si="9"/>
        <v>27.942583732057415</v>
      </c>
      <c r="P133" s="220">
        <f t="shared" si="9"/>
        <v>20.47846889952153</v>
      </c>
      <c r="Q133" s="68" t="s">
        <v>59</v>
      </c>
      <c r="R133" s="195">
        <f>100/SUM(R127:R130)*R127</f>
        <v>2.0095693779904304</v>
      </c>
    </row>
    <row r="134" spans="1:18" x14ac:dyDescent="0.25">
      <c r="F134" s="70" t="s">
        <v>72</v>
      </c>
      <c r="G134" s="212">
        <f>100/SUM(G127:G129)*G128</f>
        <v>65.167464114832541</v>
      </c>
      <c r="H134" s="152">
        <f t="shared" ref="H134:P134" si="10">100/SUM(H127:H129)*H128</f>
        <v>82.10526315789474</v>
      </c>
      <c r="I134" s="221">
        <f t="shared" si="10"/>
        <v>14.736842105263158</v>
      </c>
      <c r="J134" s="212">
        <f t="shared" si="10"/>
        <v>66.220095693779911</v>
      </c>
      <c r="K134" s="221">
        <f>100/SUM(K127:K129)*K128</f>
        <v>79.52153110047847</v>
      </c>
      <c r="L134" s="212">
        <f>100/SUM(L127:L129)*L128</f>
        <v>21.722488038277511</v>
      </c>
      <c r="M134" s="152">
        <f>100/SUM(M127:M129)*M128</f>
        <v>84.68899521531101</v>
      </c>
      <c r="N134" s="152">
        <f>100/SUM(N127:N129)*N128</f>
        <v>83.062200956937801</v>
      </c>
      <c r="O134" s="217">
        <f t="shared" si="10"/>
        <v>52.727272727272727</v>
      </c>
      <c r="P134" s="221">
        <f t="shared" si="10"/>
        <v>37.320574162679428</v>
      </c>
      <c r="Q134" s="71" t="s">
        <v>60</v>
      </c>
      <c r="R134" s="196">
        <f>100/SUM(R127:R130)*R128</f>
        <v>14.736842105263158</v>
      </c>
    </row>
    <row r="135" spans="1:18" x14ac:dyDescent="0.25">
      <c r="F135" s="70" t="s">
        <v>73</v>
      </c>
      <c r="G135" s="213" t="s">
        <v>54</v>
      </c>
      <c r="H135" s="197" t="s">
        <v>54</v>
      </c>
      <c r="I135" s="221">
        <f t="shared" ref="I135:O135" si="11">100/SUM(I127:I129)*I129</f>
        <v>62.870813397129183</v>
      </c>
      <c r="J135" s="213" t="s">
        <v>54</v>
      </c>
      <c r="K135" s="224" t="s">
        <v>54</v>
      </c>
      <c r="L135" s="212">
        <f t="shared" si="11"/>
        <v>43.923444976076553</v>
      </c>
      <c r="M135" s="197" t="s">
        <v>54</v>
      </c>
      <c r="N135" s="197" t="s">
        <v>54</v>
      </c>
      <c r="O135" s="217">
        <f t="shared" si="11"/>
        <v>19.330143540669855</v>
      </c>
      <c r="P135" s="225">
        <f>100/SUM(P127:P129)*P129</f>
        <v>42.200956937799042</v>
      </c>
      <c r="Q135" s="71" t="s">
        <v>61</v>
      </c>
      <c r="R135" s="196">
        <f>100/SUM(R127:R130)*R129</f>
        <v>46.507177033492823</v>
      </c>
    </row>
    <row r="136" spans="1:18" ht="15.75" thickBot="1" x14ac:dyDescent="0.3">
      <c r="F136" s="208" t="s">
        <v>54</v>
      </c>
      <c r="G136" s="214" t="s">
        <v>54</v>
      </c>
      <c r="H136" s="209" t="s">
        <v>54</v>
      </c>
      <c r="I136" s="222" t="s">
        <v>54</v>
      </c>
      <c r="J136" s="214" t="s">
        <v>54</v>
      </c>
      <c r="K136" s="222" t="s">
        <v>54</v>
      </c>
      <c r="L136" s="214" t="s">
        <v>54</v>
      </c>
      <c r="M136" s="209" t="s">
        <v>54</v>
      </c>
      <c r="N136" s="209" t="s">
        <v>54</v>
      </c>
      <c r="O136" s="218" t="s">
        <v>54</v>
      </c>
      <c r="P136" s="226" t="s">
        <v>54</v>
      </c>
      <c r="Q136" s="74" t="s">
        <v>62</v>
      </c>
      <c r="R136" s="198">
        <f>100/SUM(R127:R130)*R130</f>
        <v>36.746411483253588</v>
      </c>
    </row>
    <row r="137" spans="1:18" ht="45" x14ac:dyDescent="0.25">
      <c r="F137" s="131" t="s">
        <v>78</v>
      </c>
      <c r="G137" s="215">
        <v>34.832535885167466</v>
      </c>
      <c r="H137" s="210">
        <v>17.894736842105264</v>
      </c>
      <c r="I137" s="223">
        <v>22.392344497607656</v>
      </c>
      <c r="J137" s="215">
        <v>33.779904306220097</v>
      </c>
      <c r="K137" s="223">
        <v>20.47846889952153</v>
      </c>
      <c r="L137" s="215">
        <v>34.354066985645936</v>
      </c>
      <c r="M137" s="210">
        <v>15.311004784688995</v>
      </c>
      <c r="N137" s="210">
        <v>16.937799043062199</v>
      </c>
      <c r="O137" s="219">
        <v>27.942583732057415</v>
      </c>
      <c r="P137" s="223">
        <v>20.47846889952153</v>
      </c>
    </row>
    <row r="139" spans="1:18" ht="18.75" x14ac:dyDescent="0.3">
      <c r="A139" s="136" t="s">
        <v>79</v>
      </c>
    </row>
    <row r="140" spans="1:18" ht="18.75" x14ac:dyDescent="0.3">
      <c r="A140" s="137" t="s">
        <v>104</v>
      </c>
      <c r="B140" s="137"/>
      <c r="C140" s="137"/>
      <c r="D140" s="137"/>
      <c r="E140" s="137"/>
      <c r="F140" s="138"/>
      <c r="G140" s="138"/>
      <c r="H140" s="138"/>
      <c r="I140" s="138"/>
    </row>
    <row r="141" spans="1:18" ht="18.75" x14ac:dyDescent="0.3">
      <c r="A141" s="140" t="s">
        <v>105</v>
      </c>
      <c r="B141" s="140"/>
      <c r="C141" s="140"/>
      <c r="D141" s="140"/>
      <c r="E141" s="140"/>
      <c r="F141" s="140"/>
      <c r="G141" s="140"/>
      <c r="H141" s="140"/>
      <c r="I141" s="140"/>
      <c r="J141" s="141"/>
      <c r="K141" s="141"/>
      <c r="L141" s="141"/>
      <c r="M141" s="141"/>
      <c r="N141" s="141"/>
    </row>
    <row r="142" spans="1:18" ht="18.75" x14ac:dyDescent="0.3">
      <c r="A142" s="142" t="s">
        <v>106</v>
      </c>
      <c r="B142" s="142"/>
      <c r="C142" s="142"/>
      <c r="D142" s="142"/>
      <c r="E142" s="142"/>
      <c r="F142" s="142"/>
      <c r="G142" s="142"/>
      <c r="H142" s="142"/>
      <c r="I142" s="143"/>
      <c r="J142" s="143"/>
    </row>
  </sheetData>
  <mergeCells count="15">
    <mergeCell ref="F132:P132"/>
    <mergeCell ref="Q132:R132"/>
    <mergeCell ref="A1:R1"/>
    <mergeCell ref="A2:A3"/>
    <mergeCell ref="B2:B3"/>
    <mergeCell ref="C2:C3"/>
    <mergeCell ref="D2:D3"/>
    <mergeCell ref="E2:E3"/>
    <mergeCell ref="F2:P2"/>
    <mergeCell ref="Q2:S2"/>
    <mergeCell ref="A124:B124"/>
    <mergeCell ref="F124:R124"/>
    <mergeCell ref="A125:B125"/>
    <mergeCell ref="F125:P125"/>
    <mergeCell ref="Q125:R125"/>
  </mergeCells>
  <dataValidations count="1">
    <dataValidation allowBlank="1" showInputMessage="1" showErrorMessage="1" promptTitle="муниципальное образование" sqref="A126 IW126 SS126 ACO126 AMK126 AWG126 BGC126 BPY126 BZU126 CJQ126 CTM126 DDI126 DNE126 DXA126 EGW126 EQS126 FAO126 FKK126 FUG126 GEC126 GNY126 GXU126 HHQ126 HRM126 IBI126 ILE126 IVA126 JEW126 JOS126 JYO126 KIK126 KSG126 LCC126 LLY126 LVU126 MFQ126 MPM126 MZI126 NJE126 NTA126 OCW126 OMS126 OWO126 PGK126 PQG126 QAC126 QJY126 QTU126 RDQ126 RNM126 RXI126 SHE126 SRA126 TAW126 TKS126 TUO126 UEK126 UOG126 UYC126 VHY126 VRU126 WBQ126 WLM126 WVI126 A65662 IW65662 SS65662 ACO65662 AMK65662 AWG65662 BGC65662 BPY65662 BZU65662 CJQ65662 CTM65662 DDI65662 DNE65662 DXA65662 EGW65662 EQS65662 FAO65662 FKK65662 FUG65662 GEC65662 GNY65662 GXU65662 HHQ65662 HRM65662 IBI65662 ILE65662 IVA65662 JEW65662 JOS65662 JYO65662 KIK65662 KSG65662 LCC65662 LLY65662 LVU65662 MFQ65662 MPM65662 MZI65662 NJE65662 NTA65662 OCW65662 OMS65662 OWO65662 PGK65662 PQG65662 QAC65662 QJY65662 QTU65662 RDQ65662 RNM65662 RXI65662 SHE65662 SRA65662 TAW65662 TKS65662 TUO65662 UEK65662 UOG65662 UYC65662 VHY65662 VRU65662 WBQ65662 WLM65662 WVI65662 A131198 IW131198 SS131198 ACO131198 AMK131198 AWG131198 BGC131198 BPY131198 BZU131198 CJQ131198 CTM131198 DDI131198 DNE131198 DXA131198 EGW131198 EQS131198 FAO131198 FKK131198 FUG131198 GEC131198 GNY131198 GXU131198 HHQ131198 HRM131198 IBI131198 ILE131198 IVA131198 JEW131198 JOS131198 JYO131198 KIK131198 KSG131198 LCC131198 LLY131198 LVU131198 MFQ131198 MPM131198 MZI131198 NJE131198 NTA131198 OCW131198 OMS131198 OWO131198 PGK131198 PQG131198 QAC131198 QJY131198 QTU131198 RDQ131198 RNM131198 RXI131198 SHE131198 SRA131198 TAW131198 TKS131198 TUO131198 UEK131198 UOG131198 UYC131198 VHY131198 VRU131198 WBQ131198 WLM131198 WVI131198 A196734 IW196734 SS196734 ACO196734 AMK196734 AWG196734 BGC196734 BPY196734 BZU196734 CJQ196734 CTM196734 DDI196734 DNE196734 DXA196734 EGW196734 EQS196734 FAO196734 FKK196734 FUG196734 GEC196734 GNY196734 GXU196734 HHQ196734 HRM196734 IBI196734 ILE196734 IVA196734 JEW196734 JOS196734 JYO196734 KIK196734 KSG196734 LCC196734 LLY196734 LVU196734 MFQ196734 MPM196734 MZI196734 NJE196734 NTA196734 OCW196734 OMS196734 OWO196734 PGK196734 PQG196734 QAC196734 QJY196734 QTU196734 RDQ196734 RNM196734 RXI196734 SHE196734 SRA196734 TAW196734 TKS196734 TUO196734 UEK196734 UOG196734 UYC196734 VHY196734 VRU196734 WBQ196734 WLM196734 WVI196734 A262270 IW262270 SS262270 ACO262270 AMK262270 AWG262270 BGC262270 BPY262270 BZU262270 CJQ262270 CTM262270 DDI262270 DNE262270 DXA262270 EGW262270 EQS262270 FAO262270 FKK262270 FUG262270 GEC262270 GNY262270 GXU262270 HHQ262270 HRM262270 IBI262270 ILE262270 IVA262270 JEW262270 JOS262270 JYO262270 KIK262270 KSG262270 LCC262270 LLY262270 LVU262270 MFQ262270 MPM262270 MZI262270 NJE262270 NTA262270 OCW262270 OMS262270 OWO262270 PGK262270 PQG262270 QAC262270 QJY262270 QTU262270 RDQ262270 RNM262270 RXI262270 SHE262270 SRA262270 TAW262270 TKS262270 TUO262270 UEK262270 UOG262270 UYC262270 VHY262270 VRU262270 WBQ262270 WLM262270 WVI262270 A327806 IW327806 SS327806 ACO327806 AMK327806 AWG327806 BGC327806 BPY327806 BZU327806 CJQ327806 CTM327806 DDI327806 DNE327806 DXA327806 EGW327806 EQS327806 FAO327806 FKK327806 FUG327806 GEC327806 GNY327806 GXU327806 HHQ327806 HRM327806 IBI327806 ILE327806 IVA327806 JEW327806 JOS327806 JYO327806 KIK327806 KSG327806 LCC327806 LLY327806 LVU327806 MFQ327806 MPM327806 MZI327806 NJE327806 NTA327806 OCW327806 OMS327806 OWO327806 PGK327806 PQG327806 QAC327806 QJY327806 QTU327806 RDQ327806 RNM327806 RXI327806 SHE327806 SRA327806 TAW327806 TKS327806 TUO327806 UEK327806 UOG327806 UYC327806 VHY327806 VRU327806 WBQ327806 WLM327806 WVI327806 A393342 IW393342 SS393342 ACO393342 AMK393342 AWG393342 BGC393342 BPY393342 BZU393342 CJQ393342 CTM393342 DDI393342 DNE393342 DXA393342 EGW393342 EQS393342 FAO393342 FKK393342 FUG393342 GEC393342 GNY393342 GXU393342 HHQ393342 HRM393342 IBI393342 ILE393342 IVA393342 JEW393342 JOS393342 JYO393342 KIK393342 KSG393342 LCC393342 LLY393342 LVU393342 MFQ393342 MPM393342 MZI393342 NJE393342 NTA393342 OCW393342 OMS393342 OWO393342 PGK393342 PQG393342 QAC393342 QJY393342 QTU393342 RDQ393342 RNM393342 RXI393342 SHE393342 SRA393342 TAW393342 TKS393342 TUO393342 UEK393342 UOG393342 UYC393342 VHY393342 VRU393342 WBQ393342 WLM393342 WVI393342 A458878 IW458878 SS458878 ACO458878 AMK458878 AWG458878 BGC458878 BPY458878 BZU458878 CJQ458878 CTM458878 DDI458878 DNE458878 DXA458878 EGW458878 EQS458878 FAO458878 FKK458878 FUG458878 GEC458878 GNY458878 GXU458878 HHQ458878 HRM458878 IBI458878 ILE458878 IVA458878 JEW458878 JOS458878 JYO458878 KIK458878 KSG458878 LCC458878 LLY458878 LVU458878 MFQ458878 MPM458878 MZI458878 NJE458878 NTA458878 OCW458878 OMS458878 OWO458878 PGK458878 PQG458878 QAC458878 QJY458878 QTU458878 RDQ458878 RNM458878 RXI458878 SHE458878 SRA458878 TAW458878 TKS458878 TUO458878 UEK458878 UOG458878 UYC458878 VHY458878 VRU458878 WBQ458878 WLM458878 WVI458878 A524414 IW524414 SS524414 ACO524414 AMK524414 AWG524414 BGC524414 BPY524414 BZU524414 CJQ524414 CTM524414 DDI524414 DNE524414 DXA524414 EGW524414 EQS524414 FAO524414 FKK524414 FUG524414 GEC524414 GNY524414 GXU524414 HHQ524414 HRM524414 IBI524414 ILE524414 IVA524414 JEW524414 JOS524414 JYO524414 KIK524414 KSG524414 LCC524414 LLY524414 LVU524414 MFQ524414 MPM524414 MZI524414 NJE524414 NTA524414 OCW524414 OMS524414 OWO524414 PGK524414 PQG524414 QAC524414 QJY524414 QTU524414 RDQ524414 RNM524414 RXI524414 SHE524414 SRA524414 TAW524414 TKS524414 TUO524414 UEK524414 UOG524414 UYC524414 VHY524414 VRU524414 WBQ524414 WLM524414 WVI524414 A589950 IW589950 SS589950 ACO589950 AMK589950 AWG589950 BGC589950 BPY589950 BZU589950 CJQ589950 CTM589950 DDI589950 DNE589950 DXA589950 EGW589950 EQS589950 FAO589950 FKK589950 FUG589950 GEC589950 GNY589950 GXU589950 HHQ589950 HRM589950 IBI589950 ILE589950 IVA589950 JEW589950 JOS589950 JYO589950 KIK589950 KSG589950 LCC589950 LLY589950 LVU589950 MFQ589950 MPM589950 MZI589950 NJE589950 NTA589950 OCW589950 OMS589950 OWO589950 PGK589950 PQG589950 QAC589950 QJY589950 QTU589950 RDQ589950 RNM589950 RXI589950 SHE589950 SRA589950 TAW589950 TKS589950 TUO589950 UEK589950 UOG589950 UYC589950 VHY589950 VRU589950 WBQ589950 WLM589950 WVI589950 A655486 IW655486 SS655486 ACO655486 AMK655486 AWG655486 BGC655486 BPY655486 BZU655486 CJQ655486 CTM655486 DDI655486 DNE655486 DXA655486 EGW655486 EQS655486 FAO655486 FKK655486 FUG655486 GEC655486 GNY655486 GXU655486 HHQ655486 HRM655486 IBI655486 ILE655486 IVA655486 JEW655486 JOS655486 JYO655486 KIK655486 KSG655486 LCC655486 LLY655486 LVU655486 MFQ655486 MPM655486 MZI655486 NJE655486 NTA655486 OCW655486 OMS655486 OWO655486 PGK655486 PQG655486 QAC655486 QJY655486 QTU655486 RDQ655486 RNM655486 RXI655486 SHE655486 SRA655486 TAW655486 TKS655486 TUO655486 UEK655486 UOG655486 UYC655486 VHY655486 VRU655486 WBQ655486 WLM655486 WVI655486 A721022 IW721022 SS721022 ACO721022 AMK721022 AWG721022 BGC721022 BPY721022 BZU721022 CJQ721022 CTM721022 DDI721022 DNE721022 DXA721022 EGW721022 EQS721022 FAO721022 FKK721022 FUG721022 GEC721022 GNY721022 GXU721022 HHQ721022 HRM721022 IBI721022 ILE721022 IVA721022 JEW721022 JOS721022 JYO721022 KIK721022 KSG721022 LCC721022 LLY721022 LVU721022 MFQ721022 MPM721022 MZI721022 NJE721022 NTA721022 OCW721022 OMS721022 OWO721022 PGK721022 PQG721022 QAC721022 QJY721022 QTU721022 RDQ721022 RNM721022 RXI721022 SHE721022 SRA721022 TAW721022 TKS721022 TUO721022 UEK721022 UOG721022 UYC721022 VHY721022 VRU721022 WBQ721022 WLM721022 WVI721022 A786558 IW786558 SS786558 ACO786558 AMK786558 AWG786558 BGC786558 BPY786558 BZU786558 CJQ786558 CTM786558 DDI786558 DNE786558 DXA786558 EGW786558 EQS786558 FAO786558 FKK786558 FUG786558 GEC786558 GNY786558 GXU786558 HHQ786558 HRM786558 IBI786558 ILE786558 IVA786558 JEW786558 JOS786558 JYO786558 KIK786558 KSG786558 LCC786558 LLY786558 LVU786558 MFQ786558 MPM786558 MZI786558 NJE786558 NTA786558 OCW786558 OMS786558 OWO786558 PGK786558 PQG786558 QAC786558 QJY786558 QTU786558 RDQ786558 RNM786558 RXI786558 SHE786558 SRA786558 TAW786558 TKS786558 TUO786558 UEK786558 UOG786558 UYC786558 VHY786558 VRU786558 WBQ786558 WLM786558 WVI786558 A852094 IW852094 SS852094 ACO852094 AMK852094 AWG852094 BGC852094 BPY852094 BZU852094 CJQ852094 CTM852094 DDI852094 DNE852094 DXA852094 EGW852094 EQS852094 FAO852094 FKK852094 FUG852094 GEC852094 GNY852094 GXU852094 HHQ852094 HRM852094 IBI852094 ILE852094 IVA852094 JEW852094 JOS852094 JYO852094 KIK852094 KSG852094 LCC852094 LLY852094 LVU852094 MFQ852094 MPM852094 MZI852094 NJE852094 NTA852094 OCW852094 OMS852094 OWO852094 PGK852094 PQG852094 QAC852094 QJY852094 QTU852094 RDQ852094 RNM852094 RXI852094 SHE852094 SRA852094 TAW852094 TKS852094 TUO852094 UEK852094 UOG852094 UYC852094 VHY852094 VRU852094 WBQ852094 WLM852094 WVI852094 A917630 IW917630 SS917630 ACO917630 AMK917630 AWG917630 BGC917630 BPY917630 BZU917630 CJQ917630 CTM917630 DDI917630 DNE917630 DXA917630 EGW917630 EQS917630 FAO917630 FKK917630 FUG917630 GEC917630 GNY917630 GXU917630 HHQ917630 HRM917630 IBI917630 ILE917630 IVA917630 JEW917630 JOS917630 JYO917630 KIK917630 KSG917630 LCC917630 LLY917630 LVU917630 MFQ917630 MPM917630 MZI917630 NJE917630 NTA917630 OCW917630 OMS917630 OWO917630 PGK917630 PQG917630 QAC917630 QJY917630 QTU917630 RDQ917630 RNM917630 RXI917630 SHE917630 SRA917630 TAW917630 TKS917630 TUO917630 UEK917630 UOG917630 UYC917630 VHY917630 VRU917630 WBQ917630 WLM917630 WVI917630 A983166 IW983166 SS983166 ACO983166 AMK983166 AWG983166 BGC983166 BPY983166 BZU983166 CJQ983166 CTM983166 DDI983166 DNE983166 DXA983166 EGW983166 EQS983166 FAO983166 FKK983166 FUG983166 GEC983166 GNY983166 GXU983166 HHQ983166 HRM983166 IBI983166 ILE983166 IVA983166 JEW983166 JOS983166 JYO983166 KIK983166 KSG983166 LCC983166 LLY983166 LVU983166 MFQ983166 MPM983166 MZI983166 NJE983166 NTA983166 OCW983166 OMS983166 OWO983166 PGK983166 PQG983166 QAC983166 QJY983166 QTU983166 RDQ983166 RNM983166 RXI983166 SHE983166 SRA983166 TAW983166 TKS983166 TUO983166 UEK983166 UOG983166 UYC983166 VHY983166 VRU983166 WBQ983166 WLM983166 WVI983166 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16" workbookViewId="0">
      <selection activeCell="B31" sqref="B31:N31"/>
    </sheetView>
  </sheetViews>
  <sheetFormatPr defaultColWidth="26.85546875" defaultRowHeight="15" x14ac:dyDescent="0.25"/>
  <cols>
    <col min="1" max="1" width="26.85546875" style="79"/>
    <col min="2" max="13" width="11.5703125" style="79" customWidth="1"/>
    <col min="14" max="14" width="10.85546875" style="79" customWidth="1"/>
    <col min="15" max="16384" width="26.85546875" style="79"/>
  </cols>
  <sheetData>
    <row r="1" spans="1:15" ht="73.5" customHeight="1" thickBot="1" x14ac:dyDescent="0.3">
      <c r="A1" s="80" t="s">
        <v>0</v>
      </c>
      <c r="B1" s="80" t="s">
        <v>1</v>
      </c>
      <c r="C1" s="80" t="s">
        <v>2</v>
      </c>
      <c r="D1" s="80" t="s">
        <v>3</v>
      </c>
      <c r="E1" s="80" t="s">
        <v>12</v>
      </c>
      <c r="F1" s="80" t="s">
        <v>4</v>
      </c>
      <c r="G1" s="80" t="s">
        <v>83</v>
      </c>
      <c r="H1" s="80" t="s">
        <v>5</v>
      </c>
      <c r="I1" s="80" t="s">
        <v>13</v>
      </c>
      <c r="J1" s="80" t="s">
        <v>6</v>
      </c>
      <c r="K1" s="80" t="s">
        <v>14</v>
      </c>
      <c r="L1" s="80" t="s">
        <v>7</v>
      </c>
      <c r="M1" s="107" t="s">
        <v>84</v>
      </c>
      <c r="N1" s="103" t="s">
        <v>76</v>
      </c>
    </row>
    <row r="2" spans="1:15" ht="15.75" thickBot="1" x14ac:dyDescent="0.3">
      <c r="A2" s="227" t="s">
        <v>18</v>
      </c>
      <c r="B2" s="227">
        <v>9</v>
      </c>
      <c r="C2" s="227">
        <v>9</v>
      </c>
      <c r="D2" s="235">
        <f>C2/B2</f>
        <v>1</v>
      </c>
      <c r="E2" s="228">
        <v>0</v>
      </c>
      <c r="F2" s="229">
        <v>0</v>
      </c>
      <c r="G2" s="228">
        <v>3</v>
      </c>
      <c r="H2" s="229">
        <v>0.33</v>
      </c>
      <c r="I2" s="228">
        <v>2</v>
      </c>
      <c r="J2" s="229">
        <v>0.22</v>
      </c>
      <c r="K2" s="228">
        <v>4</v>
      </c>
      <c r="L2" s="229">
        <v>0.44</v>
      </c>
      <c r="M2" s="228">
        <v>9</v>
      </c>
      <c r="N2" s="104">
        <f>M2/14</f>
        <v>0.6428571428571429</v>
      </c>
    </row>
    <row r="3" spans="1:15" ht="15.75" thickBot="1" x14ac:dyDescent="0.3">
      <c r="A3" s="227" t="s">
        <v>85</v>
      </c>
      <c r="B3" s="144">
        <v>56</v>
      </c>
      <c r="C3" s="227">
        <v>44</v>
      </c>
      <c r="D3" s="235">
        <f t="shared" ref="D3:D31" si="0">C3/B3</f>
        <v>0.7857142857142857</v>
      </c>
      <c r="E3" s="228">
        <v>3</v>
      </c>
      <c r="F3" s="229">
        <v>7.0000000000000007E-2</v>
      </c>
      <c r="G3" s="228">
        <v>7</v>
      </c>
      <c r="H3" s="229">
        <v>0.16</v>
      </c>
      <c r="I3" s="228">
        <v>15</v>
      </c>
      <c r="J3" s="229">
        <v>0.34</v>
      </c>
      <c r="K3" s="228">
        <v>19</v>
      </c>
      <c r="L3" s="229">
        <v>0.43</v>
      </c>
      <c r="M3" s="228">
        <v>9</v>
      </c>
      <c r="N3" s="104">
        <f t="shared" ref="N3:N31" si="1">M3/14</f>
        <v>0.6428571428571429</v>
      </c>
    </row>
    <row r="4" spans="1:15" ht="15.75" thickBot="1" x14ac:dyDescent="0.3">
      <c r="A4" s="227" t="s">
        <v>20</v>
      </c>
      <c r="B4" s="144">
        <v>10</v>
      </c>
      <c r="C4" s="227">
        <v>10</v>
      </c>
      <c r="D4" s="235">
        <f t="shared" si="0"/>
        <v>1</v>
      </c>
      <c r="E4" s="228">
        <v>0</v>
      </c>
      <c r="F4" s="229">
        <v>0</v>
      </c>
      <c r="G4" s="228">
        <v>0</v>
      </c>
      <c r="H4" s="229">
        <v>0</v>
      </c>
      <c r="I4" s="228">
        <v>8</v>
      </c>
      <c r="J4" s="229">
        <v>0.8</v>
      </c>
      <c r="K4" s="228">
        <v>2</v>
      </c>
      <c r="L4" s="229">
        <v>0.2</v>
      </c>
      <c r="M4" s="228">
        <v>9.1999999999999993</v>
      </c>
      <c r="N4" s="104">
        <f t="shared" si="1"/>
        <v>0.65714285714285714</v>
      </c>
    </row>
    <row r="5" spans="1:15" ht="15.75" thickBot="1" x14ac:dyDescent="0.3">
      <c r="A5" s="227" t="s">
        <v>21</v>
      </c>
      <c r="B5" s="144">
        <v>6</v>
      </c>
      <c r="C5" s="227">
        <v>5</v>
      </c>
      <c r="D5" s="235">
        <f t="shared" si="0"/>
        <v>0.83333333333333337</v>
      </c>
      <c r="E5" s="228">
        <v>0</v>
      </c>
      <c r="F5" s="229">
        <v>0</v>
      </c>
      <c r="G5" s="228">
        <v>1</v>
      </c>
      <c r="H5" s="229">
        <v>0.2</v>
      </c>
      <c r="I5" s="228">
        <v>3</v>
      </c>
      <c r="J5" s="229">
        <v>0.6</v>
      </c>
      <c r="K5" s="228">
        <v>1</v>
      </c>
      <c r="L5" s="229">
        <v>0.2</v>
      </c>
      <c r="M5" s="228">
        <v>8.6</v>
      </c>
      <c r="N5" s="104">
        <f t="shared" si="1"/>
        <v>0.61428571428571421</v>
      </c>
    </row>
    <row r="6" spans="1:15" ht="15.75" thickBot="1" x14ac:dyDescent="0.3">
      <c r="A6" s="227" t="s">
        <v>22</v>
      </c>
      <c r="B6" s="144">
        <v>25</v>
      </c>
      <c r="C6" s="227">
        <v>19</v>
      </c>
      <c r="D6" s="235">
        <f t="shared" si="0"/>
        <v>0.76</v>
      </c>
      <c r="E6" s="228">
        <v>1</v>
      </c>
      <c r="F6" s="229">
        <v>0.05</v>
      </c>
      <c r="G6" s="228">
        <v>6</v>
      </c>
      <c r="H6" s="229">
        <v>0.32</v>
      </c>
      <c r="I6" s="228">
        <v>7</v>
      </c>
      <c r="J6" s="229">
        <v>0.37</v>
      </c>
      <c r="K6" s="228">
        <v>5</v>
      </c>
      <c r="L6" s="229">
        <v>0.26</v>
      </c>
      <c r="M6" s="240">
        <v>8.1578947368421044</v>
      </c>
      <c r="N6" s="104">
        <f t="shared" si="1"/>
        <v>0.58270676691729317</v>
      </c>
    </row>
    <row r="7" spans="1:15" ht="15.75" thickBot="1" x14ac:dyDescent="0.3">
      <c r="A7" s="227" t="s">
        <v>88</v>
      </c>
      <c r="B7" s="144">
        <v>52</v>
      </c>
      <c r="C7" s="227">
        <v>50</v>
      </c>
      <c r="D7" s="235">
        <f t="shared" si="0"/>
        <v>0.96153846153846156</v>
      </c>
      <c r="E7" s="228">
        <v>0</v>
      </c>
      <c r="F7" s="229">
        <v>0</v>
      </c>
      <c r="G7" s="228">
        <v>7</v>
      </c>
      <c r="H7" s="229">
        <v>0.14000000000000001</v>
      </c>
      <c r="I7" s="228">
        <v>26</v>
      </c>
      <c r="J7" s="229">
        <v>0.52</v>
      </c>
      <c r="K7" s="228">
        <v>17</v>
      </c>
      <c r="L7" s="229">
        <v>0.34</v>
      </c>
      <c r="M7" s="228">
        <v>10</v>
      </c>
      <c r="N7" s="104">
        <f t="shared" si="1"/>
        <v>0.7142857142857143</v>
      </c>
    </row>
    <row r="8" spans="1:15" ht="15.75" thickBot="1" x14ac:dyDescent="0.3">
      <c r="A8" s="227" t="s">
        <v>107</v>
      </c>
      <c r="B8" s="144">
        <v>21</v>
      </c>
      <c r="C8" s="227">
        <v>19</v>
      </c>
      <c r="D8" s="235">
        <f t="shared" si="0"/>
        <v>0.90476190476190477</v>
      </c>
      <c r="E8" s="228">
        <v>1</v>
      </c>
      <c r="F8" s="229">
        <v>0.02</v>
      </c>
      <c r="G8" s="228">
        <v>5</v>
      </c>
      <c r="H8" s="229">
        <v>0.1</v>
      </c>
      <c r="I8" s="228">
        <v>8</v>
      </c>
      <c r="J8" s="229">
        <v>0.26</v>
      </c>
      <c r="K8" s="228">
        <v>5</v>
      </c>
      <c r="L8" s="229">
        <v>0.26</v>
      </c>
      <c r="M8" s="240">
        <v>8.1578947368421044</v>
      </c>
      <c r="N8" s="104">
        <f t="shared" si="1"/>
        <v>0.58270676691729317</v>
      </c>
    </row>
    <row r="9" spans="1:15" ht="15.75" thickBot="1" x14ac:dyDescent="0.3">
      <c r="A9" s="227" t="s">
        <v>108</v>
      </c>
      <c r="B9" s="144">
        <v>107</v>
      </c>
      <c r="C9" s="227">
        <v>89</v>
      </c>
      <c r="D9" s="235">
        <f t="shared" si="0"/>
        <v>0.83177570093457942</v>
      </c>
      <c r="E9" s="228">
        <v>2</v>
      </c>
      <c r="F9" s="229">
        <v>0.02</v>
      </c>
      <c r="G9" s="228">
        <v>9</v>
      </c>
      <c r="H9" s="229">
        <v>0.1</v>
      </c>
      <c r="I9" s="228">
        <v>52</v>
      </c>
      <c r="J9" s="229">
        <v>0.57999999999999996</v>
      </c>
      <c r="K9" s="228">
        <v>26</v>
      </c>
      <c r="L9" s="229">
        <v>0.28999999999999998</v>
      </c>
      <c r="M9" s="240">
        <v>9.1460674157303377</v>
      </c>
      <c r="N9" s="104">
        <f t="shared" si="1"/>
        <v>0.6532905296950241</v>
      </c>
    </row>
    <row r="10" spans="1:15" ht="15.75" thickBot="1" x14ac:dyDescent="0.3">
      <c r="A10" s="227" t="s">
        <v>30</v>
      </c>
      <c r="B10" s="144">
        <v>84</v>
      </c>
      <c r="C10" s="227">
        <v>79</v>
      </c>
      <c r="D10" s="235">
        <f t="shared" si="0"/>
        <v>0.94047619047619047</v>
      </c>
      <c r="E10" s="228">
        <v>0</v>
      </c>
      <c r="F10" s="229">
        <v>0</v>
      </c>
      <c r="G10" s="228">
        <v>10</v>
      </c>
      <c r="H10" s="229">
        <v>0.13</v>
      </c>
      <c r="I10" s="228">
        <v>42</v>
      </c>
      <c r="J10" s="229">
        <v>0.53</v>
      </c>
      <c r="K10" s="228">
        <v>27</v>
      </c>
      <c r="L10" s="229">
        <v>0.34</v>
      </c>
      <c r="M10" s="240">
        <v>9.3544303797468356</v>
      </c>
      <c r="N10" s="104">
        <f t="shared" si="1"/>
        <v>0.66817359855334535</v>
      </c>
    </row>
    <row r="11" spans="1:15" ht="15.75" thickBot="1" x14ac:dyDescent="0.3">
      <c r="A11" s="227" t="s">
        <v>109</v>
      </c>
      <c r="B11" s="144">
        <v>42</v>
      </c>
      <c r="C11" s="227">
        <v>39</v>
      </c>
      <c r="D11" s="235">
        <f t="shared" si="0"/>
        <v>0.9285714285714286</v>
      </c>
      <c r="E11" s="228">
        <v>2</v>
      </c>
      <c r="F11" s="229">
        <v>0.05</v>
      </c>
      <c r="G11" s="228">
        <v>1</v>
      </c>
      <c r="H11" s="229">
        <v>0.03</v>
      </c>
      <c r="I11" s="228">
        <v>20</v>
      </c>
      <c r="J11" s="229">
        <v>0.51</v>
      </c>
      <c r="K11" s="228">
        <v>16</v>
      </c>
      <c r="L11" s="229">
        <v>0.41</v>
      </c>
      <c r="M11" s="240">
        <v>9.5641025641025639</v>
      </c>
      <c r="N11" s="104">
        <f t="shared" si="1"/>
        <v>0.68315018315018317</v>
      </c>
      <c r="O11" s="275"/>
    </row>
    <row r="12" spans="1:15" ht="15.75" thickBot="1" x14ac:dyDescent="0.3">
      <c r="A12" s="227" t="s">
        <v>29</v>
      </c>
      <c r="B12" s="144">
        <v>35</v>
      </c>
      <c r="C12" s="227">
        <v>28</v>
      </c>
      <c r="D12" s="235">
        <f t="shared" si="0"/>
        <v>0.8</v>
      </c>
      <c r="E12" s="228">
        <v>0</v>
      </c>
      <c r="F12" s="229">
        <v>0</v>
      </c>
      <c r="G12" s="228">
        <v>2</v>
      </c>
      <c r="H12" s="229">
        <v>7.0000000000000007E-2</v>
      </c>
      <c r="I12" s="228">
        <v>13</v>
      </c>
      <c r="J12" s="229">
        <v>0.46</v>
      </c>
      <c r="K12" s="228">
        <v>13</v>
      </c>
      <c r="L12" s="229">
        <v>0.46</v>
      </c>
      <c r="M12" s="240">
        <v>10.178571428571429</v>
      </c>
      <c r="N12" s="104">
        <f t="shared" si="1"/>
        <v>0.72704081632653061</v>
      </c>
    </row>
    <row r="13" spans="1:15" ht="15.75" thickBot="1" x14ac:dyDescent="0.3">
      <c r="A13" s="227" t="s">
        <v>23</v>
      </c>
      <c r="B13" s="144">
        <v>79</v>
      </c>
      <c r="C13" s="227">
        <v>72</v>
      </c>
      <c r="D13" s="235">
        <f t="shared" si="0"/>
        <v>0.91139240506329111</v>
      </c>
      <c r="E13" s="228">
        <v>3</v>
      </c>
      <c r="F13" s="229">
        <v>0.04</v>
      </c>
      <c r="G13" s="228">
        <v>26</v>
      </c>
      <c r="H13" s="229">
        <v>0.36</v>
      </c>
      <c r="I13" s="228">
        <v>35</v>
      </c>
      <c r="J13" s="229">
        <v>0.49</v>
      </c>
      <c r="K13" s="228">
        <v>8</v>
      </c>
      <c r="L13" s="229">
        <v>0.11</v>
      </c>
      <c r="M13" s="240">
        <v>7.2222222222222223</v>
      </c>
      <c r="N13" s="104">
        <f t="shared" si="1"/>
        <v>0.51587301587301593</v>
      </c>
    </row>
    <row r="14" spans="1:15" ht="16.5" customHeight="1" thickBot="1" x14ac:dyDescent="0.3">
      <c r="A14" s="227" t="s">
        <v>42</v>
      </c>
      <c r="B14" s="144">
        <v>54</v>
      </c>
      <c r="C14" s="227">
        <v>49</v>
      </c>
      <c r="D14" s="235">
        <f t="shared" si="0"/>
        <v>0.90740740740740744</v>
      </c>
      <c r="E14" s="228">
        <v>3</v>
      </c>
      <c r="F14" s="229">
        <v>0.06</v>
      </c>
      <c r="G14" s="228">
        <v>2</v>
      </c>
      <c r="H14" s="229">
        <v>0.04</v>
      </c>
      <c r="I14" s="228">
        <v>27</v>
      </c>
      <c r="J14" s="229">
        <v>0.55000000000000004</v>
      </c>
      <c r="K14" s="228">
        <v>17</v>
      </c>
      <c r="L14" s="229">
        <v>0.35</v>
      </c>
      <c r="M14" s="240">
        <v>9.3265306122448983</v>
      </c>
      <c r="N14" s="104">
        <f t="shared" si="1"/>
        <v>0.66618075801749277</v>
      </c>
    </row>
    <row r="15" spans="1:15" ht="15.75" thickBot="1" x14ac:dyDescent="0.3">
      <c r="A15" s="227" t="s">
        <v>25</v>
      </c>
      <c r="B15" s="144">
        <v>4</v>
      </c>
      <c r="C15" s="227">
        <v>3</v>
      </c>
      <c r="D15" s="235">
        <f t="shared" si="0"/>
        <v>0.75</v>
      </c>
      <c r="E15" s="228">
        <v>0</v>
      </c>
      <c r="F15" s="229">
        <v>0</v>
      </c>
      <c r="G15" s="228">
        <v>2</v>
      </c>
      <c r="H15" s="229">
        <v>1</v>
      </c>
      <c r="I15" s="228">
        <v>0</v>
      </c>
      <c r="J15" s="229">
        <v>0</v>
      </c>
      <c r="K15" s="228">
        <v>0</v>
      </c>
      <c r="L15" s="229">
        <v>0</v>
      </c>
      <c r="M15" s="240">
        <v>5.333333333333333</v>
      </c>
      <c r="N15" s="104">
        <f t="shared" si="1"/>
        <v>0.38095238095238093</v>
      </c>
    </row>
    <row r="16" spans="1:15" ht="15.75" thickBot="1" x14ac:dyDescent="0.3">
      <c r="A16" s="227" t="s">
        <v>15</v>
      </c>
      <c r="B16" s="144">
        <v>5</v>
      </c>
      <c r="C16" s="227">
        <v>5</v>
      </c>
      <c r="D16" s="235">
        <f t="shared" si="0"/>
        <v>1</v>
      </c>
      <c r="E16" s="228">
        <v>0</v>
      </c>
      <c r="F16" s="229">
        <v>0</v>
      </c>
      <c r="G16" s="228">
        <v>1</v>
      </c>
      <c r="H16" s="229">
        <v>0.2</v>
      </c>
      <c r="I16" s="228">
        <v>4</v>
      </c>
      <c r="J16" s="229">
        <v>0.8</v>
      </c>
      <c r="K16" s="228">
        <v>0</v>
      </c>
      <c r="L16" s="229">
        <v>0</v>
      </c>
      <c r="M16" s="228">
        <v>8.4</v>
      </c>
      <c r="N16" s="104">
        <f t="shared" si="1"/>
        <v>0.6</v>
      </c>
    </row>
    <row r="17" spans="1:14" ht="15.75" thickBot="1" x14ac:dyDescent="0.3">
      <c r="A17" s="227" t="s">
        <v>110</v>
      </c>
      <c r="B17" s="144">
        <v>76</v>
      </c>
      <c r="C17" s="227">
        <v>69</v>
      </c>
      <c r="D17" s="235">
        <f t="shared" si="0"/>
        <v>0.90789473684210531</v>
      </c>
      <c r="E17" s="228">
        <v>0</v>
      </c>
      <c r="F17" s="229">
        <v>0</v>
      </c>
      <c r="G17" s="228">
        <v>13</v>
      </c>
      <c r="H17" s="229">
        <v>0.19</v>
      </c>
      <c r="I17" s="228">
        <v>33</v>
      </c>
      <c r="J17" s="229">
        <v>0.4</v>
      </c>
      <c r="K17" s="228">
        <v>23</v>
      </c>
      <c r="L17" s="229">
        <v>0.33</v>
      </c>
      <c r="M17" s="240">
        <v>9.0144927536231876</v>
      </c>
      <c r="N17" s="104">
        <f t="shared" si="1"/>
        <v>0.64389233954451341</v>
      </c>
    </row>
    <row r="18" spans="1:14" ht="15.75" thickBot="1" x14ac:dyDescent="0.3">
      <c r="A18" s="227" t="s">
        <v>111</v>
      </c>
      <c r="B18" s="144">
        <v>70</v>
      </c>
      <c r="C18" s="227">
        <v>57</v>
      </c>
      <c r="D18" s="235">
        <f t="shared" si="0"/>
        <v>0.81428571428571428</v>
      </c>
      <c r="E18" s="228">
        <v>1</v>
      </c>
      <c r="F18" s="229">
        <v>0.02</v>
      </c>
      <c r="G18" s="228">
        <v>7</v>
      </c>
      <c r="H18" s="229">
        <v>0.12</v>
      </c>
      <c r="I18" s="228">
        <v>33</v>
      </c>
      <c r="J18" s="229">
        <v>0.57999999999999996</v>
      </c>
      <c r="K18" s="228">
        <v>16</v>
      </c>
      <c r="L18" s="229">
        <v>0.28000000000000003</v>
      </c>
      <c r="M18" s="240">
        <v>8.6140350877192979</v>
      </c>
      <c r="N18" s="104">
        <f t="shared" si="1"/>
        <v>0.61528822055137844</v>
      </c>
    </row>
    <row r="19" spans="1:14" ht="15.75" thickBot="1" x14ac:dyDescent="0.3">
      <c r="A19" s="227" t="s">
        <v>39</v>
      </c>
      <c r="B19" s="144">
        <v>42</v>
      </c>
      <c r="C19" s="227">
        <v>37</v>
      </c>
      <c r="D19" s="235">
        <f t="shared" si="0"/>
        <v>0.88095238095238093</v>
      </c>
      <c r="E19" s="228">
        <v>5</v>
      </c>
      <c r="F19" s="229">
        <v>0.14000000000000001</v>
      </c>
      <c r="G19" s="228">
        <v>7</v>
      </c>
      <c r="H19" s="229">
        <v>0.19</v>
      </c>
      <c r="I19" s="228">
        <v>17</v>
      </c>
      <c r="J19" s="229">
        <v>0.46</v>
      </c>
      <c r="K19" s="228">
        <v>8</v>
      </c>
      <c r="L19" s="229">
        <v>0.22</v>
      </c>
      <c r="M19" s="240">
        <v>7.6756756756756754</v>
      </c>
      <c r="N19" s="104">
        <f t="shared" si="1"/>
        <v>0.54826254826254828</v>
      </c>
    </row>
    <row r="20" spans="1:14" ht="15.75" thickBot="1" x14ac:dyDescent="0.3">
      <c r="A20" s="227" t="s">
        <v>112</v>
      </c>
      <c r="B20" s="144">
        <v>87</v>
      </c>
      <c r="C20" s="227">
        <v>82</v>
      </c>
      <c r="D20" s="235">
        <f t="shared" si="0"/>
        <v>0.94252873563218387</v>
      </c>
      <c r="E20" s="228">
        <v>3</v>
      </c>
      <c r="F20" s="229">
        <v>0.04</v>
      </c>
      <c r="G20" s="228">
        <v>14</v>
      </c>
      <c r="H20" s="229">
        <v>0.17</v>
      </c>
      <c r="I20" s="228">
        <v>45</v>
      </c>
      <c r="J20" s="229">
        <v>0.55000000000000004</v>
      </c>
      <c r="K20" s="228">
        <v>20</v>
      </c>
      <c r="L20" s="229">
        <v>0.25</v>
      </c>
      <c r="M20" s="240">
        <v>8.4024390243902438</v>
      </c>
      <c r="N20" s="104">
        <f t="shared" si="1"/>
        <v>0.60017421602787457</v>
      </c>
    </row>
    <row r="21" spans="1:14" ht="15.75" thickBot="1" x14ac:dyDescent="0.3">
      <c r="A21" s="227" t="s">
        <v>93</v>
      </c>
      <c r="B21" s="144">
        <v>84</v>
      </c>
      <c r="C21" s="227">
        <v>75</v>
      </c>
      <c r="D21" s="235">
        <f t="shared" si="0"/>
        <v>0.8928571428571429</v>
      </c>
      <c r="E21" s="228">
        <v>0</v>
      </c>
      <c r="F21" s="229">
        <v>0</v>
      </c>
      <c r="G21" s="228">
        <v>16</v>
      </c>
      <c r="H21" s="229">
        <v>0.21</v>
      </c>
      <c r="I21" s="228">
        <v>29</v>
      </c>
      <c r="J21" s="229">
        <v>0.39</v>
      </c>
      <c r="K21" s="228">
        <v>30</v>
      </c>
      <c r="L21" s="229">
        <v>0.4</v>
      </c>
      <c r="M21" s="240">
        <v>9.1866666666666674</v>
      </c>
      <c r="N21" s="104">
        <f t="shared" si="1"/>
        <v>0.65619047619047621</v>
      </c>
    </row>
    <row r="22" spans="1:14" ht="15.75" thickBot="1" x14ac:dyDescent="0.3">
      <c r="A22" s="227" t="s">
        <v>113</v>
      </c>
      <c r="B22" s="144">
        <v>8</v>
      </c>
      <c r="C22" s="227">
        <v>8</v>
      </c>
      <c r="D22" s="235">
        <f t="shared" si="0"/>
        <v>1</v>
      </c>
      <c r="E22" s="228">
        <v>0</v>
      </c>
      <c r="F22" s="229">
        <v>0</v>
      </c>
      <c r="G22" s="228">
        <v>0</v>
      </c>
      <c r="H22" s="229">
        <v>0</v>
      </c>
      <c r="I22" s="228">
        <v>5</v>
      </c>
      <c r="J22" s="229">
        <v>0.63</v>
      </c>
      <c r="K22" s="228">
        <v>3</v>
      </c>
      <c r="L22" s="229">
        <v>0.38</v>
      </c>
      <c r="M22" s="240">
        <v>10.125</v>
      </c>
      <c r="N22" s="104">
        <f t="shared" si="1"/>
        <v>0.7232142857142857</v>
      </c>
    </row>
    <row r="23" spans="1:14" ht="15.75" thickBot="1" x14ac:dyDescent="0.3">
      <c r="A23" s="227" t="s">
        <v>17</v>
      </c>
      <c r="B23" s="144">
        <v>5</v>
      </c>
      <c r="C23" s="227">
        <v>7</v>
      </c>
      <c r="D23" s="235">
        <f t="shared" si="0"/>
        <v>1.4</v>
      </c>
      <c r="E23" s="228">
        <v>0</v>
      </c>
      <c r="F23" s="229">
        <v>0</v>
      </c>
      <c r="G23" s="228">
        <v>2</v>
      </c>
      <c r="H23" s="229">
        <v>0.28999999999999998</v>
      </c>
      <c r="I23" s="228">
        <v>3</v>
      </c>
      <c r="J23" s="229">
        <v>0.43</v>
      </c>
      <c r="K23" s="228">
        <v>2</v>
      </c>
      <c r="L23" s="229">
        <v>0.28999999999999998</v>
      </c>
      <c r="M23" s="240">
        <v>8.1428571428571423</v>
      </c>
      <c r="N23" s="104">
        <f t="shared" si="1"/>
        <v>0.58163265306122447</v>
      </c>
    </row>
    <row r="24" spans="1:14" ht="15.75" thickBot="1" x14ac:dyDescent="0.3">
      <c r="A24" s="227" t="s">
        <v>32</v>
      </c>
      <c r="B24" s="144">
        <v>24</v>
      </c>
      <c r="C24" s="227">
        <v>17</v>
      </c>
      <c r="D24" s="235">
        <f t="shared" si="0"/>
        <v>0.70833333333333337</v>
      </c>
      <c r="E24" s="228">
        <v>2</v>
      </c>
      <c r="F24" s="229">
        <v>0.12</v>
      </c>
      <c r="G24" s="228">
        <v>2</v>
      </c>
      <c r="H24" s="229">
        <v>0.12</v>
      </c>
      <c r="I24" s="228">
        <v>4</v>
      </c>
      <c r="J24" s="229">
        <v>0.24</v>
      </c>
      <c r="K24" s="228">
        <v>9</v>
      </c>
      <c r="L24" s="229">
        <v>0.53</v>
      </c>
      <c r="M24" s="240">
        <v>9.1764705882352935</v>
      </c>
      <c r="N24" s="104">
        <f t="shared" si="1"/>
        <v>0.65546218487394958</v>
      </c>
    </row>
    <row r="25" spans="1:14" ht="15.75" thickBot="1" x14ac:dyDescent="0.3">
      <c r="A25" s="227" t="s">
        <v>114</v>
      </c>
      <c r="B25" s="144">
        <v>49</v>
      </c>
      <c r="C25" s="227">
        <v>42</v>
      </c>
      <c r="D25" s="235">
        <f t="shared" si="0"/>
        <v>0.8571428571428571</v>
      </c>
      <c r="E25" s="228">
        <v>2</v>
      </c>
      <c r="F25" s="229">
        <v>0.05</v>
      </c>
      <c r="G25" s="228">
        <v>9</v>
      </c>
      <c r="H25" s="229">
        <v>0.21</v>
      </c>
      <c r="I25" s="228">
        <v>18</v>
      </c>
      <c r="J25" s="229">
        <v>0.43</v>
      </c>
      <c r="K25" s="228">
        <v>13</v>
      </c>
      <c r="L25" s="229">
        <v>0.31</v>
      </c>
      <c r="M25" s="240">
        <v>8.5952380952380949</v>
      </c>
      <c r="N25" s="104">
        <f t="shared" si="1"/>
        <v>0.61394557823129248</v>
      </c>
    </row>
    <row r="26" spans="1:14" ht="15.75" thickBot="1" x14ac:dyDescent="0.3">
      <c r="A26" s="227" t="s">
        <v>37</v>
      </c>
      <c r="B26" s="144">
        <v>20</v>
      </c>
      <c r="C26" s="227">
        <v>15</v>
      </c>
      <c r="D26" s="235">
        <f t="shared" si="0"/>
        <v>0.75</v>
      </c>
      <c r="E26" s="228">
        <v>1</v>
      </c>
      <c r="F26" s="229">
        <v>7.0000000000000007E-2</v>
      </c>
      <c r="G26" s="228">
        <v>7</v>
      </c>
      <c r="H26" s="229">
        <v>0.47</v>
      </c>
      <c r="I26" s="228">
        <v>4</v>
      </c>
      <c r="J26" s="229">
        <v>0.27</v>
      </c>
      <c r="K26" s="228">
        <v>3</v>
      </c>
      <c r="L26" s="229">
        <v>0.2</v>
      </c>
      <c r="M26" s="240">
        <v>7.5333333333333332</v>
      </c>
      <c r="N26" s="104">
        <f t="shared" si="1"/>
        <v>0.53809523809523807</v>
      </c>
    </row>
    <row r="27" spans="1:14" ht="15.75" thickBot="1" x14ac:dyDescent="0.3">
      <c r="A27" s="227" t="s">
        <v>38</v>
      </c>
      <c r="B27" s="144">
        <v>20</v>
      </c>
      <c r="C27" s="227">
        <v>17</v>
      </c>
      <c r="D27" s="235">
        <f t="shared" si="0"/>
        <v>0.85</v>
      </c>
      <c r="E27" s="228">
        <v>0</v>
      </c>
      <c r="F27" s="229">
        <v>0</v>
      </c>
      <c r="G27" s="228">
        <v>3</v>
      </c>
      <c r="H27" s="229">
        <v>0.18</v>
      </c>
      <c r="I27" s="228">
        <v>8</v>
      </c>
      <c r="J27" s="229">
        <v>0.47</v>
      </c>
      <c r="K27" s="228">
        <v>6</v>
      </c>
      <c r="L27" s="229">
        <v>0.35</v>
      </c>
      <c r="M27" s="240">
        <v>9.117647058823529</v>
      </c>
      <c r="N27" s="104">
        <f t="shared" si="1"/>
        <v>0.65126050420168069</v>
      </c>
    </row>
    <row r="28" spans="1:14" ht="15.75" thickBot="1" x14ac:dyDescent="0.3">
      <c r="A28" s="230" t="s">
        <v>96</v>
      </c>
      <c r="B28" s="231">
        <v>4</v>
      </c>
      <c r="C28" s="230">
        <v>5</v>
      </c>
      <c r="D28" s="235">
        <f t="shared" si="0"/>
        <v>1.25</v>
      </c>
      <c r="E28" s="232">
        <v>0</v>
      </c>
      <c r="F28" s="233">
        <v>0</v>
      </c>
      <c r="G28" s="232">
        <v>1</v>
      </c>
      <c r="H28" s="233">
        <v>0.2</v>
      </c>
      <c r="I28" s="232">
        <v>4</v>
      </c>
      <c r="J28" s="233">
        <v>0.8</v>
      </c>
      <c r="K28" s="232">
        <v>0</v>
      </c>
      <c r="L28" s="233">
        <v>0</v>
      </c>
      <c r="M28" s="228">
        <v>8.8000000000000007</v>
      </c>
      <c r="N28" s="104">
        <f t="shared" si="1"/>
        <v>0.62857142857142867</v>
      </c>
    </row>
    <row r="29" spans="1:14" x14ac:dyDescent="0.25">
      <c r="A29" s="231" t="s">
        <v>36</v>
      </c>
      <c r="B29" s="231">
        <v>22</v>
      </c>
      <c r="C29" s="231">
        <v>18</v>
      </c>
      <c r="D29" s="241">
        <f t="shared" si="0"/>
        <v>0.81818181818181823</v>
      </c>
      <c r="E29" s="242">
        <v>0</v>
      </c>
      <c r="F29" s="243">
        <v>0</v>
      </c>
      <c r="G29" s="242">
        <v>3</v>
      </c>
      <c r="H29" s="243">
        <v>0.17</v>
      </c>
      <c r="I29" s="242">
        <v>9</v>
      </c>
      <c r="J29" s="243">
        <v>0.5</v>
      </c>
      <c r="K29" s="242">
        <v>6</v>
      </c>
      <c r="L29" s="243">
        <v>0.33</v>
      </c>
      <c r="M29" s="244">
        <v>8.6666666666666661</v>
      </c>
      <c r="N29" s="104">
        <f t="shared" si="1"/>
        <v>0.61904761904761896</v>
      </c>
    </row>
    <row r="30" spans="1:14" x14ac:dyDescent="0.25">
      <c r="A30" s="144" t="s">
        <v>115</v>
      </c>
      <c r="B30" s="80">
        <v>13</v>
      </c>
      <c r="C30" s="144">
        <v>13</v>
      </c>
      <c r="D30" s="245">
        <f t="shared" si="0"/>
        <v>1</v>
      </c>
      <c r="E30" s="234">
        <v>0</v>
      </c>
      <c r="F30" s="145">
        <v>0</v>
      </c>
      <c r="G30" s="234">
        <v>1</v>
      </c>
      <c r="H30" s="145">
        <v>0.08</v>
      </c>
      <c r="I30" s="234">
        <v>4</v>
      </c>
      <c r="J30" s="145">
        <v>0.31</v>
      </c>
      <c r="K30" s="234">
        <v>8</v>
      </c>
      <c r="L30" s="145">
        <v>0.62</v>
      </c>
      <c r="M30" s="246">
        <v>9.8461538461538467</v>
      </c>
      <c r="N30" s="104">
        <f t="shared" si="1"/>
        <v>0.70329670329670335</v>
      </c>
    </row>
    <row r="31" spans="1:14" x14ac:dyDescent="0.25">
      <c r="A31" s="144" t="s">
        <v>45</v>
      </c>
      <c r="B31" s="80">
        <f>SUM(B2:B30)</f>
        <v>1113</v>
      </c>
      <c r="C31" s="80">
        <f>SUM(C2:C30)</f>
        <v>982</v>
      </c>
      <c r="D31" s="245">
        <f t="shared" si="0"/>
        <v>0.88230008984725961</v>
      </c>
      <c r="E31" s="80">
        <f>SUM(E2:E30)</f>
        <v>29</v>
      </c>
      <c r="F31" s="247">
        <f>AVERAGE(F2:F30)</f>
        <v>2.5862068965517241E-2</v>
      </c>
      <c r="G31" s="80">
        <f>SUM(G2:G30)</f>
        <v>167</v>
      </c>
      <c r="H31" s="247">
        <f>AVERAGE(H2:H30)</f>
        <v>0.19931034482758622</v>
      </c>
      <c r="I31" s="80">
        <f>SUM(I2:I30)</f>
        <v>478</v>
      </c>
      <c r="J31" s="247">
        <f>AVERAGE(J2:J30)</f>
        <v>0.46517241379310359</v>
      </c>
      <c r="K31" s="80">
        <f>SUM(K2:K30)</f>
        <v>307</v>
      </c>
      <c r="L31" s="247">
        <f>AVERAGE(L2:L30)</f>
        <v>0.29586206896551726</v>
      </c>
      <c r="M31" s="248">
        <v>8.6999999999999993</v>
      </c>
      <c r="N31" s="104">
        <f t="shared" si="1"/>
        <v>0.62142857142857133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topLeftCell="B121" workbookViewId="0">
      <selection activeCell="F134" activeCellId="1" sqref="F123:R127 F134:R134"/>
    </sheetView>
  </sheetViews>
  <sheetFormatPr defaultRowHeight="15" x14ac:dyDescent="0.25"/>
  <cols>
    <col min="1" max="1" width="24" style="5" customWidth="1"/>
    <col min="2" max="2" width="33.7109375" style="5" customWidth="1"/>
    <col min="3" max="3" width="8.5703125" style="5" customWidth="1"/>
    <col min="4" max="4" width="9.85546875" style="5" customWidth="1"/>
    <col min="5" max="5" width="7" style="5" customWidth="1"/>
    <col min="6" max="6" width="11.7109375" style="5" customWidth="1"/>
    <col min="7" max="7" width="6.42578125" style="5" customWidth="1"/>
    <col min="8" max="8" width="7" style="5" customWidth="1"/>
    <col min="9" max="13" width="5.7109375" style="5" customWidth="1"/>
    <col min="14" max="14" width="7.7109375" style="5" customWidth="1"/>
    <col min="15" max="15" width="6.85546875" style="5" customWidth="1"/>
    <col min="16" max="18" width="5.7109375" style="5" customWidth="1"/>
    <col min="19" max="19" width="10.42578125" style="5" customWidth="1"/>
    <col min="20" max="256" width="9.140625" style="5"/>
    <col min="257" max="257" width="24" style="5" customWidth="1"/>
    <col min="258" max="258" width="33.7109375" style="5" customWidth="1"/>
    <col min="259" max="259" width="8.5703125" style="5" customWidth="1"/>
    <col min="260" max="260" width="9.85546875" style="5" customWidth="1"/>
    <col min="261" max="261" width="7" style="5" customWidth="1"/>
    <col min="262" max="262" width="12.5703125" style="5" customWidth="1"/>
    <col min="263" max="263" width="6.42578125" style="5" customWidth="1"/>
    <col min="264" max="264" width="7" style="5" customWidth="1"/>
    <col min="265" max="269" width="5.7109375" style="5" customWidth="1"/>
    <col min="270" max="270" width="7.7109375" style="5" customWidth="1"/>
    <col min="271" max="271" width="6.85546875" style="5" customWidth="1"/>
    <col min="272" max="274" width="5.7109375" style="5" customWidth="1"/>
    <col min="275" max="275" width="10.42578125" style="5" customWidth="1"/>
    <col min="276" max="512" width="9.140625" style="5"/>
    <col min="513" max="513" width="24" style="5" customWidth="1"/>
    <col min="514" max="514" width="33.7109375" style="5" customWidth="1"/>
    <col min="515" max="515" width="8.5703125" style="5" customWidth="1"/>
    <col min="516" max="516" width="9.85546875" style="5" customWidth="1"/>
    <col min="517" max="517" width="7" style="5" customWidth="1"/>
    <col min="518" max="518" width="12.5703125" style="5" customWidth="1"/>
    <col min="519" max="519" width="6.42578125" style="5" customWidth="1"/>
    <col min="520" max="520" width="7" style="5" customWidth="1"/>
    <col min="521" max="525" width="5.7109375" style="5" customWidth="1"/>
    <col min="526" max="526" width="7.7109375" style="5" customWidth="1"/>
    <col min="527" max="527" width="6.85546875" style="5" customWidth="1"/>
    <col min="528" max="530" width="5.7109375" style="5" customWidth="1"/>
    <col min="531" max="531" width="10.42578125" style="5" customWidth="1"/>
    <col min="532" max="768" width="9.140625" style="5"/>
    <col min="769" max="769" width="24" style="5" customWidth="1"/>
    <col min="770" max="770" width="33.7109375" style="5" customWidth="1"/>
    <col min="771" max="771" width="8.5703125" style="5" customWidth="1"/>
    <col min="772" max="772" width="9.85546875" style="5" customWidth="1"/>
    <col min="773" max="773" width="7" style="5" customWidth="1"/>
    <col min="774" max="774" width="12.5703125" style="5" customWidth="1"/>
    <col min="775" max="775" width="6.42578125" style="5" customWidth="1"/>
    <col min="776" max="776" width="7" style="5" customWidth="1"/>
    <col min="777" max="781" width="5.7109375" style="5" customWidth="1"/>
    <col min="782" max="782" width="7.7109375" style="5" customWidth="1"/>
    <col min="783" max="783" width="6.85546875" style="5" customWidth="1"/>
    <col min="784" max="786" width="5.7109375" style="5" customWidth="1"/>
    <col min="787" max="787" width="10.42578125" style="5" customWidth="1"/>
    <col min="788" max="1024" width="9.140625" style="5"/>
    <col min="1025" max="1025" width="24" style="5" customWidth="1"/>
    <col min="1026" max="1026" width="33.7109375" style="5" customWidth="1"/>
    <col min="1027" max="1027" width="8.5703125" style="5" customWidth="1"/>
    <col min="1028" max="1028" width="9.85546875" style="5" customWidth="1"/>
    <col min="1029" max="1029" width="7" style="5" customWidth="1"/>
    <col min="1030" max="1030" width="12.5703125" style="5" customWidth="1"/>
    <col min="1031" max="1031" width="6.42578125" style="5" customWidth="1"/>
    <col min="1032" max="1032" width="7" style="5" customWidth="1"/>
    <col min="1033" max="1037" width="5.7109375" style="5" customWidth="1"/>
    <col min="1038" max="1038" width="7.7109375" style="5" customWidth="1"/>
    <col min="1039" max="1039" width="6.85546875" style="5" customWidth="1"/>
    <col min="1040" max="1042" width="5.7109375" style="5" customWidth="1"/>
    <col min="1043" max="1043" width="10.42578125" style="5" customWidth="1"/>
    <col min="1044" max="1280" width="9.140625" style="5"/>
    <col min="1281" max="1281" width="24" style="5" customWidth="1"/>
    <col min="1282" max="1282" width="33.7109375" style="5" customWidth="1"/>
    <col min="1283" max="1283" width="8.5703125" style="5" customWidth="1"/>
    <col min="1284" max="1284" width="9.85546875" style="5" customWidth="1"/>
    <col min="1285" max="1285" width="7" style="5" customWidth="1"/>
    <col min="1286" max="1286" width="12.5703125" style="5" customWidth="1"/>
    <col min="1287" max="1287" width="6.42578125" style="5" customWidth="1"/>
    <col min="1288" max="1288" width="7" style="5" customWidth="1"/>
    <col min="1289" max="1293" width="5.7109375" style="5" customWidth="1"/>
    <col min="1294" max="1294" width="7.7109375" style="5" customWidth="1"/>
    <col min="1295" max="1295" width="6.85546875" style="5" customWidth="1"/>
    <col min="1296" max="1298" width="5.7109375" style="5" customWidth="1"/>
    <col min="1299" max="1299" width="10.42578125" style="5" customWidth="1"/>
    <col min="1300" max="1536" width="9.140625" style="5"/>
    <col min="1537" max="1537" width="24" style="5" customWidth="1"/>
    <col min="1538" max="1538" width="33.7109375" style="5" customWidth="1"/>
    <col min="1539" max="1539" width="8.5703125" style="5" customWidth="1"/>
    <col min="1540" max="1540" width="9.85546875" style="5" customWidth="1"/>
    <col min="1541" max="1541" width="7" style="5" customWidth="1"/>
    <col min="1542" max="1542" width="12.5703125" style="5" customWidth="1"/>
    <col min="1543" max="1543" width="6.42578125" style="5" customWidth="1"/>
    <col min="1544" max="1544" width="7" style="5" customWidth="1"/>
    <col min="1545" max="1549" width="5.7109375" style="5" customWidth="1"/>
    <col min="1550" max="1550" width="7.7109375" style="5" customWidth="1"/>
    <col min="1551" max="1551" width="6.85546875" style="5" customWidth="1"/>
    <col min="1552" max="1554" width="5.7109375" style="5" customWidth="1"/>
    <col min="1555" max="1555" width="10.42578125" style="5" customWidth="1"/>
    <col min="1556" max="1792" width="9.140625" style="5"/>
    <col min="1793" max="1793" width="24" style="5" customWidth="1"/>
    <col min="1794" max="1794" width="33.7109375" style="5" customWidth="1"/>
    <col min="1795" max="1795" width="8.5703125" style="5" customWidth="1"/>
    <col min="1796" max="1796" width="9.85546875" style="5" customWidth="1"/>
    <col min="1797" max="1797" width="7" style="5" customWidth="1"/>
    <col min="1798" max="1798" width="12.5703125" style="5" customWidth="1"/>
    <col min="1799" max="1799" width="6.42578125" style="5" customWidth="1"/>
    <col min="1800" max="1800" width="7" style="5" customWidth="1"/>
    <col min="1801" max="1805" width="5.7109375" style="5" customWidth="1"/>
    <col min="1806" max="1806" width="7.7109375" style="5" customWidth="1"/>
    <col min="1807" max="1807" width="6.85546875" style="5" customWidth="1"/>
    <col min="1808" max="1810" width="5.7109375" style="5" customWidth="1"/>
    <col min="1811" max="1811" width="10.42578125" style="5" customWidth="1"/>
    <col min="1812" max="2048" width="9.140625" style="5"/>
    <col min="2049" max="2049" width="24" style="5" customWidth="1"/>
    <col min="2050" max="2050" width="33.7109375" style="5" customWidth="1"/>
    <col min="2051" max="2051" width="8.5703125" style="5" customWidth="1"/>
    <col min="2052" max="2052" width="9.85546875" style="5" customWidth="1"/>
    <col min="2053" max="2053" width="7" style="5" customWidth="1"/>
    <col min="2054" max="2054" width="12.5703125" style="5" customWidth="1"/>
    <col min="2055" max="2055" width="6.42578125" style="5" customWidth="1"/>
    <col min="2056" max="2056" width="7" style="5" customWidth="1"/>
    <col min="2057" max="2061" width="5.7109375" style="5" customWidth="1"/>
    <col min="2062" max="2062" width="7.7109375" style="5" customWidth="1"/>
    <col min="2063" max="2063" width="6.85546875" style="5" customWidth="1"/>
    <col min="2064" max="2066" width="5.7109375" style="5" customWidth="1"/>
    <col min="2067" max="2067" width="10.42578125" style="5" customWidth="1"/>
    <col min="2068" max="2304" width="9.140625" style="5"/>
    <col min="2305" max="2305" width="24" style="5" customWidth="1"/>
    <col min="2306" max="2306" width="33.7109375" style="5" customWidth="1"/>
    <col min="2307" max="2307" width="8.5703125" style="5" customWidth="1"/>
    <col min="2308" max="2308" width="9.85546875" style="5" customWidth="1"/>
    <col min="2309" max="2309" width="7" style="5" customWidth="1"/>
    <col min="2310" max="2310" width="12.5703125" style="5" customWidth="1"/>
    <col min="2311" max="2311" width="6.42578125" style="5" customWidth="1"/>
    <col min="2312" max="2312" width="7" style="5" customWidth="1"/>
    <col min="2313" max="2317" width="5.7109375" style="5" customWidth="1"/>
    <col min="2318" max="2318" width="7.7109375" style="5" customWidth="1"/>
    <col min="2319" max="2319" width="6.85546875" style="5" customWidth="1"/>
    <col min="2320" max="2322" width="5.7109375" style="5" customWidth="1"/>
    <col min="2323" max="2323" width="10.42578125" style="5" customWidth="1"/>
    <col min="2324" max="2560" width="9.140625" style="5"/>
    <col min="2561" max="2561" width="24" style="5" customWidth="1"/>
    <col min="2562" max="2562" width="33.7109375" style="5" customWidth="1"/>
    <col min="2563" max="2563" width="8.5703125" style="5" customWidth="1"/>
    <col min="2564" max="2564" width="9.85546875" style="5" customWidth="1"/>
    <col min="2565" max="2565" width="7" style="5" customWidth="1"/>
    <col min="2566" max="2566" width="12.5703125" style="5" customWidth="1"/>
    <col min="2567" max="2567" width="6.42578125" style="5" customWidth="1"/>
    <col min="2568" max="2568" width="7" style="5" customWidth="1"/>
    <col min="2569" max="2573" width="5.7109375" style="5" customWidth="1"/>
    <col min="2574" max="2574" width="7.7109375" style="5" customWidth="1"/>
    <col min="2575" max="2575" width="6.85546875" style="5" customWidth="1"/>
    <col min="2576" max="2578" width="5.7109375" style="5" customWidth="1"/>
    <col min="2579" max="2579" width="10.42578125" style="5" customWidth="1"/>
    <col min="2580" max="2816" width="9.140625" style="5"/>
    <col min="2817" max="2817" width="24" style="5" customWidth="1"/>
    <col min="2818" max="2818" width="33.7109375" style="5" customWidth="1"/>
    <col min="2819" max="2819" width="8.5703125" style="5" customWidth="1"/>
    <col min="2820" max="2820" width="9.85546875" style="5" customWidth="1"/>
    <col min="2821" max="2821" width="7" style="5" customWidth="1"/>
    <col min="2822" max="2822" width="12.5703125" style="5" customWidth="1"/>
    <col min="2823" max="2823" width="6.42578125" style="5" customWidth="1"/>
    <col min="2824" max="2824" width="7" style="5" customWidth="1"/>
    <col min="2825" max="2829" width="5.7109375" style="5" customWidth="1"/>
    <col min="2830" max="2830" width="7.7109375" style="5" customWidth="1"/>
    <col min="2831" max="2831" width="6.85546875" style="5" customWidth="1"/>
    <col min="2832" max="2834" width="5.7109375" style="5" customWidth="1"/>
    <col min="2835" max="2835" width="10.42578125" style="5" customWidth="1"/>
    <col min="2836" max="3072" width="9.140625" style="5"/>
    <col min="3073" max="3073" width="24" style="5" customWidth="1"/>
    <col min="3074" max="3074" width="33.7109375" style="5" customWidth="1"/>
    <col min="3075" max="3075" width="8.5703125" style="5" customWidth="1"/>
    <col min="3076" max="3076" width="9.85546875" style="5" customWidth="1"/>
    <col min="3077" max="3077" width="7" style="5" customWidth="1"/>
    <col min="3078" max="3078" width="12.5703125" style="5" customWidth="1"/>
    <col min="3079" max="3079" width="6.42578125" style="5" customWidth="1"/>
    <col min="3080" max="3080" width="7" style="5" customWidth="1"/>
    <col min="3081" max="3085" width="5.7109375" style="5" customWidth="1"/>
    <col min="3086" max="3086" width="7.7109375" style="5" customWidth="1"/>
    <col min="3087" max="3087" width="6.85546875" style="5" customWidth="1"/>
    <col min="3088" max="3090" width="5.7109375" style="5" customWidth="1"/>
    <col min="3091" max="3091" width="10.42578125" style="5" customWidth="1"/>
    <col min="3092" max="3328" width="9.140625" style="5"/>
    <col min="3329" max="3329" width="24" style="5" customWidth="1"/>
    <col min="3330" max="3330" width="33.7109375" style="5" customWidth="1"/>
    <col min="3331" max="3331" width="8.5703125" style="5" customWidth="1"/>
    <col min="3332" max="3332" width="9.85546875" style="5" customWidth="1"/>
    <col min="3333" max="3333" width="7" style="5" customWidth="1"/>
    <col min="3334" max="3334" width="12.5703125" style="5" customWidth="1"/>
    <col min="3335" max="3335" width="6.42578125" style="5" customWidth="1"/>
    <col min="3336" max="3336" width="7" style="5" customWidth="1"/>
    <col min="3337" max="3341" width="5.7109375" style="5" customWidth="1"/>
    <col min="3342" max="3342" width="7.7109375" style="5" customWidth="1"/>
    <col min="3343" max="3343" width="6.85546875" style="5" customWidth="1"/>
    <col min="3344" max="3346" width="5.7109375" style="5" customWidth="1"/>
    <col min="3347" max="3347" width="10.42578125" style="5" customWidth="1"/>
    <col min="3348" max="3584" width="9.140625" style="5"/>
    <col min="3585" max="3585" width="24" style="5" customWidth="1"/>
    <col min="3586" max="3586" width="33.7109375" style="5" customWidth="1"/>
    <col min="3587" max="3587" width="8.5703125" style="5" customWidth="1"/>
    <col min="3588" max="3588" width="9.85546875" style="5" customWidth="1"/>
    <col min="3589" max="3589" width="7" style="5" customWidth="1"/>
    <col min="3590" max="3590" width="12.5703125" style="5" customWidth="1"/>
    <col min="3591" max="3591" width="6.42578125" style="5" customWidth="1"/>
    <col min="3592" max="3592" width="7" style="5" customWidth="1"/>
    <col min="3593" max="3597" width="5.7109375" style="5" customWidth="1"/>
    <col min="3598" max="3598" width="7.7109375" style="5" customWidth="1"/>
    <col min="3599" max="3599" width="6.85546875" style="5" customWidth="1"/>
    <col min="3600" max="3602" width="5.7109375" style="5" customWidth="1"/>
    <col min="3603" max="3603" width="10.42578125" style="5" customWidth="1"/>
    <col min="3604" max="3840" width="9.140625" style="5"/>
    <col min="3841" max="3841" width="24" style="5" customWidth="1"/>
    <col min="3842" max="3842" width="33.7109375" style="5" customWidth="1"/>
    <col min="3843" max="3843" width="8.5703125" style="5" customWidth="1"/>
    <col min="3844" max="3844" width="9.85546875" style="5" customWidth="1"/>
    <col min="3845" max="3845" width="7" style="5" customWidth="1"/>
    <col min="3846" max="3846" width="12.5703125" style="5" customWidth="1"/>
    <col min="3847" max="3847" width="6.42578125" style="5" customWidth="1"/>
    <col min="3848" max="3848" width="7" style="5" customWidth="1"/>
    <col min="3849" max="3853" width="5.7109375" style="5" customWidth="1"/>
    <col min="3854" max="3854" width="7.7109375" style="5" customWidth="1"/>
    <col min="3855" max="3855" width="6.85546875" style="5" customWidth="1"/>
    <col min="3856" max="3858" width="5.7109375" style="5" customWidth="1"/>
    <col min="3859" max="3859" width="10.42578125" style="5" customWidth="1"/>
    <col min="3860" max="4096" width="9.140625" style="5"/>
    <col min="4097" max="4097" width="24" style="5" customWidth="1"/>
    <col min="4098" max="4098" width="33.7109375" style="5" customWidth="1"/>
    <col min="4099" max="4099" width="8.5703125" style="5" customWidth="1"/>
    <col min="4100" max="4100" width="9.85546875" style="5" customWidth="1"/>
    <col min="4101" max="4101" width="7" style="5" customWidth="1"/>
    <col min="4102" max="4102" width="12.5703125" style="5" customWidth="1"/>
    <col min="4103" max="4103" width="6.42578125" style="5" customWidth="1"/>
    <col min="4104" max="4104" width="7" style="5" customWidth="1"/>
    <col min="4105" max="4109" width="5.7109375" style="5" customWidth="1"/>
    <col min="4110" max="4110" width="7.7109375" style="5" customWidth="1"/>
    <col min="4111" max="4111" width="6.85546875" style="5" customWidth="1"/>
    <col min="4112" max="4114" width="5.7109375" style="5" customWidth="1"/>
    <col min="4115" max="4115" width="10.42578125" style="5" customWidth="1"/>
    <col min="4116" max="4352" width="9.140625" style="5"/>
    <col min="4353" max="4353" width="24" style="5" customWidth="1"/>
    <col min="4354" max="4354" width="33.7109375" style="5" customWidth="1"/>
    <col min="4355" max="4355" width="8.5703125" style="5" customWidth="1"/>
    <col min="4356" max="4356" width="9.85546875" style="5" customWidth="1"/>
    <col min="4357" max="4357" width="7" style="5" customWidth="1"/>
    <col min="4358" max="4358" width="12.5703125" style="5" customWidth="1"/>
    <col min="4359" max="4359" width="6.42578125" style="5" customWidth="1"/>
    <col min="4360" max="4360" width="7" style="5" customWidth="1"/>
    <col min="4361" max="4365" width="5.7109375" style="5" customWidth="1"/>
    <col min="4366" max="4366" width="7.7109375" style="5" customWidth="1"/>
    <col min="4367" max="4367" width="6.85546875" style="5" customWidth="1"/>
    <col min="4368" max="4370" width="5.7109375" style="5" customWidth="1"/>
    <col min="4371" max="4371" width="10.42578125" style="5" customWidth="1"/>
    <col min="4372" max="4608" width="9.140625" style="5"/>
    <col min="4609" max="4609" width="24" style="5" customWidth="1"/>
    <col min="4610" max="4610" width="33.7109375" style="5" customWidth="1"/>
    <col min="4611" max="4611" width="8.5703125" style="5" customWidth="1"/>
    <col min="4612" max="4612" width="9.85546875" style="5" customWidth="1"/>
    <col min="4613" max="4613" width="7" style="5" customWidth="1"/>
    <col min="4614" max="4614" width="12.5703125" style="5" customWidth="1"/>
    <col min="4615" max="4615" width="6.42578125" style="5" customWidth="1"/>
    <col min="4616" max="4616" width="7" style="5" customWidth="1"/>
    <col min="4617" max="4621" width="5.7109375" style="5" customWidth="1"/>
    <col min="4622" max="4622" width="7.7109375" style="5" customWidth="1"/>
    <col min="4623" max="4623" width="6.85546875" style="5" customWidth="1"/>
    <col min="4624" max="4626" width="5.7109375" style="5" customWidth="1"/>
    <col min="4627" max="4627" width="10.42578125" style="5" customWidth="1"/>
    <col min="4628" max="4864" width="9.140625" style="5"/>
    <col min="4865" max="4865" width="24" style="5" customWidth="1"/>
    <col min="4866" max="4866" width="33.7109375" style="5" customWidth="1"/>
    <col min="4867" max="4867" width="8.5703125" style="5" customWidth="1"/>
    <col min="4868" max="4868" width="9.85546875" style="5" customWidth="1"/>
    <col min="4869" max="4869" width="7" style="5" customWidth="1"/>
    <col min="4870" max="4870" width="12.5703125" style="5" customWidth="1"/>
    <col min="4871" max="4871" width="6.42578125" style="5" customWidth="1"/>
    <col min="4872" max="4872" width="7" style="5" customWidth="1"/>
    <col min="4873" max="4877" width="5.7109375" style="5" customWidth="1"/>
    <col min="4878" max="4878" width="7.7109375" style="5" customWidth="1"/>
    <col min="4879" max="4879" width="6.85546875" style="5" customWidth="1"/>
    <col min="4880" max="4882" width="5.7109375" style="5" customWidth="1"/>
    <col min="4883" max="4883" width="10.42578125" style="5" customWidth="1"/>
    <col min="4884" max="5120" width="9.140625" style="5"/>
    <col min="5121" max="5121" width="24" style="5" customWidth="1"/>
    <col min="5122" max="5122" width="33.7109375" style="5" customWidth="1"/>
    <col min="5123" max="5123" width="8.5703125" style="5" customWidth="1"/>
    <col min="5124" max="5124" width="9.85546875" style="5" customWidth="1"/>
    <col min="5125" max="5125" width="7" style="5" customWidth="1"/>
    <col min="5126" max="5126" width="12.5703125" style="5" customWidth="1"/>
    <col min="5127" max="5127" width="6.42578125" style="5" customWidth="1"/>
    <col min="5128" max="5128" width="7" style="5" customWidth="1"/>
    <col min="5129" max="5133" width="5.7109375" style="5" customWidth="1"/>
    <col min="5134" max="5134" width="7.7109375" style="5" customWidth="1"/>
    <col min="5135" max="5135" width="6.85546875" style="5" customWidth="1"/>
    <col min="5136" max="5138" width="5.7109375" style="5" customWidth="1"/>
    <col min="5139" max="5139" width="10.42578125" style="5" customWidth="1"/>
    <col min="5140" max="5376" width="9.140625" style="5"/>
    <col min="5377" max="5377" width="24" style="5" customWidth="1"/>
    <col min="5378" max="5378" width="33.7109375" style="5" customWidth="1"/>
    <col min="5379" max="5379" width="8.5703125" style="5" customWidth="1"/>
    <col min="5380" max="5380" width="9.85546875" style="5" customWidth="1"/>
    <col min="5381" max="5381" width="7" style="5" customWidth="1"/>
    <col min="5382" max="5382" width="12.5703125" style="5" customWidth="1"/>
    <col min="5383" max="5383" width="6.42578125" style="5" customWidth="1"/>
    <col min="5384" max="5384" width="7" style="5" customWidth="1"/>
    <col min="5385" max="5389" width="5.7109375" style="5" customWidth="1"/>
    <col min="5390" max="5390" width="7.7109375" style="5" customWidth="1"/>
    <col min="5391" max="5391" width="6.85546875" style="5" customWidth="1"/>
    <col min="5392" max="5394" width="5.7109375" style="5" customWidth="1"/>
    <col min="5395" max="5395" width="10.42578125" style="5" customWidth="1"/>
    <col min="5396" max="5632" width="9.140625" style="5"/>
    <col min="5633" max="5633" width="24" style="5" customWidth="1"/>
    <col min="5634" max="5634" width="33.7109375" style="5" customWidth="1"/>
    <col min="5635" max="5635" width="8.5703125" style="5" customWidth="1"/>
    <col min="5636" max="5636" width="9.85546875" style="5" customWidth="1"/>
    <col min="5637" max="5637" width="7" style="5" customWidth="1"/>
    <col min="5638" max="5638" width="12.5703125" style="5" customWidth="1"/>
    <col min="5639" max="5639" width="6.42578125" style="5" customWidth="1"/>
    <col min="5640" max="5640" width="7" style="5" customWidth="1"/>
    <col min="5641" max="5645" width="5.7109375" style="5" customWidth="1"/>
    <col min="5646" max="5646" width="7.7109375" style="5" customWidth="1"/>
    <col min="5647" max="5647" width="6.85546875" style="5" customWidth="1"/>
    <col min="5648" max="5650" width="5.7109375" style="5" customWidth="1"/>
    <col min="5651" max="5651" width="10.42578125" style="5" customWidth="1"/>
    <col min="5652" max="5888" width="9.140625" style="5"/>
    <col min="5889" max="5889" width="24" style="5" customWidth="1"/>
    <col min="5890" max="5890" width="33.7109375" style="5" customWidth="1"/>
    <col min="5891" max="5891" width="8.5703125" style="5" customWidth="1"/>
    <col min="5892" max="5892" width="9.85546875" style="5" customWidth="1"/>
    <col min="5893" max="5893" width="7" style="5" customWidth="1"/>
    <col min="5894" max="5894" width="12.5703125" style="5" customWidth="1"/>
    <col min="5895" max="5895" width="6.42578125" style="5" customWidth="1"/>
    <col min="5896" max="5896" width="7" style="5" customWidth="1"/>
    <col min="5897" max="5901" width="5.7109375" style="5" customWidth="1"/>
    <col min="5902" max="5902" width="7.7109375" style="5" customWidth="1"/>
    <col min="5903" max="5903" width="6.85546875" style="5" customWidth="1"/>
    <col min="5904" max="5906" width="5.7109375" style="5" customWidth="1"/>
    <col min="5907" max="5907" width="10.42578125" style="5" customWidth="1"/>
    <col min="5908" max="6144" width="9.140625" style="5"/>
    <col min="6145" max="6145" width="24" style="5" customWidth="1"/>
    <col min="6146" max="6146" width="33.7109375" style="5" customWidth="1"/>
    <col min="6147" max="6147" width="8.5703125" style="5" customWidth="1"/>
    <col min="6148" max="6148" width="9.85546875" style="5" customWidth="1"/>
    <col min="6149" max="6149" width="7" style="5" customWidth="1"/>
    <col min="6150" max="6150" width="12.5703125" style="5" customWidth="1"/>
    <col min="6151" max="6151" width="6.42578125" style="5" customWidth="1"/>
    <col min="6152" max="6152" width="7" style="5" customWidth="1"/>
    <col min="6153" max="6157" width="5.7109375" style="5" customWidth="1"/>
    <col min="6158" max="6158" width="7.7109375" style="5" customWidth="1"/>
    <col min="6159" max="6159" width="6.85546875" style="5" customWidth="1"/>
    <col min="6160" max="6162" width="5.7109375" style="5" customWidth="1"/>
    <col min="6163" max="6163" width="10.42578125" style="5" customWidth="1"/>
    <col min="6164" max="6400" width="9.140625" style="5"/>
    <col min="6401" max="6401" width="24" style="5" customWidth="1"/>
    <col min="6402" max="6402" width="33.7109375" style="5" customWidth="1"/>
    <col min="6403" max="6403" width="8.5703125" style="5" customWidth="1"/>
    <col min="6404" max="6404" width="9.85546875" style="5" customWidth="1"/>
    <col min="6405" max="6405" width="7" style="5" customWidth="1"/>
    <col min="6406" max="6406" width="12.5703125" style="5" customWidth="1"/>
    <col min="6407" max="6407" width="6.42578125" style="5" customWidth="1"/>
    <col min="6408" max="6408" width="7" style="5" customWidth="1"/>
    <col min="6409" max="6413" width="5.7109375" style="5" customWidth="1"/>
    <col min="6414" max="6414" width="7.7109375" style="5" customWidth="1"/>
    <col min="6415" max="6415" width="6.85546875" style="5" customWidth="1"/>
    <col min="6416" max="6418" width="5.7109375" style="5" customWidth="1"/>
    <col min="6419" max="6419" width="10.42578125" style="5" customWidth="1"/>
    <col min="6420" max="6656" width="9.140625" style="5"/>
    <col min="6657" max="6657" width="24" style="5" customWidth="1"/>
    <col min="6658" max="6658" width="33.7109375" style="5" customWidth="1"/>
    <col min="6659" max="6659" width="8.5703125" style="5" customWidth="1"/>
    <col min="6660" max="6660" width="9.85546875" style="5" customWidth="1"/>
    <col min="6661" max="6661" width="7" style="5" customWidth="1"/>
    <col min="6662" max="6662" width="12.5703125" style="5" customWidth="1"/>
    <col min="6663" max="6663" width="6.42578125" style="5" customWidth="1"/>
    <col min="6664" max="6664" width="7" style="5" customWidth="1"/>
    <col min="6665" max="6669" width="5.7109375" style="5" customWidth="1"/>
    <col min="6670" max="6670" width="7.7109375" style="5" customWidth="1"/>
    <col min="6671" max="6671" width="6.85546875" style="5" customWidth="1"/>
    <col min="6672" max="6674" width="5.7109375" style="5" customWidth="1"/>
    <col min="6675" max="6675" width="10.42578125" style="5" customWidth="1"/>
    <col min="6676" max="6912" width="9.140625" style="5"/>
    <col min="6913" max="6913" width="24" style="5" customWidth="1"/>
    <col min="6914" max="6914" width="33.7109375" style="5" customWidth="1"/>
    <col min="6915" max="6915" width="8.5703125" style="5" customWidth="1"/>
    <col min="6916" max="6916" width="9.85546875" style="5" customWidth="1"/>
    <col min="6917" max="6917" width="7" style="5" customWidth="1"/>
    <col min="6918" max="6918" width="12.5703125" style="5" customWidth="1"/>
    <col min="6919" max="6919" width="6.42578125" style="5" customWidth="1"/>
    <col min="6920" max="6920" width="7" style="5" customWidth="1"/>
    <col min="6921" max="6925" width="5.7109375" style="5" customWidth="1"/>
    <col min="6926" max="6926" width="7.7109375" style="5" customWidth="1"/>
    <col min="6927" max="6927" width="6.85546875" style="5" customWidth="1"/>
    <col min="6928" max="6930" width="5.7109375" style="5" customWidth="1"/>
    <col min="6931" max="6931" width="10.42578125" style="5" customWidth="1"/>
    <col min="6932" max="7168" width="9.140625" style="5"/>
    <col min="7169" max="7169" width="24" style="5" customWidth="1"/>
    <col min="7170" max="7170" width="33.7109375" style="5" customWidth="1"/>
    <col min="7171" max="7171" width="8.5703125" style="5" customWidth="1"/>
    <col min="7172" max="7172" width="9.85546875" style="5" customWidth="1"/>
    <col min="7173" max="7173" width="7" style="5" customWidth="1"/>
    <col min="7174" max="7174" width="12.5703125" style="5" customWidth="1"/>
    <col min="7175" max="7175" width="6.42578125" style="5" customWidth="1"/>
    <col min="7176" max="7176" width="7" style="5" customWidth="1"/>
    <col min="7177" max="7181" width="5.7109375" style="5" customWidth="1"/>
    <col min="7182" max="7182" width="7.7109375" style="5" customWidth="1"/>
    <col min="7183" max="7183" width="6.85546875" style="5" customWidth="1"/>
    <col min="7184" max="7186" width="5.7109375" style="5" customWidth="1"/>
    <col min="7187" max="7187" width="10.42578125" style="5" customWidth="1"/>
    <col min="7188" max="7424" width="9.140625" style="5"/>
    <col min="7425" max="7425" width="24" style="5" customWidth="1"/>
    <col min="7426" max="7426" width="33.7109375" style="5" customWidth="1"/>
    <col min="7427" max="7427" width="8.5703125" style="5" customWidth="1"/>
    <col min="7428" max="7428" width="9.85546875" style="5" customWidth="1"/>
    <col min="7429" max="7429" width="7" style="5" customWidth="1"/>
    <col min="7430" max="7430" width="12.5703125" style="5" customWidth="1"/>
    <col min="7431" max="7431" width="6.42578125" style="5" customWidth="1"/>
    <col min="7432" max="7432" width="7" style="5" customWidth="1"/>
    <col min="7433" max="7437" width="5.7109375" style="5" customWidth="1"/>
    <col min="7438" max="7438" width="7.7109375" style="5" customWidth="1"/>
    <col min="7439" max="7439" width="6.85546875" style="5" customWidth="1"/>
    <col min="7440" max="7442" width="5.7109375" style="5" customWidth="1"/>
    <col min="7443" max="7443" width="10.42578125" style="5" customWidth="1"/>
    <col min="7444" max="7680" width="9.140625" style="5"/>
    <col min="7681" max="7681" width="24" style="5" customWidth="1"/>
    <col min="7682" max="7682" width="33.7109375" style="5" customWidth="1"/>
    <col min="7683" max="7683" width="8.5703125" style="5" customWidth="1"/>
    <col min="7684" max="7684" width="9.85546875" style="5" customWidth="1"/>
    <col min="7685" max="7685" width="7" style="5" customWidth="1"/>
    <col min="7686" max="7686" width="12.5703125" style="5" customWidth="1"/>
    <col min="7687" max="7687" width="6.42578125" style="5" customWidth="1"/>
    <col min="7688" max="7688" width="7" style="5" customWidth="1"/>
    <col min="7689" max="7693" width="5.7109375" style="5" customWidth="1"/>
    <col min="7694" max="7694" width="7.7109375" style="5" customWidth="1"/>
    <col min="7695" max="7695" width="6.85546875" style="5" customWidth="1"/>
    <col min="7696" max="7698" width="5.7109375" style="5" customWidth="1"/>
    <col min="7699" max="7699" width="10.42578125" style="5" customWidth="1"/>
    <col min="7700" max="7936" width="9.140625" style="5"/>
    <col min="7937" max="7937" width="24" style="5" customWidth="1"/>
    <col min="7938" max="7938" width="33.7109375" style="5" customWidth="1"/>
    <col min="7939" max="7939" width="8.5703125" style="5" customWidth="1"/>
    <col min="7940" max="7940" width="9.85546875" style="5" customWidth="1"/>
    <col min="7941" max="7941" width="7" style="5" customWidth="1"/>
    <col min="7942" max="7942" width="12.5703125" style="5" customWidth="1"/>
    <col min="7943" max="7943" width="6.42578125" style="5" customWidth="1"/>
    <col min="7944" max="7944" width="7" style="5" customWidth="1"/>
    <col min="7945" max="7949" width="5.7109375" style="5" customWidth="1"/>
    <col min="7950" max="7950" width="7.7109375" style="5" customWidth="1"/>
    <col min="7951" max="7951" width="6.85546875" style="5" customWidth="1"/>
    <col min="7952" max="7954" width="5.7109375" style="5" customWidth="1"/>
    <col min="7955" max="7955" width="10.42578125" style="5" customWidth="1"/>
    <col min="7956" max="8192" width="9.140625" style="5"/>
    <col min="8193" max="8193" width="24" style="5" customWidth="1"/>
    <col min="8194" max="8194" width="33.7109375" style="5" customWidth="1"/>
    <col min="8195" max="8195" width="8.5703125" style="5" customWidth="1"/>
    <col min="8196" max="8196" width="9.85546875" style="5" customWidth="1"/>
    <col min="8197" max="8197" width="7" style="5" customWidth="1"/>
    <col min="8198" max="8198" width="12.5703125" style="5" customWidth="1"/>
    <col min="8199" max="8199" width="6.42578125" style="5" customWidth="1"/>
    <col min="8200" max="8200" width="7" style="5" customWidth="1"/>
    <col min="8201" max="8205" width="5.7109375" style="5" customWidth="1"/>
    <col min="8206" max="8206" width="7.7109375" style="5" customWidth="1"/>
    <col min="8207" max="8207" width="6.85546875" style="5" customWidth="1"/>
    <col min="8208" max="8210" width="5.7109375" style="5" customWidth="1"/>
    <col min="8211" max="8211" width="10.42578125" style="5" customWidth="1"/>
    <col min="8212" max="8448" width="9.140625" style="5"/>
    <col min="8449" max="8449" width="24" style="5" customWidth="1"/>
    <col min="8450" max="8450" width="33.7109375" style="5" customWidth="1"/>
    <col min="8451" max="8451" width="8.5703125" style="5" customWidth="1"/>
    <col min="8452" max="8452" width="9.85546875" style="5" customWidth="1"/>
    <col min="8453" max="8453" width="7" style="5" customWidth="1"/>
    <col min="8454" max="8454" width="12.5703125" style="5" customWidth="1"/>
    <col min="8455" max="8455" width="6.42578125" style="5" customWidth="1"/>
    <col min="8456" max="8456" width="7" style="5" customWidth="1"/>
    <col min="8457" max="8461" width="5.7109375" style="5" customWidth="1"/>
    <col min="8462" max="8462" width="7.7109375" style="5" customWidth="1"/>
    <col min="8463" max="8463" width="6.85546875" style="5" customWidth="1"/>
    <col min="8464" max="8466" width="5.7109375" style="5" customWidth="1"/>
    <col min="8467" max="8467" width="10.42578125" style="5" customWidth="1"/>
    <col min="8468" max="8704" width="9.140625" style="5"/>
    <col min="8705" max="8705" width="24" style="5" customWidth="1"/>
    <col min="8706" max="8706" width="33.7109375" style="5" customWidth="1"/>
    <col min="8707" max="8707" width="8.5703125" style="5" customWidth="1"/>
    <col min="8708" max="8708" width="9.85546875" style="5" customWidth="1"/>
    <col min="8709" max="8709" width="7" style="5" customWidth="1"/>
    <col min="8710" max="8710" width="12.5703125" style="5" customWidth="1"/>
    <col min="8711" max="8711" width="6.42578125" style="5" customWidth="1"/>
    <col min="8712" max="8712" width="7" style="5" customWidth="1"/>
    <col min="8713" max="8717" width="5.7109375" style="5" customWidth="1"/>
    <col min="8718" max="8718" width="7.7109375" style="5" customWidth="1"/>
    <col min="8719" max="8719" width="6.85546875" style="5" customWidth="1"/>
    <col min="8720" max="8722" width="5.7109375" style="5" customWidth="1"/>
    <col min="8723" max="8723" width="10.42578125" style="5" customWidth="1"/>
    <col min="8724" max="8960" width="9.140625" style="5"/>
    <col min="8961" max="8961" width="24" style="5" customWidth="1"/>
    <col min="8962" max="8962" width="33.7109375" style="5" customWidth="1"/>
    <col min="8963" max="8963" width="8.5703125" style="5" customWidth="1"/>
    <col min="8964" max="8964" width="9.85546875" style="5" customWidth="1"/>
    <col min="8965" max="8965" width="7" style="5" customWidth="1"/>
    <col min="8966" max="8966" width="12.5703125" style="5" customWidth="1"/>
    <col min="8967" max="8967" width="6.42578125" style="5" customWidth="1"/>
    <col min="8968" max="8968" width="7" style="5" customWidth="1"/>
    <col min="8969" max="8973" width="5.7109375" style="5" customWidth="1"/>
    <col min="8974" max="8974" width="7.7109375" style="5" customWidth="1"/>
    <col min="8975" max="8975" width="6.85546875" style="5" customWidth="1"/>
    <col min="8976" max="8978" width="5.7109375" style="5" customWidth="1"/>
    <col min="8979" max="8979" width="10.42578125" style="5" customWidth="1"/>
    <col min="8980" max="9216" width="9.140625" style="5"/>
    <col min="9217" max="9217" width="24" style="5" customWidth="1"/>
    <col min="9218" max="9218" width="33.7109375" style="5" customWidth="1"/>
    <col min="9219" max="9219" width="8.5703125" style="5" customWidth="1"/>
    <col min="9220" max="9220" width="9.85546875" style="5" customWidth="1"/>
    <col min="9221" max="9221" width="7" style="5" customWidth="1"/>
    <col min="9222" max="9222" width="12.5703125" style="5" customWidth="1"/>
    <col min="9223" max="9223" width="6.42578125" style="5" customWidth="1"/>
    <col min="9224" max="9224" width="7" style="5" customWidth="1"/>
    <col min="9225" max="9229" width="5.7109375" style="5" customWidth="1"/>
    <col min="9230" max="9230" width="7.7109375" style="5" customWidth="1"/>
    <col min="9231" max="9231" width="6.85546875" style="5" customWidth="1"/>
    <col min="9232" max="9234" width="5.7109375" style="5" customWidth="1"/>
    <col min="9235" max="9235" width="10.42578125" style="5" customWidth="1"/>
    <col min="9236" max="9472" width="9.140625" style="5"/>
    <col min="9473" max="9473" width="24" style="5" customWidth="1"/>
    <col min="9474" max="9474" width="33.7109375" style="5" customWidth="1"/>
    <col min="9475" max="9475" width="8.5703125" style="5" customWidth="1"/>
    <col min="9476" max="9476" width="9.85546875" style="5" customWidth="1"/>
    <col min="9477" max="9477" width="7" style="5" customWidth="1"/>
    <col min="9478" max="9478" width="12.5703125" style="5" customWidth="1"/>
    <col min="9479" max="9479" width="6.42578125" style="5" customWidth="1"/>
    <col min="9480" max="9480" width="7" style="5" customWidth="1"/>
    <col min="9481" max="9485" width="5.7109375" style="5" customWidth="1"/>
    <col min="9486" max="9486" width="7.7109375" style="5" customWidth="1"/>
    <col min="9487" max="9487" width="6.85546875" style="5" customWidth="1"/>
    <col min="9488" max="9490" width="5.7109375" style="5" customWidth="1"/>
    <col min="9491" max="9491" width="10.42578125" style="5" customWidth="1"/>
    <col min="9492" max="9728" width="9.140625" style="5"/>
    <col min="9729" max="9729" width="24" style="5" customWidth="1"/>
    <col min="9730" max="9730" width="33.7109375" style="5" customWidth="1"/>
    <col min="9731" max="9731" width="8.5703125" style="5" customWidth="1"/>
    <col min="9732" max="9732" width="9.85546875" style="5" customWidth="1"/>
    <col min="9733" max="9733" width="7" style="5" customWidth="1"/>
    <col min="9734" max="9734" width="12.5703125" style="5" customWidth="1"/>
    <col min="9735" max="9735" width="6.42578125" style="5" customWidth="1"/>
    <col min="9736" max="9736" width="7" style="5" customWidth="1"/>
    <col min="9737" max="9741" width="5.7109375" style="5" customWidth="1"/>
    <col min="9742" max="9742" width="7.7109375" style="5" customWidth="1"/>
    <col min="9743" max="9743" width="6.85546875" style="5" customWidth="1"/>
    <col min="9744" max="9746" width="5.7109375" style="5" customWidth="1"/>
    <col min="9747" max="9747" width="10.42578125" style="5" customWidth="1"/>
    <col min="9748" max="9984" width="9.140625" style="5"/>
    <col min="9985" max="9985" width="24" style="5" customWidth="1"/>
    <col min="9986" max="9986" width="33.7109375" style="5" customWidth="1"/>
    <col min="9987" max="9987" width="8.5703125" style="5" customWidth="1"/>
    <col min="9988" max="9988" width="9.85546875" style="5" customWidth="1"/>
    <col min="9989" max="9989" width="7" style="5" customWidth="1"/>
    <col min="9990" max="9990" width="12.5703125" style="5" customWidth="1"/>
    <col min="9991" max="9991" width="6.42578125" style="5" customWidth="1"/>
    <col min="9992" max="9992" width="7" style="5" customWidth="1"/>
    <col min="9993" max="9997" width="5.7109375" style="5" customWidth="1"/>
    <col min="9998" max="9998" width="7.7109375" style="5" customWidth="1"/>
    <col min="9999" max="9999" width="6.85546875" style="5" customWidth="1"/>
    <col min="10000" max="10002" width="5.7109375" style="5" customWidth="1"/>
    <col min="10003" max="10003" width="10.42578125" style="5" customWidth="1"/>
    <col min="10004" max="10240" width="9.140625" style="5"/>
    <col min="10241" max="10241" width="24" style="5" customWidth="1"/>
    <col min="10242" max="10242" width="33.7109375" style="5" customWidth="1"/>
    <col min="10243" max="10243" width="8.5703125" style="5" customWidth="1"/>
    <col min="10244" max="10244" width="9.85546875" style="5" customWidth="1"/>
    <col min="10245" max="10245" width="7" style="5" customWidth="1"/>
    <col min="10246" max="10246" width="12.5703125" style="5" customWidth="1"/>
    <col min="10247" max="10247" width="6.42578125" style="5" customWidth="1"/>
    <col min="10248" max="10248" width="7" style="5" customWidth="1"/>
    <col min="10249" max="10253" width="5.7109375" style="5" customWidth="1"/>
    <col min="10254" max="10254" width="7.7109375" style="5" customWidth="1"/>
    <col min="10255" max="10255" width="6.85546875" style="5" customWidth="1"/>
    <col min="10256" max="10258" width="5.7109375" style="5" customWidth="1"/>
    <col min="10259" max="10259" width="10.42578125" style="5" customWidth="1"/>
    <col min="10260" max="10496" width="9.140625" style="5"/>
    <col min="10497" max="10497" width="24" style="5" customWidth="1"/>
    <col min="10498" max="10498" width="33.7109375" style="5" customWidth="1"/>
    <col min="10499" max="10499" width="8.5703125" style="5" customWidth="1"/>
    <col min="10500" max="10500" width="9.85546875" style="5" customWidth="1"/>
    <col min="10501" max="10501" width="7" style="5" customWidth="1"/>
    <col min="10502" max="10502" width="12.5703125" style="5" customWidth="1"/>
    <col min="10503" max="10503" width="6.42578125" style="5" customWidth="1"/>
    <col min="10504" max="10504" width="7" style="5" customWidth="1"/>
    <col min="10505" max="10509" width="5.7109375" style="5" customWidth="1"/>
    <col min="10510" max="10510" width="7.7109375" style="5" customWidth="1"/>
    <col min="10511" max="10511" width="6.85546875" style="5" customWidth="1"/>
    <col min="10512" max="10514" width="5.7109375" style="5" customWidth="1"/>
    <col min="10515" max="10515" width="10.42578125" style="5" customWidth="1"/>
    <col min="10516" max="10752" width="9.140625" style="5"/>
    <col min="10753" max="10753" width="24" style="5" customWidth="1"/>
    <col min="10754" max="10754" width="33.7109375" style="5" customWidth="1"/>
    <col min="10755" max="10755" width="8.5703125" style="5" customWidth="1"/>
    <col min="10756" max="10756" width="9.85546875" style="5" customWidth="1"/>
    <col min="10757" max="10757" width="7" style="5" customWidth="1"/>
    <col min="10758" max="10758" width="12.5703125" style="5" customWidth="1"/>
    <col min="10759" max="10759" width="6.42578125" style="5" customWidth="1"/>
    <col min="10760" max="10760" width="7" style="5" customWidth="1"/>
    <col min="10761" max="10765" width="5.7109375" style="5" customWidth="1"/>
    <col min="10766" max="10766" width="7.7109375" style="5" customWidth="1"/>
    <col min="10767" max="10767" width="6.85546875" style="5" customWidth="1"/>
    <col min="10768" max="10770" width="5.7109375" style="5" customWidth="1"/>
    <col min="10771" max="10771" width="10.42578125" style="5" customWidth="1"/>
    <col min="10772" max="11008" width="9.140625" style="5"/>
    <col min="11009" max="11009" width="24" style="5" customWidth="1"/>
    <col min="11010" max="11010" width="33.7109375" style="5" customWidth="1"/>
    <col min="11011" max="11011" width="8.5703125" style="5" customWidth="1"/>
    <col min="11012" max="11012" width="9.85546875" style="5" customWidth="1"/>
    <col min="11013" max="11013" width="7" style="5" customWidth="1"/>
    <col min="11014" max="11014" width="12.5703125" style="5" customWidth="1"/>
    <col min="11015" max="11015" width="6.42578125" style="5" customWidth="1"/>
    <col min="11016" max="11016" width="7" style="5" customWidth="1"/>
    <col min="11017" max="11021" width="5.7109375" style="5" customWidth="1"/>
    <col min="11022" max="11022" width="7.7109375" style="5" customWidth="1"/>
    <col min="11023" max="11023" width="6.85546875" style="5" customWidth="1"/>
    <col min="11024" max="11026" width="5.7109375" style="5" customWidth="1"/>
    <col min="11027" max="11027" width="10.42578125" style="5" customWidth="1"/>
    <col min="11028" max="11264" width="9.140625" style="5"/>
    <col min="11265" max="11265" width="24" style="5" customWidth="1"/>
    <col min="11266" max="11266" width="33.7109375" style="5" customWidth="1"/>
    <col min="11267" max="11267" width="8.5703125" style="5" customWidth="1"/>
    <col min="11268" max="11268" width="9.85546875" style="5" customWidth="1"/>
    <col min="11269" max="11269" width="7" style="5" customWidth="1"/>
    <col min="11270" max="11270" width="12.5703125" style="5" customWidth="1"/>
    <col min="11271" max="11271" width="6.42578125" style="5" customWidth="1"/>
    <col min="11272" max="11272" width="7" style="5" customWidth="1"/>
    <col min="11273" max="11277" width="5.7109375" style="5" customWidth="1"/>
    <col min="11278" max="11278" width="7.7109375" style="5" customWidth="1"/>
    <col min="11279" max="11279" width="6.85546875" style="5" customWidth="1"/>
    <col min="11280" max="11282" width="5.7109375" style="5" customWidth="1"/>
    <col min="11283" max="11283" width="10.42578125" style="5" customWidth="1"/>
    <col min="11284" max="11520" width="9.140625" style="5"/>
    <col min="11521" max="11521" width="24" style="5" customWidth="1"/>
    <col min="11522" max="11522" width="33.7109375" style="5" customWidth="1"/>
    <col min="11523" max="11523" width="8.5703125" style="5" customWidth="1"/>
    <col min="11524" max="11524" width="9.85546875" style="5" customWidth="1"/>
    <col min="11525" max="11525" width="7" style="5" customWidth="1"/>
    <col min="11526" max="11526" width="12.5703125" style="5" customWidth="1"/>
    <col min="11527" max="11527" width="6.42578125" style="5" customWidth="1"/>
    <col min="11528" max="11528" width="7" style="5" customWidth="1"/>
    <col min="11529" max="11533" width="5.7109375" style="5" customWidth="1"/>
    <col min="11534" max="11534" width="7.7109375" style="5" customWidth="1"/>
    <col min="11535" max="11535" width="6.85546875" style="5" customWidth="1"/>
    <col min="11536" max="11538" width="5.7109375" style="5" customWidth="1"/>
    <col min="11539" max="11539" width="10.42578125" style="5" customWidth="1"/>
    <col min="11540" max="11776" width="9.140625" style="5"/>
    <col min="11777" max="11777" width="24" style="5" customWidth="1"/>
    <col min="11778" max="11778" width="33.7109375" style="5" customWidth="1"/>
    <col min="11779" max="11779" width="8.5703125" style="5" customWidth="1"/>
    <col min="11780" max="11780" width="9.85546875" style="5" customWidth="1"/>
    <col min="11781" max="11781" width="7" style="5" customWidth="1"/>
    <col min="11782" max="11782" width="12.5703125" style="5" customWidth="1"/>
    <col min="11783" max="11783" width="6.42578125" style="5" customWidth="1"/>
    <col min="11784" max="11784" width="7" style="5" customWidth="1"/>
    <col min="11785" max="11789" width="5.7109375" style="5" customWidth="1"/>
    <col min="11790" max="11790" width="7.7109375" style="5" customWidth="1"/>
    <col min="11791" max="11791" width="6.85546875" style="5" customWidth="1"/>
    <col min="11792" max="11794" width="5.7109375" style="5" customWidth="1"/>
    <col min="11795" max="11795" width="10.42578125" style="5" customWidth="1"/>
    <col min="11796" max="12032" width="9.140625" style="5"/>
    <col min="12033" max="12033" width="24" style="5" customWidth="1"/>
    <col min="12034" max="12034" width="33.7109375" style="5" customWidth="1"/>
    <col min="12035" max="12035" width="8.5703125" style="5" customWidth="1"/>
    <col min="12036" max="12036" width="9.85546875" style="5" customWidth="1"/>
    <col min="12037" max="12037" width="7" style="5" customWidth="1"/>
    <col min="12038" max="12038" width="12.5703125" style="5" customWidth="1"/>
    <col min="12039" max="12039" width="6.42578125" style="5" customWidth="1"/>
    <col min="12040" max="12040" width="7" style="5" customWidth="1"/>
    <col min="12041" max="12045" width="5.7109375" style="5" customWidth="1"/>
    <col min="12046" max="12046" width="7.7109375" style="5" customWidth="1"/>
    <col min="12047" max="12047" width="6.85546875" style="5" customWidth="1"/>
    <col min="12048" max="12050" width="5.7109375" style="5" customWidth="1"/>
    <col min="12051" max="12051" width="10.42578125" style="5" customWidth="1"/>
    <col min="12052" max="12288" width="9.140625" style="5"/>
    <col min="12289" max="12289" width="24" style="5" customWidth="1"/>
    <col min="12290" max="12290" width="33.7109375" style="5" customWidth="1"/>
    <col min="12291" max="12291" width="8.5703125" style="5" customWidth="1"/>
    <col min="12292" max="12292" width="9.85546875" style="5" customWidth="1"/>
    <col min="12293" max="12293" width="7" style="5" customWidth="1"/>
    <col min="12294" max="12294" width="12.5703125" style="5" customWidth="1"/>
    <col min="12295" max="12295" width="6.42578125" style="5" customWidth="1"/>
    <col min="12296" max="12296" width="7" style="5" customWidth="1"/>
    <col min="12297" max="12301" width="5.7109375" style="5" customWidth="1"/>
    <col min="12302" max="12302" width="7.7109375" style="5" customWidth="1"/>
    <col min="12303" max="12303" width="6.85546875" style="5" customWidth="1"/>
    <col min="12304" max="12306" width="5.7109375" style="5" customWidth="1"/>
    <col min="12307" max="12307" width="10.42578125" style="5" customWidth="1"/>
    <col min="12308" max="12544" width="9.140625" style="5"/>
    <col min="12545" max="12545" width="24" style="5" customWidth="1"/>
    <col min="12546" max="12546" width="33.7109375" style="5" customWidth="1"/>
    <col min="12547" max="12547" width="8.5703125" style="5" customWidth="1"/>
    <col min="12548" max="12548" width="9.85546875" style="5" customWidth="1"/>
    <col min="12549" max="12549" width="7" style="5" customWidth="1"/>
    <col min="12550" max="12550" width="12.5703125" style="5" customWidth="1"/>
    <col min="12551" max="12551" width="6.42578125" style="5" customWidth="1"/>
    <col min="12552" max="12552" width="7" style="5" customWidth="1"/>
    <col min="12553" max="12557" width="5.7109375" style="5" customWidth="1"/>
    <col min="12558" max="12558" width="7.7109375" style="5" customWidth="1"/>
    <col min="12559" max="12559" width="6.85546875" style="5" customWidth="1"/>
    <col min="12560" max="12562" width="5.7109375" style="5" customWidth="1"/>
    <col min="12563" max="12563" width="10.42578125" style="5" customWidth="1"/>
    <col min="12564" max="12800" width="9.140625" style="5"/>
    <col min="12801" max="12801" width="24" style="5" customWidth="1"/>
    <col min="12802" max="12802" width="33.7109375" style="5" customWidth="1"/>
    <col min="12803" max="12803" width="8.5703125" style="5" customWidth="1"/>
    <col min="12804" max="12804" width="9.85546875" style="5" customWidth="1"/>
    <col min="12805" max="12805" width="7" style="5" customWidth="1"/>
    <col min="12806" max="12806" width="12.5703125" style="5" customWidth="1"/>
    <col min="12807" max="12807" width="6.42578125" style="5" customWidth="1"/>
    <col min="12808" max="12808" width="7" style="5" customWidth="1"/>
    <col min="12809" max="12813" width="5.7109375" style="5" customWidth="1"/>
    <col min="12814" max="12814" width="7.7109375" style="5" customWidth="1"/>
    <col min="12815" max="12815" width="6.85546875" style="5" customWidth="1"/>
    <col min="12816" max="12818" width="5.7109375" style="5" customWidth="1"/>
    <col min="12819" max="12819" width="10.42578125" style="5" customWidth="1"/>
    <col min="12820" max="13056" width="9.140625" style="5"/>
    <col min="13057" max="13057" width="24" style="5" customWidth="1"/>
    <col min="13058" max="13058" width="33.7109375" style="5" customWidth="1"/>
    <col min="13059" max="13059" width="8.5703125" style="5" customWidth="1"/>
    <col min="13060" max="13060" width="9.85546875" style="5" customWidth="1"/>
    <col min="13061" max="13061" width="7" style="5" customWidth="1"/>
    <col min="13062" max="13062" width="12.5703125" style="5" customWidth="1"/>
    <col min="13063" max="13063" width="6.42578125" style="5" customWidth="1"/>
    <col min="13064" max="13064" width="7" style="5" customWidth="1"/>
    <col min="13065" max="13069" width="5.7109375" style="5" customWidth="1"/>
    <col min="13070" max="13070" width="7.7109375" style="5" customWidth="1"/>
    <col min="13071" max="13071" width="6.85546875" style="5" customWidth="1"/>
    <col min="13072" max="13074" width="5.7109375" style="5" customWidth="1"/>
    <col min="13075" max="13075" width="10.42578125" style="5" customWidth="1"/>
    <col min="13076" max="13312" width="9.140625" style="5"/>
    <col min="13313" max="13313" width="24" style="5" customWidth="1"/>
    <col min="13314" max="13314" width="33.7109375" style="5" customWidth="1"/>
    <col min="13315" max="13315" width="8.5703125" style="5" customWidth="1"/>
    <col min="13316" max="13316" width="9.85546875" style="5" customWidth="1"/>
    <col min="13317" max="13317" width="7" style="5" customWidth="1"/>
    <col min="13318" max="13318" width="12.5703125" style="5" customWidth="1"/>
    <col min="13319" max="13319" width="6.42578125" style="5" customWidth="1"/>
    <col min="13320" max="13320" width="7" style="5" customWidth="1"/>
    <col min="13321" max="13325" width="5.7109375" style="5" customWidth="1"/>
    <col min="13326" max="13326" width="7.7109375" style="5" customWidth="1"/>
    <col min="13327" max="13327" width="6.85546875" style="5" customWidth="1"/>
    <col min="13328" max="13330" width="5.7109375" style="5" customWidth="1"/>
    <col min="13331" max="13331" width="10.42578125" style="5" customWidth="1"/>
    <col min="13332" max="13568" width="9.140625" style="5"/>
    <col min="13569" max="13569" width="24" style="5" customWidth="1"/>
    <col min="13570" max="13570" width="33.7109375" style="5" customWidth="1"/>
    <col min="13571" max="13571" width="8.5703125" style="5" customWidth="1"/>
    <col min="13572" max="13572" width="9.85546875" style="5" customWidth="1"/>
    <col min="13573" max="13573" width="7" style="5" customWidth="1"/>
    <col min="13574" max="13574" width="12.5703125" style="5" customWidth="1"/>
    <col min="13575" max="13575" width="6.42578125" style="5" customWidth="1"/>
    <col min="13576" max="13576" width="7" style="5" customWidth="1"/>
    <col min="13577" max="13581" width="5.7109375" style="5" customWidth="1"/>
    <col min="13582" max="13582" width="7.7109375" style="5" customWidth="1"/>
    <col min="13583" max="13583" width="6.85546875" style="5" customWidth="1"/>
    <col min="13584" max="13586" width="5.7109375" style="5" customWidth="1"/>
    <col min="13587" max="13587" width="10.42578125" style="5" customWidth="1"/>
    <col min="13588" max="13824" width="9.140625" style="5"/>
    <col min="13825" max="13825" width="24" style="5" customWidth="1"/>
    <col min="13826" max="13826" width="33.7109375" style="5" customWidth="1"/>
    <col min="13827" max="13827" width="8.5703125" style="5" customWidth="1"/>
    <col min="13828" max="13828" width="9.85546875" style="5" customWidth="1"/>
    <col min="13829" max="13829" width="7" style="5" customWidth="1"/>
    <col min="13830" max="13830" width="12.5703125" style="5" customWidth="1"/>
    <col min="13831" max="13831" width="6.42578125" style="5" customWidth="1"/>
    <col min="13832" max="13832" width="7" style="5" customWidth="1"/>
    <col min="13833" max="13837" width="5.7109375" style="5" customWidth="1"/>
    <col min="13838" max="13838" width="7.7109375" style="5" customWidth="1"/>
    <col min="13839" max="13839" width="6.85546875" style="5" customWidth="1"/>
    <col min="13840" max="13842" width="5.7109375" style="5" customWidth="1"/>
    <col min="13843" max="13843" width="10.42578125" style="5" customWidth="1"/>
    <col min="13844" max="14080" width="9.140625" style="5"/>
    <col min="14081" max="14081" width="24" style="5" customWidth="1"/>
    <col min="14082" max="14082" width="33.7109375" style="5" customWidth="1"/>
    <col min="14083" max="14083" width="8.5703125" style="5" customWidth="1"/>
    <col min="14084" max="14084" width="9.85546875" style="5" customWidth="1"/>
    <col min="14085" max="14085" width="7" style="5" customWidth="1"/>
    <col min="14086" max="14086" width="12.5703125" style="5" customWidth="1"/>
    <col min="14087" max="14087" width="6.42578125" style="5" customWidth="1"/>
    <col min="14088" max="14088" width="7" style="5" customWidth="1"/>
    <col min="14089" max="14093" width="5.7109375" style="5" customWidth="1"/>
    <col min="14094" max="14094" width="7.7109375" style="5" customWidth="1"/>
    <col min="14095" max="14095" width="6.85546875" style="5" customWidth="1"/>
    <col min="14096" max="14098" width="5.7109375" style="5" customWidth="1"/>
    <col min="14099" max="14099" width="10.42578125" style="5" customWidth="1"/>
    <col min="14100" max="14336" width="9.140625" style="5"/>
    <col min="14337" max="14337" width="24" style="5" customWidth="1"/>
    <col min="14338" max="14338" width="33.7109375" style="5" customWidth="1"/>
    <col min="14339" max="14339" width="8.5703125" style="5" customWidth="1"/>
    <col min="14340" max="14340" width="9.85546875" style="5" customWidth="1"/>
    <col min="14341" max="14341" width="7" style="5" customWidth="1"/>
    <col min="14342" max="14342" width="12.5703125" style="5" customWidth="1"/>
    <col min="14343" max="14343" width="6.42578125" style="5" customWidth="1"/>
    <col min="14344" max="14344" width="7" style="5" customWidth="1"/>
    <col min="14345" max="14349" width="5.7109375" style="5" customWidth="1"/>
    <col min="14350" max="14350" width="7.7109375" style="5" customWidth="1"/>
    <col min="14351" max="14351" width="6.85546875" style="5" customWidth="1"/>
    <col min="14352" max="14354" width="5.7109375" style="5" customWidth="1"/>
    <col min="14355" max="14355" width="10.42578125" style="5" customWidth="1"/>
    <col min="14356" max="14592" width="9.140625" style="5"/>
    <col min="14593" max="14593" width="24" style="5" customWidth="1"/>
    <col min="14594" max="14594" width="33.7109375" style="5" customWidth="1"/>
    <col min="14595" max="14595" width="8.5703125" style="5" customWidth="1"/>
    <col min="14596" max="14596" width="9.85546875" style="5" customWidth="1"/>
    <col min="14597" max="14597" width="7" style="5" customWidth="1"/>
    <col min="14598" max="14598" width="12.5703125" style="5" customWidth="1"/>
    <col min="14599" max="14599" width="6.42578125" style="5" customWidth="1"/>
    <col min="14600" max="14600" width="7" style="5" customWidth="1"/>
    <col min="14601" max="14605" width="5.7109375" style="5" customWidth="1"/>
    <col min="14606" max="14606" width="7.7109375" style="5" customWidth="1"/>
    <col min="14607" max="14607" width="6.85546875" style="5" customWidth="1"/>
    <col min="14608" max="14610" width="5.7109375" style="5" customWidth="1"/>
    <col min="14611" max="14611" width="10.42578125" style="5" customWidth="1"/>
    <col min="14612" max="14848" width="9.140625" style="5"/>
    <col min="14849" max="14849" width="24" style="5" customWidth="1"/>
    <col min="14850" max="14850" width="33.7109375" style="5" customWidth="1"/>
    <col min="14851" max="14851" width="8.5703125" style="5" customWidth="1"/>
    <col min="14852" max="14852" width="9.85546875" style="5" customWidth="1"/>
    <col min="14853" max="14853" width="7" style="5" customWidth="1"/>
    <col min="14854" max="14854" width="12.5703125" style="5" customWidth="1"/>
    <col min="14855" max="14855" width="6.42578125" style="5" customWidth="1"/>
    <col min="14856" max="14856" width="7" style="5" customWidth="1"/>
    <col min="14857" max="14861" width="5.7109375" style="5" customWidth="1"/>
    <col min="14862" max="14862" width="7.7109375" style="5" customWidth="1"/>
    <col min="14863" max="14863" width="6.85546875" style="5" customWidth="1"/>
    <col min="14864" max="14866" width="5.7109375" style="5" customWidth="1"/>
    <col min="14867" max="14867" width="10.42578125" style="5" customWidth="1"/>
    <col min="14868" max="15104" width="9.140625" style="5"/>
    <col min="15105" max="15105" width="24" style="5" customWidth="1"/>
    <col min="15106" max="15106" width="33.7109375" style="5" customWidth="1"/>
    <col min="15107" max="15107" width="8.5703125" style="5" customWidth="1"/>
    <col min="15108" max="15108" width="9.85546875" style="5" customWidth="1"/>
    <col min="15109" max="15109" width="7" style="5" customWidth="1"/>
    <col min="15110" max="15110" width="12.5703125" style="5" customWidth="1"/>
    <col min="15111" max="15111" width="6.42578125" style="5" customWidth="1"/>
    <col min="15112" max="15112" width="7" style="5" customWidth="1"/>
    <col min="15113" max="15117" width="5.7109375" style="5" customWidth="1"/>
    <col min="15118" max="15118" width="7.7109375" style="5" customWidth="1"/>
    <col min="15119" max="15119" width="6.85546875" style="5" customWidth="1"/>
    <col min="15120" max="15122" width="5.7109375" style="5" customWidth="1"/>
    <col min="15123" max="15123" width="10.42578125" style="5" customWidth="1"/>
    <col min="15124" max="15360" width="9.140625" style="5"/>
    <col min="15361" max="15361" width="24" style="5" customWidth="1"/>
    <col min="15362" max="15362" width="33.7109375" style="5" customWidth="1"/>
    <col min="15363" max="15363" width="8.5703125" style="5" customWidth="1"/>
    <col min="15364" max="15364" width="9.85546875" style="5" customWidth="1"/>
    <col min="15365" max="15365" width="7" style="5" customWidth="1"/>
    <col min="15366" max="15366" width="12.5703125" style="5" customWidth="1"/>
    <col min="15367" max="15367" width="6.42578125" style="5" customWidth="1"/>
    <col min="15368" max="15368" width="7" style="5" customWidth="1"/>
    <col min="15369" max="15373" width="5.7109375" style="5" customWidth="1"/>
    <col min="15374" max="15374" width="7.7109375" style="5" customWidth="1"/>
    <col min="15375" max="15375" width="6.85546875" style="5" customWidth="1"/>
    <col min="15376" max="15378" width="5.7109375" style="5" customWidth="1"/>
    <col min="15379" max="15379" width="10.42578125" style="5" customWidth="1"/>
    <col min="15380" max="15616" width="9.140625" style="5"/>
    <col min="15617" max="15617" width="24" style="5" customWidth="1"/>
    <col min="15618" max="15618" width="33.7109375" style="5" customWidth="1"/>
    <col min="15619" max="15619" width="8.5703125" style="5" customWidth="1"/>
    <col min="15620" max="15620" width="9.85546875" style="5" customWidth="1"/>
    <col min="15621" max="15621" width="7" style="5" customWidth="1"/>
    <col min="15622" max="15622" width="12.5703125" style="5" customWidth="1"/>
    <col min="15623" max="15623" width="6.42578125" style="5" customWidth="1"/>
    <col min="15624" max="15624" width="7" style="5" customWidth="1"/>
    <col min="15625" max="15629" width="5.7109375" style="5" customWidth="1"/>
    <col min="15630" max="15630" width="7.7109375" style="5" customWidth="1"/>
    <col min="15631" max="15631" width="6.85546875" style="5" customWidth="1"/>
    <col min="15632" max="15634" width="5.7109375" style="5" customWidth="1"/>
    <col min="15635" max="15635" width="10.42578125" style="5" customWidth="1"/>
    <col min="15636" max="15872" width="9.140625" style="5"/>
    <col min="15873" max="15873" width="24" style="5" customWidth="1"/>
    <col min="15874" max="15874" width="33.7109375" style="5" customWidth="1"/>
    <col min="15875" max="15875" width="8.5703125" style="5" customWidth="1"/>
    <col min="15876" max="15876" width="9.85546875" style="5" customWidth="1"/>
    <col min="15877" max="15877" width="7" style="5" customWidth="1"/>
    <col min="15878" max="15878" width="12.5703125" style="5" customWidth="1"/>
    <col min="15879" max="15879" width="6.42578125" style="5" customWidth="1"/>
    <col min="15880" max="15880" width="7" style="5" customWidth="1"/>
    <col min="15881" max="15885" width="5.7109375" style="5" customWidth="1"/>
    <col min="15886" max="15886" width="7.7109375" style="5" customWidth="1"/>
    <col min="15887" max="15887" width="6.85546875" style="5" customWidth="1"/>
    <col min="15888" max="15890" width="5.7109375" style="5" customWidth="1"/>
    <col min="15891" max="15891" width="10.42578125" style="5" customWidth="1"/>
    <col min="15892" max="16128" width="9.140625" style="5"/>
    <col min="16129" max="16129" width="24" style="5" customWidth="1"/>
    <col min="16130" max="16130" width="33.7109375" style="5" customWidth="1"/>
    <col min="16131" max="16131" width="8.5703125" style="5" customWidth="1"/>
    <col min="16132" max="16132" width="9.85546875" style="5" customWidth="1"/>
    <col min="16133" max="16133" width="7" style="5" customWidth="1"/>
    <col min="16134" max="16134" width="12.5703125" style="5" customWidth="1"/>
    <col min="16135" max="16135" width="6.42578125" style="5" customWidth="1"/>
    <col min="16136" max="16136" width="7" style="5" customWidth="1"/>
    <col min="16137" max="16141" width="5.7109375" style="5" customWidth="1"/>
    <col min="16142" max="16142" width="7.7109375" style="5" customWidth="1"/>
    <col min="16143" max="16143" width="6.85546875" style="5" customWidth="1"/>
    <col min="16144" max="16146" width="5.7109375" style="5" customWidth="1"/>
    <col min="16147" max="16147" width="10.42578125" style="5" customWidth="1"/>
    <col min="16148" max="16384" width="9.140625" style="5"/>
  </cols>
  <sheetData>
    <row r="1" spans="1:23" ht="31.5" customHeight="1" thickBot="1" x14ac:dyDescent="0.3">
      <c r="A1" s="343" t="s">
        <v>116</v>
      </c>
      <c r="B1" s="344"/>
      <c r="C1" s="344"/>
      <c r="D1" s="344"/>
      <c r="E1" s="344"/>
      <c r="F1" s="345"/>
      <c r="G1" s="345"/>
      <c r="H1" s="345"/>
      <c r="I1" s="345"/>
      <c r="J1" s="345"/>
      <c r="K1" s="345"/>
      <c r="L1" s="345"/>
      <c r="M1" s="345"/>
      <c r="N1" s="345"/>
      <c r="O1" s="345"/>
      <c r="P1" s="345"/>
      <c r="Q1" s="345"/>
      <c r="R1" s="345"/>
      <c r="S1" s="345"/>
      <c r="T1" s="345"/>
    </row>
    <row r="2" spans="1:23" ht="16.5" customHeight="1" thickBot="1" x14ac:dyDescent="0.3">
      <c r="A2" s="346" t="s">
        <v>98</v>
      </c>
      <c r="B2" s="347" t="s">
        <v>46</v>
      </c>
      <c r="C2" s="348" t="s">
        <v>47</v>
      </c>
      <c r="D2" s="322" t="s">
        <v>117</v>
      </c>
      <c r="E2" s="326"/>
      <c r="F2" s="349" t="s">
        <v>49</v>
      </c>
      <c r="G2" s="350"/>
      <c r="H2" s="350"/>
      <c r="I2" s="350"/>
      <c r="J2" s="350"/>
      <c r="K2" s="350"/>
      <c r="L2" s="350"/>
      <c r="M2" s="350"/>
      <c r="N2" s="350"/>
      <c r="O2" s="350"/>
      <c r="P2" s="350"/>
      <c r="Q2" s="350"/>
      <c r="R2" s="350"/>
      <c r="S2" s="351" t="s">
        <v>55</v>
      </c>
      <c r="T2" s="352"/>
      <c r="U2" s="353"/>
    </row>
    <row r="3" spans="1:23" ht="65.25" customHeight="1" thickBot="1" x14ac:dyDescent="0.3">
      <c r="A3" s="346"/>
      <c r="B3" s="347"/>
      <c r="C3" s="348"/>
      <c r="D3" s="323"/>
      <c r="E3" s="327"/>
      <c r="F3" s="147" t="s">
        <v>50</v>
      </c>
      <c r="G3" s="148">
        <v>1</v>
      </c>
      <c r="H3" s="148">
        <v>2</v>
      </c>
      <c r="I3" s="149">
        <v>3</v>
      </c>
      <c r="J3" s="148">
        <v>4</v>
      </c>
      <c r="K3" s="148">
        <v>5</v>
      </c>
      <c r="L3" s="149">
        <v>6</v>
      </c>
      <c r="M3" s="148" t="s">
        <v>118</v>
      </c>
      <c r="N3" s="148" t="s">
        <v>119</v>
      </c>
      <c r="O3" s="148" t="s">
        <v>120</v>
      </c>
      <c r="P3" s="236" t="s">
        <v>121</v>
      </c>
      <c r="Q3" s="236" t="s">
        <v>122</v>
      </c>
      <c r="R3" s="149">
        <v>10</v>
      </c>
      <c r="S3" s="9" t="s">
        <v>56</v>
      </c>
      <c r="T3" s="10" t="s">
        <v>57</v>
      </c>
      <c r="U3" s="237" t="s">
        <v>58</v>
      </c>
    </row>
    <row r="4" spans="1:23" s="79" customFormat="1" x14ac:dyDescent="0.25">
      <c r="A4" s="150" t="s">
        <v>99</v>
      </c>
      <c r="B4" s="83" t="s">
        <v>18</v>
      </c>
      <c r="C4" s="83">
        <v>1</v>
      </c>
      <c r="D4" s="83">
        <v>9</v>
      </c>
      <c r="E4" s="84"/>
      <c r="F4" s="85" t="s">
        <v>51</v>
      </c>
      <c r="G4" s="82">
        <v>0</v>
      </c>
      <c r="H4" s="82">
        <v>0</v>
      </c>
      <c r="I4" s="82">
        <v>3</v>
      </c>
      <c r="J4" s="82">
        <v>1</v>
      </c>
      <c r="K4" s="82">
        <v>5</v>
      </c>
      <c r="L4" s="82">
        <v>5</v>
      </c>
      <c r="M4" s="82">
        <v>1</v>
      </c>
      <c r="N4" s="82">
        <v>0</v>
      </c>
      <c r="O4" s="82">
        <v>0</v>
      </c>
      <c r="P4" s="82">
        <v>3</v>
      </c>
      <c r="Q4" s="82">
        <v>2</v>
      </c>
      <c r="R4" s="86">
        <v>2</v>
      </c>
      <c r="S4" s="87" t="s">
        <v>59</v>
      </c>
      <c r="T4" s="84">
        <v>0</v>
      </c>
      <c r="U4" s="196">
        <f>100/SUM(T4:T7)*T4</f>
        <v>0</v>
      </c>
      <c r="V4" s="79">
        <f>SUM(G4:R4)</f>
        <v>22</v>
      </c>
    </row>
    <row r="5" spans="1:23" s="79" customFormat="1" x14ac:dyDescent="0.25">
      <c r="A5" s="166" t="s">
        <v>99</v>
      </c>
      <c r="B5" s="89" t="s">
        <v>18</v>
      </c>
      <c r="C5" s="89">
        <v>1</v>
      </c>
      <c r="D5" s="89">
        <v>9</v>
      </c>
      <c r="E5" s="153"/>
      <c r="F5" s="154" t="s">
        <v>52</v>
      </c>
      <c r="G5" s="155">
        <v>9</v>
      </c>
      <c r="H5" s="155">
        <v>9</v>
      </c>
      <c r="I5" s="155">
        <v>0</v>
      </c>
      <c r="J5" s="155">
        <v>8</v>
      </c>
      <c r="K5" s="155">
        <v>4</v>
      </c>
      <c r="L5" s="155">
        <v>3</v>
      </c>
      <c r="M5" s="155">
        <v>8</v>
      </c>
      <c r="N5" s="155">
        <v>4</v>
      </c>
      <c r="O5" s="155">
        <v>5</v>
      </c>
      <c r="P5" s="155">
        <v>2</v>
      </c>
      <c r="Q5" s="155">
        <v>2</v>
      </c>
      <c r="R5" s="156">
        <v>1</v>
      </c>
      <c r="S5" s="157" t="s">
        <v>60</v>
      </c>
      <c r="T5" s="153">
        <v>3</v>
      </c>
      <c r="U5" s="196">
        <f>100/SUM(T4:T7)*T5</f>
        <v>33.333333333333329</v>
      </c>
      <c r="V5" s="79">
        <f t="shared" ref="V5:V68" si="0">SUM(G5:R5)</f>
        <v>55</v>
      </c>
    </row>
    <row r="6" spans="1:23" s="79" customFormat="1" x14ac:dyDescent="0.25">
      <c r="A6" s="166" t="s">
        <v>99</v>
      </c>
      <c r="B6" s="89" t="s">
        <v>18</v>
      </c>
      <c r="C6" s="89">
        <v>1</v>
      </c>
      <c r="D6" s="89">
        <v>9</v>
      </c>
      <c r="E6" s="153"/>
      <c r="F6" s="154" t="s">
        <v>53</v>
      </c>
      <c r="G6" s="88" t="s">
        <v>54</v>
      </c>
      <c r="H6" s="88" t="s">
        <v>54</v>
      </c>
      <c r="I6" s="88">
        <v>6</v>
      </c>
      <c r="J6" s="88" t="s">
        <v>54</v>
      </c>
      <c r="K6" s="88" t="s">
        <v>54</v>
      </c>
      <c r="L6" s="88">
        <v>1</v>
      </c>
      <c r="M6" s="88" t="s">
        <v>54</v>
      </c>
      <c r="N6" s="88" t="s">
        <v>54</v>
      </c>
      <c r="O6" s="88" t="s">
        <v>54</v>
      </c>
      <c r="P6" s="88">
        <v>0</v>
      </c>
      <c r="Q6" s="88">
        <v>0</v>
      </c>
      <c r="R6" s="88">
        <v>6</v>
      </c>
      <c r="S6" s="157" t="s">
        <v>61</v>
      </c>
      <c r="T6" s="153">
        <v>2</v>
      </c>
      <c r="U6" s="238">
        <f>100/SUM(T4:T7)*T6</f>
        <v>22.222222222222221</v>
      </c>
      <c r="V6" s="79">
        <f t="shared" si="0"/>
        <v>13</v>
      </c>
    </row>
    <row r="7" spans="1:23" s="79" customFormat="1" ht="15.75" thickBot="1" x14ac:dyDescent="0.3">
      <c r="A7" s="167" t="s">
        <v>99</v>
      </c>
      <c r="B7" s="159" t="s">
        <v>18</v>
      </c>
      <c r="C7" s="159">
        <v>1</v>
      </c>
      <c r="D7" s="159">
        <v>9</v>
      </c>
      <c r="E7" s="160"/>
      <c r="F7" s="161" t="s">
        <v>54</v>
      </c>
      <c r="G7" s="162" t="s">
        <v>54</v>
      </c>
      <c r="H7" s="162" t="s">
        <v>54</v>
      </c>
      <c r="I7" s="162" t="s">
        <v>54</v>
      </c>
      <c r="J7" s="162" t="s">
        <v>54</v>
      </c>
      <c r="K7" s="162" t="s">
        <v>54</v>
      </c>
      <c r="L7" s="162" t="s">
        <v>54</v>
      </c>
      <c r="M7" s="162" t="s">
        <v>54</v>
      </c>
      <c r="N7" s="162" t="s">
        <v>54</v>
      </c>
      <c r="O7" s="162" t="s">
        <v>54</v>
      </c>
      <c r="P7" s="162" t="s">
        <v>54</v>
      </c>
      <c r="Q7" s="162" t="s">
        <v>54</v>
      </c>
      <c r="R7" s="163" t="s">
        <v>54</v>
      </c>
      <c r="S7" s="164" t="s">
        <v>62</v>
      </c>
      <c r="T7" s="160">
        <v>4</v>
      </c>
      <c r="U7" s="238">
        <f>100/SUM(T4:T7)*T7</f>
        <v>44.444444444444443</v>
      </c>
      <c r="V7" s="79">
        <f t="shared" si="0"/>
        <v>0</v>
      </c>
      <c r="W7" s="79">
        <f>(V5+V6*2)/D7</f>
        <v>9</v>
      </c>
    </row>
    <row r="8" spans="1:23" x14ac:dyDescent="0.25">
      <c r="A8" s="150" t="s">
        <v>99</v>
      </c>
      <c r="B8" s="83" t="s">
        <v>85</v>
      </c>
      <c r="C8" s="83">
        <v>2</v>
      </c>
      <c r="D8" s="83">
        <v>44</v>
      </c>
      <c r="E8" s="84"/>
      <c r="F8" s="85" t="s">
        <v>51</v>
      </c>
      <c r="G8" s="82">
        <v>17</v>
      </c>
      <c r="H8" s="82">
        <v>14</v>
      </c>
      <c r="I8" s="82">
        <v>6</v>
      </c>
      <c r="J8" s="82">
        <v>27</v>
      </c>
      <c r="K8" s="82">
        <v>12</v>
      </c>
      <c r="L8" s="82">
        <v>20</v>
      </c>
      <c r="M8" s="82">
        <v>7</v>
      </c>
      <c r="N8" s="82">
        <v>7</v>
      </c>
      <c r="O8" s="82">
        <v>3</v>
      </c>
      <c r="P8" s="82">
        <v>5</v>
      </c>
      <c r="Q8" s="82">
        <v>8</v>
      </c>
      <c r="R8" s="86">
        <v>7</v>
      </c>
      <c r="S8" s="87" t="s">
        <v>59</v>
      </c>
      <c r="T8" s="84">
        <v>3</v>
      </c>
      <c r="U8" s="196">
        <f>100/SUM(T8:T11)*T8</f>
        <v>6.8181818181818183</v>
      </c>
      <c r="V8" s="79">
        <f t="shared" si="0"/>
        <v>133</v>
      </c>
      <c r="W8" s="79"/>
    </row>
    <row r="9" spans="1:23" x14ac:dyDescent="0.25">
      <c r="A9" s="166" t="s">
        <v>99</v>
      </c>
      <c r="B9" s="89" t="s">
        <v>85</v>
      </c>
      <c r="C9" s="89">
        <v>2</v>
      </c>
      <c r="D9" s="89">
        <v>44</v>
      </c>
      <c r="E9" s="153"/>
      <c r="F9" s="154" t="s">
        <v>52</v>
      </c>
      <c r="G9" s="155">
        <v>27</v>
      </c>
      <c r="H9" s="155">
        <v>30</v>
      </c>
      <c r="I9" s="155">
        <v>2</v>
      </c>
      <c r="J9" s="155">
        <v>17</v>
      </c>
      <c r="K9" s="155">
        <v>32</v>
      </c>
      <c r="L9" s="155">
        <v>9</v>
      </c>
      <c r="M9" s="155">
        <v>37</v>
      </c>
      <c r="N9" s="155">
        <v>17</v>
      </c>
      <c r="O9" s="155">
        <v>17</v>
      </c>
      <c r="P9" s="155">
        <v>11</v>
      </c>
      <c r="Q9" s="155">
        <v>8</v>
      </c>
      <c r="R9" s="156">
        <v>11</v>
      </c>
      <c r="S9" s="157" t="s">
        <v>60</v>
      </c>
      <c r="T9" s="153">
        <v>7</v>
      </c>
      <c r="U9" s="196">
        <f>100/SUM(T8:T11)*T9</f>
        <v>15.90909090909091</v>
      </c>
      <c r="V9" s="79">
        <f t="shared" si="0"/>
        <v>218</v>
      </c>
      <c r="W9" s="79"/>
    </row>
    <row r="10" spans="1:23" x14ac:dyDescent="0.25">
      <c r="A10" s="166" t="s">
        <v>99</v>
      </c>
      <c r="B10" s="89" t="s">
        <v>85</v>
      </c>
      <c r="C10" s="89">
        <v>2</v>
      </c>
      <c r="D10" s="89">
        <v>44</v>
      </c>
      <c r="E10" s="153"/>
      <c r="F10" s="154" t="s">
        <v>53</v>
      </c>
      <c r="G10" s="88" t="s">
        <v>54</v>
      </c>
      <c r="H10" s="88" t="s">
        <v>54</v>
      </c>
      <c r="I10" s="88">
        <v>36</v>
      </c>
      <c r="J10" s="88" t="s">
        <v>54</v>
      </c>
      <c r="K10" s="88" t="s">
        <v>54</v>
      </c>
      <c r="L10" s="88">
        <v>15</v>
      </c>
      <c r="M10" s="88" t="s">
        <v>54</v>
      </c>
      <c r="N10" s="88" t="s">
        <v>54</v>
      </c>
      <c r="O10" s="88" t="s">
        <v>54</v>
      </c>
      <c r="P10" s="88">
        <v>8</v>
      </c>
      <c r="Q10" s="88">
        <v>4</v>
      </c>
      <c r="R10" s="88">
        <v>26</v>
      </c>
      <c r="S10" s="157" t="s">
        <v>61</v>
      </c>
      <c r="T10" s="153">
        <v>15</v>
      </c>
      <c r="U10" s="238">
        <f>100/SUM(T8:T11)*T10</f>
        <v>34.090909090909093</v>
      </c>
      <c r="V10" s="79">
        <f t="shared" si="0"/>
        <v>89</v>
      </c>
      <c r="W10" s="79"/>
    </row>
    <row r="11" spans="1:23" ht="15.75" thickBot="1" x14ac:dyDescent="0.3">
      <c r="A11" s="167" t="s">
        <v>99</v>
      </c>
      <c r="B11" s="159" t="s">
        <v>85</v>
      </c>
      <c r="C11" s="159">
        <v>2</v>
      </c>
      <c r="D11" s="159">
        <v>44</v>
      </c>
      <c r="E11" s="160"/>
      <c r="F11" s="161" t="s">
        <v>54</v>
      </c>
      <c r="G11" s="162" t="s">
        <v>54</v>
      </c>
      <c r="H11" s="162" t="s">
        <v>54</v>
      </c>
      <c r="I11" s="162" t="s">
        <v>54</v>
      </c>
      <c r="J11" s="162" t="s">
        <v>54</v>
      </c>
      <c r="K11" s="162" t="s">
        <v>54</v>
      </c>
      <c r="L11" s="162" t="s">
        <v>54</v>
      </c>
      <c r="M11" s="162" t="s">
        <v>54</v>
      </c>
      <c r="N11" s="162" t="s">
        <v>54</v>
      </c>
      <c r="O11" s="162" t="s">
        <v>54</v>
      </c>
      <c r="P11" s="162" t="s">
        <v>54</v>
      </c>
      <c r="Q11" s="162" t="s">
        <v>54</v>
      </c>
      <c r="R11" s="163" t="s">
        <v>54</v>
      </c>
      <c r="S11" s="164" t="s">
        <v>62</v>
      </c>
      <c r="T11" s="160">
        <v>19</v>
      </c>
      <c r="U11" s="238">
        <f>100/SUM(T8:T11)*T11</f>
        <v>43.181818181818187</v>
      </c>
      <c r="V11" s="79">
        <f t="shared" si="0"/>
        <v>0</v>
      </c>
      <c r="W11" s="79">
        <f t="shared" ref="W11" si="1">(V9+V10*2)/D11</f>
        <v>9</v>
      </c>
    </row>
    <row r="12" spans="1:23" x14ac:dyDescent="0.25">
      <c r="A12" s="150" t="s">
        <v>99</v>
      </c>
      <c r="B12" s="83" t="s">
        <v>20</v>
      </c>
      <c r="C12" s="83">
        <v>1</v>
      </c>
      <c r="D12" s="83">
        <v>10</v>
      </c>
      <c r="E12" s="84"/>
      <c r="F12" s="85" t="s">
        <v>51</v>
      </c>
      <c r="G12" s="82">
        <v>0</v>
      </c>
      <c r="H12" s="82">
        <v>0</v>
      </c>
      <c r="I12" s="82">
        <v>0</v>
      </c>
      <c r="J12" s="82">
        <v>5</v>
      </c>
      <c r="K12" s="82">
        <v>2</v>
      </c>
      <c r="L12" s="82">
        <v>1</v>
      </c>
      <c r="M12" s="82">
        <v>2</v>
      </c>
      <c r="N12" s="82">
        <v>0</v>
      </c>
      <c r="O12" s="82">
        <v>0</v>
      </c>
      <c r="P12" s="82">
        <v>1</v>
      </c>
      <c r="Q12" s="82">
        <v>2</v>
      </c>
      <c r="R12" s="86">
        <v>6</v>
      </c>
      <c r="S12" s="87" t="s">
        <v>59</v>
      </c>
      <c r="T12" s="84">
        <v>0</v>
      </c>
      <c r="U12" s="196">
        <f>100/SUM(T12:T15)*T12</f>
        <v>0</v>
      </c>
      <c r="V12" s="79">
        <f t="shared" si="0"/>
        <v>19</v>
      </c>
      <c r="W12" s="79"/>
    </row>
    <row r="13" spans="1:23" x14ac:dyDescent="0.25">
      <c r="A13" s="166" t="s">
        <v>99</v>
      </c>
      <c r="B13" s="89" t="s">
        <v>20</v>
      </c>
      <c r="C13" s="89">
        <v>1</v>
      </c>
      <c r="D13" s="89">
        <v>10</v>
      </c>
      <c r="E13" s="153"/>
      <c r="F13" s="154" t="s">
        <v>52</v>
      </c>
      <c r="G13" s="155">
        <v>10</v>
      </c>
      <c r="H13" s="155">
        <v>10</v>
      </c>
      <c r="I13" s="155">
        <v>1</v>
      </c>
      <c r="J13" s="155">
        <v>5</v>
      </c>
      <c r="K13" s="155">
        <v>8</v>
      </c>
      <c r="L13" s="155">
        <v>8</v>
      </c>
      <c r="M13" s="155">
        <v>8</v>
      </c>
      <c r="N13" s="155">
        <v>4</v>
      </c>
      <c r="O13" s="155">
        <v>6</v>
      </c>
      <c r="P13" s="155">
        <v>3</v>
      </c>
      <c r="Q13" s="155">
        <v>4</v>
      </c>
      <c r="R13" s="156">
        <v>3</v>
      </c>
      <c r="S13" s="157" t="s">
        <v>60</v>
      </c>
      <c r="T13" s="153">
        <v>0</v>
      </c>
      <c r="U13" s="196">
        <f>100/SUM(T12:T15)*T13</f>
        <v>0</v>
      </c>
      <c r="V13" s="79">
        <f t="shared" si="0"/>
        <v>70</v>
      </c>
      <c r="W13" s="79"/>
    </row>
    <row r="14" spans="1:23" x14ac:dyDescent="0.25">
      <c r="A14" s="166" t="s">
        <v>99</v>
      </c>
      <c r="B14" s="89" t="s">
        <v>20</v>
      </c>
      <c r="C14" s="89">
        <v>1</v>
      </c>
      <c r="D14" s="89">
        <v>10</v>
      </c>
      <c r="E14" s="153"/>
      <c r="F14" s="154" t="s">
        <v>53</v>
      </c>
      <c r="G14" s="88" t="s">
        <v>54</v>
      </c>
      <c r="H14" s="88" t="s">
        <v>54</v>
      </c>
      <c r="I14" s="88">
        <v>9</v>
      </c>
      <c r="J14" s="88" t="s">
        <v>54</v>
      </c>
      <c r="K14" s="88" t="s">
        <v>54</v>
      </c>
      <c r="L14" s="88">
        <v>1</v>
      </c>
      <c r="M14" s="88" t="s">
        <v>54</v>
      </c>
      <c r="N14" s="88" t="s">
        <v>54</v>
      </c>
      <c r="O14" s="88" t="s">
        <v>54</v>
      </c>
      <c r="P14" s="88">
        <v>0</v>
      </c>
      <c r="Q14" s="88">
        <v>0</v>
      </c>
      <c r="R14" s="88">
        <v>1</v>
      </c>
      <c r="S14" s="157" t="s">
        <v>61</v>
      </c>
      <c r="T14" s="153">
        <v>8</v>
      </c>
      <c r="U14" s="238">
        <f>100/SUM(T12:T15)*T14</f>
        <v>80</v>
      </c>
      <c r="V14" s="79">
        <f t="shared" si="0"/>
        <v>11</v>
      </c>
      <c r="W14" s="79"/>
    </row>
    <row r="15" spans="1:23" ht="15.75" thickBot="1" x14ac:dyDescent="0.3">
      <c r="A15" s="167" t="s">
        <v>99</v>
      </c>
      <c r="B15" s="159" t="s">
        <v>20</v>
      </c>
      <c r="C15" s="159">
        <v>1</v>
      </c>
      <c r="D15" s="159">
        <v>10</v>
      </c>
      <c r="E15" s="160"/>
      <c r="F15" s="161" t="s">
        <v>54</v>
      </c>
      <c r="G15" s="162" t="s">
        <v>54</v>
      </c>
      <c r="H15" s="162" t="s">
        <v>54</v>
      </c>
      <c r="I15" s="162" t="s">
        <v>54</v>
      </c>
      <c r="J15" s="162" t="s">
        <v>54</v>
      </c>
      <c r="K15" s="162" t="s">
        <v>54</v>
      </c>
      <c r="L15" s="162" t="s">
        <v>54</v>
      </c>
      <c r="M15" s="162" t="s">
        <v>54</v>
      </c>
      <c r="N15" s="162" t="s">
        <v>54</v>
      </c>
      <c r="O15" s="162" t="s">
        <v>54</v>
      </c>
      <c r="P15" s="162" t="s">
        <v>54</v>
      </c>
      <c r="Q15" s="162" t="s">
        <v>54</v>
      </c>
      <c r="R15" s="163" t="s">
        <v>54</v>
      </c>
      <c r="S15" s="164" t="s">
        <v>62</v>
      </c>
      <c r="T15" s="160">
        <v>2</v>
      </c>
      <c r="U15" s="238">
        <f>100/SUM(T12:T15)*T15</f>
        <v>20</v>
      </c>
      <c r="V15" s="79">
        <f t="shared" si="0"/>
        <v>0</v>
      </c>
      <c r="W15" s="79">
        <f t="shared" ref="W15" si="2">(V13+V14*2)/D15</f>
        <v>9.1999999999999993</v>
      </c>
    </row>
    <row r="16" spans="1:23" x14ac:dyDescent="0.25">
      <c r="A16" s="150" t="s">
        <v>99</v>
      </c>
      <c r="B16" s="83" t="s">
        <v>21</v>
      </c>
      <c r="C16" s="83">
        <v>1</v>
      </c>
      <c r="D16" s="83">
        <v>5</v>
      </c>
      <c r="E16" s="84"/>
      <c r="F16" s="85" t="s">
        <v>51</v>
      </c>
      <c r="G16" s="82">
        <v>0</v>
      </c>
      <c r="H16" s="82">
        <v>0</v>
      </c>
      <c r="I16" s="82">
        <v>2</v>
      </c>
      <c r="J16" s="82">
        <v>3</v>
      </c>
      <c r="K16" s="82">
        <v>0</v>
      </c>
      <c r="L16" s="82">
        <v>3</v>
      </c>
      <c r="M16" s="82">
        <v>1</v>
      </c>
      <c r="N16" s="82">
        <v>1</v>
      </c>
      <c r="O16" s="82">
        <v>0</v>
      </c>
      <c r="P16" s="82">
        <v>2</v>
      </c>
      <c r="Q16" s="82">
        <v>1</v>
      </c>
      <c r="R16" s="86">
        <v>2</v>
      </c>
      <c r="S16" s="87" t="s">
        <v>59</v>
      </c>
      <c r="T16" s="84">
        <v>0</v>
      </c>
      <c r="U16" s="196">
        <f>100/SUM(T16:T19)*T16</f>
        <v>0</v>
      </c>
      <c r="V16" s="79">
        <f t="shared" si="0"/>
        <v>15</v>
      </c>
      <c r="W16" s="79"/>
    </row>
    <row r="17" spans="1:23" x14ac:dyDescent="0.25">
      <c r="A17" s="166" t="s">
        <v>99</v>
      </c>
      <c r="B17" s="89" t="s">
        <v>21</v>
      </c>
      <c r="C17" s="89">
        <v>1</v>
      </c>
      <c r="D17" s="89">
        <v>5</v>
      </c>
      <c r="E17" s="153"/>
      <c r="F17" s="154" t="s">
        <v>52</v>
      </c>
      <c r="G17" s="155">
        <v>5</v>
      </c>
      <c r="H17" s="155">
        <v>5</v>
      </c>
      <c r="I17" s="155">
        <v>0</v>
      </c>
      <c r="J17" s="155">
        <v>2</v>
      </c>
      <c r="K17" s="155">
        <v>5</v>
      </c>
      <c r="L17" s="155">
        <v>0</v>
      </c>
      <c r="M17" s="155">
        <v>4</v>
      </c>
      <c r="N17" s="155">
        <v>2</v>
      </c>
      <c r="O17" s="155">
        <v>2</v>
      </c>
      <c r="P17" s="155">
        <v>0</v>
      </c>
      <c r="Q17" s="155">
        <v>1</v>
      </c>
      <c r="R17" s="156">
        <v>1</v>
      </c>
      <c r="S17" s="157" t="s">
        <v>60</v>
      </c>
      <c r="T17" s="153">
        <v>1</v>
      </c>
      <c r="U17" s="196">
        <f>100/SUM(T16:T19)*T17</f>
        <v>20</v>
      </c>
      <c r="V17" s="79">
        <f t="shared" si="0"/>
        <v>27</v>
      </c>
      <c r="W17" s="79"/>
    </row>
    <row r="18" spans="1:23" x14ac:dyDescent="0.25">
      <c r="A18" s="166" t="s">
        <v>99</v>
      </c>
      <c r="B18" s="89" t="s">
        <v>21</v>
      </c>
      <c r="C18" s="89">
        <v>1</v>
      </c>
      <c r="D18" s="89">
        <v>5</v>
      </c>
      <c r="E18" s="153"/>
      <c r="F18" s="154" t="s">
        <v>53</v>
      </c>
      <c r="G18" s="88" t="s">
        <v>54</v>
      </c>
      <c r="H18" s="88" t="s">
        <v>54</v>
      </c>
      <c r="I18" s="88">
        <v>3</v>
      </c>
      <c r="J18" s="88" t="s">
        <v>54</v>
      </c>
      <c r="K18" s="88" t="s">
        <v>54</v>
      </c>
      <c r="L18" s="88">
        <v>2</v>
      </c>
      <c r="M18" s="88" t="s">
        <v>54</v>
      </c>
      <c r="N18" s="88" t="s">
        <v>54</v>
      </c>
      <c r="O18" s="88" t="s">
        <v>54</v>
      </c>
      <c r="P18" s="88">
        <v>1</v>
      </c>
      <c r="Q18" s="88">
        <v>0</v>
      </c>
      <c r="R18" s="88">
        <v>2</v>
      </c>
      <c r="S18" s="157" t="s">
        <v>61</v>
      </c>
      <c r="T18" s="153">
        <v>3</v>
      </c>
      <c r="U18" s="238">
        <f>100/SUM(T16:T19)*T18</f>
        <v>60</v>
      </c>
      <c r="V18" s="79">
        <f t="shared" si="0"/>
        <v>8</v>
      </c>
      <c r="W18" s="79"/>
    </row>
    <row r="19" spans="1:23" ht="15.75" thickBot="1" x14ac:dyDescent="0.3">
      <c r="A19" s="167" t="s">
        <v>99</v>
      </c>
      <c r="B19" s="159" t="s">
        <v>21</v>
      </c>
      <c r="C19" s="159">
        <v>1</v>
      </c>
      <c r="D19" s="159">
        <v>5</v>
      </c>
      <c r="E19" s="160"/>
      <c r="F19" s="161" t="s">
        <v>54</v>
      </c>
      <c r="G19" s="162" t="s">
        <v>54</v>
      </c>
      <c r="H19" s="162" t="s">
        <v>54</v>
      </c>
      <c r="I19" s="162" t="s">
        <v>54</v>
      </c>
      <c r="J19" s="162" t="s">
        <v>54</v>
      </c>
      <c r="K19" s="162" t="s">
        <v>54</v>
      </c>
      <c r="L19" s="162" t="s">
        <v>54</v>
      </c>
      <c r="M19" s="162" t="s">
        <v>54</v>
      </c>
      <c r="N19" s="162" t="s">
        <v>54</v>
      </c>
      <c r="O19" s="162" t="s">
        <v>54</v>
      </c>
      <c r="P19" s="162" t="s">
        <v>54</v>
      </c>
      <c r="Q19" s="162" t="s">
        <v>54</v>
      </c>
      <c r="R19" s="163" t="s">
        <v>54</v>
      </c>
      <c r="S19" s="164" t="s">
        <v>62</v>
      </c>
      <c r="T19" s="160">
        <v>1</v>
      </c>
      <c r="U19" s="238">
        <f>100/SUM(T16:T19)*T19</f>
        <v>20</v>
      </c>
      <c r="V19" s="79">
        <f t="shared" si="0"/>
        <v>0</v>
      </c>
      <c r="W19" s="79">
        <f t="shared" ref="W19" si="3">(V17+V18*2)/D19</f>
        <v>8.6</v>
      </c>
    </row>
    <row r="20" spans="1:23" x14ac:dyDescent="0.25">
      <c r="A20" s="150" t="s">
        <v>99</v>
      </c>
      <c r="B20" s="83" t="s">
        <v>22</v>
      </c>
      <c r="C20" s="83">
        <v>1</v>
      </c>
      <c r="D20" s="83">
        <v>19</v>
      </c>
      <c r="E20" s="84"/>
      <c r="F20" s="85" t="s">
        <v>51</v>
      </c>
      <c r="G20" s="82">
        <v>6</v>
      </c>
      <c r="H20" s="82">
        <v>6</v>
      </c>
      <c r="I20" s="82">
        <v>8</v>
      </c>
      <c r="J20" s="82">
        <v>9</v>
      </c>
      <c r="K20" s="82">
        <v>10</v>
      </c>
      <c r="L20" s="82">
        <v>7</v>
      </c>
      <c r="M20" s="82">
        <v>5</v>
      </c>
      <c r="N20" s="82">
        <v>3</v>
      </c>
      <c r="O20" s="82">
        <v>1</v>
      </c>
      <c r="P20" s="82">
        <v>2</v>
      </c>
      <c r="Q20" s="82">
        <v>3</v>
      </c>
      <c r="R20" s="86">
        <v>6</v>
      </c>
      <c r="S20" s="87" t="s">
        <v>59</v>
      </c>
      <c r="T20" s="84">
        <v>1</v>
      </c>
      <c r="U20" s="196">
        <f>100/SUM(T20:T23)*T20</f>
        <v>5.2631578947368425</v>
      </c>
      <c r="V20" s="79">
        <f t="shared" si="0"/>
        <v>66</v>
      </c>
      <c r="W20" s="79"/>
    </row>
    <row r="21" spans="1:23" x14ac:dyDescent="0.25">
      <c r="A21" s="166" t="s">
        <v>99</v>
      </c>
      <c r="B21" s="89" t="s">
        <v>22</v>
      </c>
      <c r="C21" s="89">
        <v>1</v>
      </c>
      <c r="D21" s="89">
        <v>19</v>
      </c>
      <c r="E21" s="153"/>
      <c r="F21" s="154" t="s">
        <v>52</v>
      </c>
      <c r="G21" s="155">
        <v>13</v>
      </c>
      <c r="H21" s="155">
        <v>13</v>
      </c>
      <c r="I21" s="155">
        <v>0</v>
      </c>
      <c r="J21" s="155">
        <v>10</v>
      </c>
      <c r="K21" s="155">
        <v>9</v>
      </c>
      <c r="L21" s="155">
        <v>4</v>
      </c>
      <c r="M21" s="155">
        <v>14</v>
      </c>
      <c r="N21" s="155">
        <v>8</v>
      </c>
      <c r="O21" s="155">
        <v>7</v>
      </c>
      <c r="P21" s="155">
        <v>6</v>
      </c>
      <c r="Q21" s="155">
        <v>5</v>
      </c>
      <c r="R21" s="156">
        <v>4</v>
      </c>
      <c r="S21" s="157" t="s">
        <v>60</v>
      </c>
      <c r="T21" s="153">
        <v>6</v>
      </c>
      <c r="U21" s="196">
        <f>100/SUM(T20:T23)*T21</f>
        <v>31.578947368421055</v>
      </c>
      <c r="V21" s="79">
        <f t="shared" si="0"/>
        <v>93</v>
      </c>
      <c r="W21" s="79"/>
    </row>
    <row r="22" spans="1:23" x14ac:dyDescent="0.25">
      <c r="A22" s="166" t="s">
        <v>99</v>
      </c>
      <c r="B22" s="89" t="s">
        <v>22</v>
      </c>
      <c r="C22" s="89">
        <v>1</v>
      </c>
      <c r="D22" s="89">
        <v>19</v>
      </c>
      <c r="E22" s="153"/>
      <c r="F22" s="154" t="s">
        <v>53</v>
      </c>
      <c r="G22" s="88" t="s">
        <v>54</v>
      </c>
      <c r="H22" s="88" t="s">
        <v>54</v>
      </c>
      <c r="I22" s="88">
        <v>11</v>
      </c>
      <c r="J22" s="88" t="s">
        <v>54</v>
      </c>
      <c r="K22" s="88" t="s">
        <v>54</v>
      </c>
      <c r="L22" s="88">
        <v>8</v>
      </c>
      <c r="M22" s="88" t="s">
        <v>54</v>
      </c>
      <c r="N22" s="88" t="s">
        <v>54</v>
      </c>
      <c r="O22" s="88" t="s">
        <v>54</v>
      </c>
      <c r="P22" s="88">
        <v>3</v>
      </c>
      <c r="Q22" s="88">
        <v>0</v>
      </c>
      <c r="R22" s="88">
        <v>9</v>
      </c>
      <c r="S22" s="157" t="s">
        <v>61</v>
      </c>
      <c r="T22" s="153">
        <v>7</v>
      </c>
      <c r="U22" s="238">
        <f>100/SUM(T20:T23)*T22</f>
        <v>36.842105263157897</v>
      </c>
      <c r="V22" s="79">
        <f t="shared" si="0"/>
        <v>31</v>
      </c>
      <c r="W22" s="79"/>
    </row>
    <row r="23" spans="1:23" ht="15.75" thickBot="1" x14ac:dyDescent="0.3">
      <c r="A23" s="167" t="s">
        <v>99</v>
      </c>
      <c r="B23" s="159" t="s">
        <v>22</v>
      </c>
      <c r="C23" s="159">
        <v>1</v>
      </c>
      <c r="D23" s="159">
        <v>19</v>
      </c>
      <c r="E23" s="160"/>
      <c r="F23" s="161" t="s">
        <v>54</v>
      </c>
      <c r="G23" s="162" t="s">
        <v>54</v>
      </c>
      <c r="H23" s="162" t="s">
        <v>54</v>
      </c>
      <c r="I23" s="162" t="s">
        <v>54</v>
      </c>
      <c r="J23" s="162" t="s">
        <v>54</v>
      </c>
      <c r="K23" s="162" t="s">
        <v>54</v>
      </c>
      <c r="L23" s="162" t="s">
        <v>54</v>
      </c>
      <c r="M23" s="162" t="s">
        <v>54</v>
      </c>
      <c r="N23" s="162" t="s">
        <v>54</v>
      </c>
      <c r="O23" s="162" t="s">
        <v>54</v>
      </c>
      <c r="P23" s="162" t="s">
        <v>54</v>
      </c>
      <c r="Q23" s="162" t="s">
        <v>54</v>
      </c>
      <c r="R23" s="163" t="s">
        <v>54</v>
      </c>
      <c r="S23" s="164" t="s">
        <v>62</v>
      </c>
      <c r="T23" s="160">
        <v>5</v>
      </c>
      <c r="U23" s="238">
        <f>100/SUM(T20:T23)*T23</f>
        <v>26.315789473684212</v>
      </c>
      <c r="V23" s="79">
        <f t="shared" si="0"/>
        <v>0</v>
      </c>
      <c r="W23" s="78">
        <f t="shared" ref="W23" si="4">(V21+V22*2)/D23</f>
        <v>8.1578947368421044</v>
      </c>
    </row>
    <row r="24" spans="1:23" x14ac:dyDescent="0.25">
      <c r="A24" s="150" t="s">
        <v>99</v>
      </c>
      <c r="B24" s="83" t="s">
        <v>88</v>
      </c>
      <c r="C24" s="83">
        <v>3</v>
      </c>
      <c r="D24" s="83">
        <v>50</v>
      </c>
      <c r="E24" s="84"/>
      <c r="F24" s="85" t="s">
        <v>51</v>
      </c>
      <c r="G24" s="82">
        <v>8</v>
      </c>
      <c r="H24" s="82">
        <v>8</v>
      </c>
      <c r="I24" s="82">
        <v>9</v>
      </c>
      <c r="J24" s="82">
        <v>19</v>
      </c>
      <c r="K24" s="82">
        <v>13</v>
      </c>
      <c r="L24" s="82">
        <v>15</v>
      </c>
      <c r="M24" s="82">
        <v>0</v>
      </c>
      <c r="N24" s="82">
        <v>9</v>
      </c>
      <c r="O24" s="82">
        <v>8</v>
      </c>
      <c r="P24" s="82">
        <v>3</v>
      </c>
      <c r="Q24" s="82">
        <v>3</v>
      </c>
      <c r="R24" s="86">
        <v>8</v>
      </c>
      <c r="S24" s="87" t="s">
        <v>59</v>
      </c>
      <c r="T24" s="84">
        <v>0</v>
      </c>
      <c r="U24" s="196">
        <f>100/SUM(T24:T27)*T24</f>
        <v>0</v>
      </c>
      <c r="V24" s="79">
        <f t="shared" si="0"/>
        <v>103</v>
      </c>
      <c r="W24" s="79"/>
    </row>
    <row r="25" spans="1:23" x14ac:dyDescent="0.25">
      <c r="A25" s="166" t="s">
        <v>99</v>
      </c>
      <c r="B25" s="89" t="s">
        <v>88</v>
      </c>
      <c r="C25" s="89">
        <v>3</v>
      </c>
      <c r="D25" s="89">
        <v>50</v>
      </c>
      <c r="E25" s="153"/>
      <c r="F25" s="154" t="s">
        <v>52</v>
      </c>
      <c r="G25" s="155">
        <v>42</v>
      </c>
      <c r="H25" s="155">
        <v>42</v>
      </c>
      <c r="I25" s="155">
        <v>1</v>
      </c>
      <c r="J25" s="155">
        <v>31</v>
      </c>
      <c r="K25" s="155">
        <v>37</v>
      </c>
      <c r="L25" s="155">
        <v>15</v>
      </c>
      <c r="M25" s="155">
        <v>50</v>
      </c>
      <c r="N25" s="155">
        <v>14</v>
      </c>
      <c r="O25" s="155">
        <v>19</v>
      </c>
      <c r="P25" s="155">
        <v>12</v>
      </c>
      <c r="Q25" s="155">
        <v>21</v>
      </c>
      <c r="R25" s="156">
        <v>10</v>
      </c>
      <c r="S25" s="157" t="s">
        <v>60</v>
      </c>
      <c r="T25" s="153">
        <v>7</v>
      </c>
      <c r="U25" s="196">
        <f>100/SUM(T24:T27)*T25</f>
        <v>14</v>
      </c>
      <c r="V25" s="79">
        <f t="shared" si="0"/>
        <v>294</v>
      </c>
      <c r="W25" s="79"/>
    </row>
    <row r="26" spans="1:23" x14ac:dyDescent="0.25">
      <c r="A26" s="166" t="s">
        <v>99</v>
      </c>
      <c r="B26" s="89" t="s">
        <v>88</v>
      </c>
      <c r="C26" s="89">
        <v>3</v>
      </c>
      <c r="D26" s="89">
        <v>50</v>
      </c>
      <c r="E26" s="153"/>
      <c r="F26" s="154" t="s">
        <v>53</v>
      </c>
      <c r="G26" s="88" t="s">
        <v>54</v>
      </c>
      <c r="H26" s="88" t="s">
        <v>54</v>
      </c>
      <c r="I26" s="88">
        <v>40</v>
      </c>
      <c r="J26" s="88" t="s">
        <v>54</v>
      </c>
      <c r="K26" s="88" t="s">
        <v>54</v>
      </c>
      <c r="L26" s="88">
        <v>20</v>
      </c>
      <c r="M26" s="88" t="s">
        <v>54</v>
      </c>
      <c r="N26" s="88" t="s">
        <v>54</v>
      </c>
      <c r="O26" s="88" t="s">
        <v>54</v>
      </c>
      <c r="P26" s="88">
        <v>7</v>
      </c>
      <c r="Q26" s="88">
        <v>4</v>
      </c>
      <c r="R26" s="88">
        <v>32</v>
      </c>
      <c r="S26" s="157" t="s">
        <v>61</v>
      </c>
      <c r="T26" s="153">
        <v>26</v>
      </c>
      <c r="U26" s="238">
        <f>100/SUM(T24:T27)*T26</f>
        <v>52</v>
      </c>
      <c r="V26" s="79">
        <f t="shared" si="0"/>
        <v>103</v>
      </c>
      <c r="W26" s="79"/>
    </row>
    <row r="27" spans="1:23" ht="15.75" thickBot="1" x14ac:dyDescent="0.3">
      <c r="A27" s="167" t="s">
        <v>99</v>
      </c>
      <c r="B27" s="159" t="s">
        <v>88</v>
      </c>
      <c r="C27" s="159">
        <v>3</v>
      </c>
      <c r="D27" s="159">
        <v>50</v>
      </c>
      <c r="E27" s="160"/>
      <c r="F27" s="161" t="s">
        <v>54</v>
      </c>
      <c r="G27" s="162" t="s">
        <v>54</v>
      </c>
      <c r="H27" s="162" t="s">
        <v>54</v>
      </c>
      <c r="I27" s="162" t="s">
        <v>54</v>
      </c>
      <c r="J27" s="162" t="s">
        <v>54</v>
      </c>
      <c r="K27" s="162" t="s">
        <v>54</v>
      </c>
      <c r="L27" s="162" t="s">
        <v>54</v>
      </c>
      <c r="M27" s="162" t="s">
        <v>54</v>
      </c>
      <c r="N27" s="162" t="s">
        <v>54</v>
      </c>
      <c r="O27" s="162" t="s">
        <v>54</v>
      </c>
      <c r="P27" s="162" t="s">
        <v>54</v>
      </c>
      <c r="Q27" s="162" t="s">
        <v>54</v>
      </c>
      <c r="R27" s="163" t="s">
        <v>54</v>
      </c>
      <c r="S27" s="164" t="s">
        <v>62</v>
      </c>
      <c r="T27" s="160">
        <v>17</v>
      </c>
      <c r="U27" s="238">
        <f>100/SUM(T24:T27)*T27</f>
        <v>34</v>
      </c>
      <c r="V27" s="79">
        <f t="shared" si="0"/>
        <v>0</v>
      </c>
      <c r="W27" s="79">
        <f t="shared" ref="W27" si="5">(V25+V26*2)/D27</f>
        <v>10</v>
      </c>
    </row>
    <row r="28" spans="1:23" x14ac:dyDescent="0.25">
      <c r="A28" s="150" t="s">
        <v>99</v>
      </c>
      <c r="B28" s="83" t="s">
        <v>107</v>
      </c>
      <c r="C28" s="83">
        <v>1</v>
      </c>
      <c r="D28" s="83">
        <v>19</v>
      </c>
      <c r="E28" s="84"/>
      <c r="F28" s="85" t="s">
        <v>51</v>
      </c>
      <c r="G28" s="82">
        <v>4</v>
      </c>
      <c r="H28" s="82">
        <v>9</v>
      </c>
      <c r="I28" s="82">
        <v>6</v>
      </c>
      <c r="J28" s="82">
        <v>5</v>
      </c>
      <c r="K28" s="82">
        <v>7</v>
      </c>
      <c r="L28" s="82">
        <v>8</v>
      </c>
      <c r="M28" s="82">
        <v>2</v>
      </c>
      <c r="N28" s="82">
        <v>7</v>
      </c>
      <c r="O28" s="82">
        <v>7</v>
      </c>
      <c r="P28" s="82">
        <v>0</v>
      </c>
      <c r="Q28" s="82">
        <v>6</v>
      </c>
      <c r="R28" s="86">
        <v>7</v>
      </c>
      <c r="S28" s="87" t="s">
        <v>59</v>
      </c>
      <c r="T28" s="84">
        <v>1</v>
      </c>
      <c r="U28" s="238">
        <f>100/SUM(T25:T28)*T28</f>
        <v>1.9607843137254901</v>
      </c>
      <c r="V28" s="79">
        <f t="shared" si="0"/>
        <v>68</v>
      </c>
      <c r="W28" s="79"/>
    </row>
    <row r="29" spans="1:23" x14ac:dyDescent="0.25">
      <c r="A29" s="166" t="s">
        <v>99</v>
      </c>
      <c r="B29" s="89" t="s">
        <v>107</v>
      </c>
      <c r="C29" s="89">
        <v>1</v>
      </c>
      <c r="D29" s="89">
        <v>19</v>
      </c>
      <c r="E29" s="153"/>
      <c r="F29" s="154" t="s">
        <v>52</v>
      </c>
      <c r="G29" s="155">
        <v>15</v>
      </c>
      <c r="H29" s="155">
        <v>10</v>
      </c>
      <c r="I29" s="155">
        <v>0</v>
      </c>
      <c r="J29" s="155">
        <v>14</v>
      </c>
      <c r="K29" s="155">
        <v>12</v>
      </c>
      <c r="L29" s="155">
        <v>3</v>
      </c>
      <c r="M29" s="155">
        <v>17</v>
      </c>
      <c r="N29" s="155">
        <v>1</v>
      </c>
      <c r="O29" s="155">
        <v>4</v>
      </c>
      <c r="P29" s="155">
        <v>5</v>
      </c>
      <c r="Q29" s="155">
        <v>5</v>
      </c>
      <c r="R29" s="156">
        <v>3</v>
      </c>
      <c r="S29" s="157" t="s">
        <v>60</v>
      </c>
      <c r="T29" s="153">
        <v>5</v>
      </c>
      <c r="U29" s="238">
        <f>100/SUM(T26:T29)*T29</f>
        <v>10.204081632653061</v>
      </c>
      <c r="V29" s="79">
        <f t="shared" si="0"/>
        <v>89</v>
      </c>
      <c r="W29" s="79"/>
    </row>
    <row r="30" spans="1:23" x14ac:dyDescent="0.25">
      <c r="A30" s="166" t="s">
        <v>99</v>
      </c>
      <c r="B30" s="89" t="s">
        <v>107</v>
      </c>
      <c r="C30" s="89">
        <v>1</v>
      </c>
      <c r="D30" s="89">
        <v>19</v>
      </c>
      <c r="E30" s="153"/>
      <c r="F30" s="154" t="s">
        <v>53</v>
      </c>
      <c r="G30" s="88" t="s">
        <v>54</v>
      </c>
      <c r="H30" s="88" t="s">
        <v>54</v>
      </c>
      <c r="I30" s="88">
        <v>13</v>
      </c>
      <c r="J30" s="88" t="s">
        <v>54</v>
      </c>
      <c r="K30" s="88" t="s">
        <v>54</v>
      </c>
      <c r="L30" s="88">
        <v>8</v>
      </c>
      <c r="M30" s="88" t="s">
        <v>54</v>
      </c>
      <c r="N30" s="88" t="s">
        <v>54</v>
      </c>
      <c r="O30" s="88" t="s">
        <v>54</v>
      </c>
      <c r="P30" s="88">
        <v>3</v>
      </c>
      <c r="Q30" s="88">
        <v>0</v>
      </c>
      <c r="R30" s="88">
        <v>9</v>
      </c>
      <c r="S30" s="157" t="s">
        <v>61</v>
      </c>
      <c r="T30" s="153">
        <v>8</v>
      </c>
      <c r="U30" s="238">
        <f>100/SUM(T27:T30)*T30</f>
        <v>25.806451612903224</v>
      </c>
      <c r="V30" s="79">
        <f t="shared" si="0"/>
        <v>33</v>
      </c>
      <c r="W30" s="79"/>
    </row>
    <row r="31" spans="1:23" ht="15.75" thickBot="1" x14ac:dyDescent="0.3">
      <c r="A31" s="167" t="s">
        <v>99</v>
      </c>
      <c r="B31" s="159" t="s">
        <v>107</v>
      </c>
      <c r="C31" s="159">
        <v>1</v>
      </c>
      <c r="D31" s="159">
        <v>19</v>
      </c>
      <c r="E31" s="160"/>
      <c r="F31" s="161" t="s">
        <v>54</v>
      </c>
      <c r="G31" s="162" t="s">
        <v>54</v>
      </c>
      <c r="H31" s="162" t="s">
        <v>54</v>
      </c>
      <c r="I31" s="162" t="s">
        <v>54</v>
      </c>
      <c r="J31" s="162" t="s">
        <v>54</v>
      </c>
      <c r="K31" s="162" t="s">
        <v>54</v>
      </c>
      <c r="L31" s="162" t="s">
        <v>54</v>
      </c>
      <c r="M31" s="162" t="s">
        <v>54</v>
      </c>
      <c r="N31" s="162" t="s">
        <v>54</v>
      </c>
      <c r="O31" s="162" t="s">
        <v>54</v>
      </c>
      <c r="P31" s="162" t="s">
        <v>54</v>
      </c>
      <c r="Q31" s="162" t="s">
        <v>54</v>
      </c>
      <c r="R31" s="163" t="s">
        <v>54</v>
      </c>
      <c r="S31" s="164" t="s">
        <v>62</v>
      </c>
      <c r="T31" s="160">
        <v>5</v>
      </c>
      <c r="U31" s="238">
        <f>100/SUM(T28:T31)*T31</f>
        <v>26.315789473684212</v>
      </c>
      <c r="V31" s="79">
        <f t="shared" si="0"/>
        <v>0</v>
      </c>
      <c r="W31" s="79">
        <f t="shared" ref="W31" si="6">(V29+V30*2)/D31</f>
        <v>8.1578947368421044</v>
      </c>
    </row>
    <row r="32" spans="1:23" ht="15.75" thickBot="1" x14ac:dyDescent="0.3">
      <c r="A32" s="150" t="s">
        <v>99</v>
      </c>
      <c r="B32" s="83" t="s">
        <v>108</v>
      </c>
      <c r="C32" s="83">
        <v>4</v>
      </c>
      <c r="D32" s="83">
        <v>89</v>
      </c>
      <c r="E32" s="84"/>
      <c r="F32" s="85" t="s">
        <v>51</v>
      </c>
      <c r="G32" s="82">
        <v>23</v>
      </c>
      <c r="H32" s="82">
        <v>15</v>
      </c>
      <c r="I32" s="82">
        <v>22</v>
      </c>
      <c r="J32" s="82">
        <v>54</v>
      </c>
      <c r="K32" s="82">
        <v>19</v>
      </c>
      <c r="L32" s="82">
        <v>39</v>
      </c>
      <c r="M32" s="82">
        <v>4</v>
      </c>
      <c r="N32" s="82">
        <v>13</v>
      </c>
      <c r="O32" s="82">
        <v>11</v>
      </c>
      <c r="P32" s="82">
        <v>7</v>
      </c>
      <c r="Q32" s="82">
        <v>7</v>
      </c>
      <c r="R32" s="86">
        <v>20</v>
      </c>
      <c r="S32" s="87" t="s">
        <v>59</v>
      </c>
      <c r="T32" s="84">
        <v>2</v>
      </c>
      <c r="U32" s="196">
        <f>100/SUM(T32:T35)*T32</f>
        <v>2.2471910112359552</v>
      </c>
      <c r="V32" s="79">
        <f t="shared" si="0"/>
        <v>234</v>
      </c>
      <c r="W32" s="79"/>
    </row>
    <row r="33" spans="1:23" ht="15.75" thickBot="1" x14ac:dyDescent="0.3">
      <c r="A33" s="166" t="s">
        <v>99</v>
      </c>
      <c r="B33" s="83" t="s">
        <v>108</v>
      </c>
      <c r="C33" s="89">
        <v>4</v>
      </c>
      <c r="D33" s="89">
        <v>89</v>
      </c>
      <c r="E33" s="153"/>
      <c r="F33" s="154" t="s">
        <v>52</v>
      </c>
      <c r="G33" s="155">
        <v>66</v>
      </c>
      <c r="H33" s="155">
        <v>74</v>
      </c>
      <c r="I33" s="155">
        <v>3</v>
      </c>
      <c r="J33" s="155">
        <v>35</v>
      </c>
      <c r="K33" s="155">
        <v>70</v>
      </c>
      <c r="L33" s="155">
        <v>17</v>
      </c>
      <c r="M33" s="155">
        <v>85</v>
      </c>
      <c r="N33" s="155">
        <v>33</v>
      </c>
      <c r="O33" s="155">
        <v>32</v>
      </c>
      <c r="P33" s="155">
        <v>24</v>
      </c>
      <c r="Q33" s="155">
        <v>33</v>
      </c>
      <c r="R33" s="156">
        <v>26</v>
      </c>
      <c r="S33" s="157" t="s">
        <v>60</v>
      </c>
      <c r="T33" s="153">
        <v>9</v>
      </c>
      <c r="U33" s="196">
        <f>100/SUM(T32:T35)*T33</f>
        <v>10.112359550561798</v>
      </c>
      <c r="V33" s="79">
        <f t="shared" si="0"/>
        <v>498</v>
      </c>
      <c r="W33" s="79"/>
    </row>
    <row r="34" spans="1:23" ht="15.75" thickBot="1" x14ac:dyDescent="0.3">
      <c r="A34" s="166" t="s">
        <v>99</v>
      </c>
      <c r="B34" s="83" t="s">
        <v>108</v>
      </c>
      <c r="C34" s="89">
        <v>4</v>
      </c>
      <c r="D34" s="89">
        <v>89</v>
      </c>
      <c r="E34" s="153"/>
      <c r="F34" s="154" t="s">
        <v>53</v>
      </c>
      <c r="G34" s="88" t="s">
        <v>54</v>
      </c>
      <c r="H34" s="88" t="s">
        <v>54</v>
      </c>
      <c r="I34" s="88">
        <v>64</v>
      </c>
      <c r="J34" s="88" t="s">
        <v>54</v>
      </c>
      <c r="K34" s="88" t="s">
        <v>54</v>
      </c>
      <c r="L34" s="88">
        <v>33</v>
      </c>
      <c r="M34" s="88" t="s">
        <v>54</v>
      </c>
      <c r="N34" s="88" t="s">
        <v>54</v>
      </c>
      <c r="O34" s="88" t="s">
        <v>54</v>
      </c>
      <c r="P34" s="88">
        <v>14</v>
      </c>
      <c r="Q34" s="88">
        <v>4</v>
      </c>
      <c r="R34" s="88">
        <v>43</v>
      </c>
      <c r="S34" s="157" t="s">
        <v>61</v>
      </c>
      <c r="T34" s="153">
        <v>52</v>
      </c>
      <c r="U34" s="238">
        <f>100/SUM(T32:T35)*T34</f>
        <v>58.426966292134836</v>
      </c>
      <c r="V34" s="79">
        <f t="shared" si="0"/>
        <v>158</v>
      </c>
      <c r="W34" s="79"/>
    </row>
    <row r="35" spans="1:23" ht="15.75" thickBot="1" x14ac:dyDescent="0.3">
      <c r="A35" s="167" t="s">
        <v>99</v>
      </c>
      <c r="B35" s="83" t="s">
        <v>108</v>
      </c>
      <c r="C35" s="159">
        <v>4</v>
      </c>
      <c r="D35" s="159">
        <v>89</v>
      </c>
      <c r="E35" s="160"/>
      <c r="F35" s="161" t="s">
        <v>54</v>
      </c>
      <c r="G35" s="162" t="s">
        <v>54</v>
      </c>
      <c r="H35" s="162" t="s">
        <v>54</v>
      </c>
      <c r="I35" s="162" t="s">
        <v>54</v>
      </c>
      <c r="J35" s="162" t="s">
        <v>54</v>
      </c>
      <c r="K35" s="162" t="s">
        <v>54</v>
      </c>
      <c r="L35" s="162" t="s">
        <v>54</v>
      </c>
      <c r="M35" s="162" t="s">
        <v>54</v>
      </c>
      <c r="N35" s="162" t="s">
        <v>54</v>
      </c>
      <c r="O35" s="162" t="s">
        <v>54</v>
      </c>
      <c r="P35" s="162" t="s">
        <v>54</v>
      </c>
      <c r="Q35" s="162" t="s">
        <v>54</v>
      </c>
      <c r="R35" s="163" t="s">
        <v>54</v>
      </c>
      <c r="S35" s="164" t="s">
        <v>62</v>
      </c>
      <c r="T35" s="160">
        <v>26</v>
      </c>
      <c r="U35" s="238">
        <f>100/SUM(T32:T35)*T35</f>
        <v>29.213483146067418</v>
      </c>
      <c r="V35" s="79">
        <f t="shared" si="0"/>
        <v>0</v>
      </c>
      <c r="W35" s="79">
        <f t="shared" ref="W35:W83" si="7">(V33+V34*2)/D35</f>
        <v>9.1460674157303377</v>
      </c>
    </row>
    <row r="36" spans="1:23" x14ac:dyDescent="0.25">
      <c r="A36" s="150" t="s">
        <v>99</v>
      </c>
      <c r="B36" s="83" t="s">
        <v>30</v>
      </c>
      <c r="C36" s="83">
        <v>3</v>
      </c>
      <c r="D36" s="83">
        <v>79</v>
      </c>
      <c r="E36" s="84"/>
      <c r="F36" s="85" t="s">
        <v>51</v>
      </c>
      <c r="G36" s="82">
        <v>22</v>
      </c>
      <c r="H36" s="82">
        <v>18</v>
      </c>
      <c r="I36" s="82">
        <v>10</v>
      </c>
      <c r="J36" s="82">
        <v>48</v>
      </c>
      <c r="K36" s="82">
        <v>18</v>
      </c>
      <c r="L36" s="82">
        <v>22</v>
      </c>
      <c r="M36" s="82">
        <v>7</v>
      </c>
      <c r="N36" s="82">
        <v>19</v>
      </c>
      <c r="O36" s="82">
        <v>19</v>
      </c>
      <c r="P36" s="82">
        <v>6</v>
      </c>
      <c r="Q36" s="82">
        <v>13</v>
      </c>
      <c r="R36" s="86">
        <v>17</v>
      </c>
      <c r="S36" s="87" t="s">
        <v>59</v>
      </c>
      <c r="T36" s="84">
        <v>0</v>
      </c>
      <c r="U36" s="196">
        <f>100/SUM(T36:T39)*T36</f>
        <v>0</v>
      </c>
      <c r="V36" s="79">
        <f t="shared" si="0"/>
        <v>219</v>
      </c>
      <c r="W36" s="79"/>
    </row>
    <row r="37" spans="1:23" x14ac:dyDescent="0.25">
      <c r="A37" s="166" t="s">
        <v>99</v>
      </c>
      <c r="B37" s="89" t="s">
        <v>30</v>
      </c>
      <c r="C37" s="89">
        <v>3</v>
      </c>
      <c r="D37" s="89">
        <v>79</v>
      </c>
      <c r="E37" s="153"/>
      <c r="F37" s="154" t="s">
        <v>52</v>
      </c>
      <c r="G37" s="155">
        <v>57</v>
      </c>
      <c r="H37" s="155">
        <v>61</v>
      </c>
      <c r="I37" s="155">
        <v>0</v>
      </c>
      <c r="J37" s="155">
        <v>31</v>
      </c>
      <c r="K37" s="155">
        <v>61</v>
      </c>
      <c r="L37" s="155">
        <v>23</v>
      </c>
      <c r="M37" s="155">
        <v>72</v>
      </c>
      <c r="N37" s="155">
        <v>21</v>
      </c>
      <c r="O37" s="155">
        <v>20</v>
      </c>
      <c r="P37" s="155">
        <v>11</v>
      </c>
      <c r="Q37" s="155">
        <v>23</v>
      </c>
      <c r="R37" s="156">
        <v>23</v>
      </c>
      <c r="S37" s="157" t="s">
        <v>60</v>
      </c>
      <c r="T37" s="153">
        <v>10</v>
      </c>
      <c r="U37" s="196">
        <f>100/SUM(T36:T39)*T37</f>
        <v>12.658227848101266</v>
      </c>
      <c r="V37" s="79">
        <f t="shared" si="0"/>
        <v>403</v>
      </c>
      <c r="W37" s="79"/>
    </row>
    <row r="38" spans="1:23" x14ac:dyDescent="0.25">
      <c r="A38" s="166" t="s">
        <v>99</v>
      </c>
      <c r="B38" s="89" t="s">
        <v>30</v>
      </c>
      <c r="C38" s="89">
        <v>3</v>
      </c>
      <c r="D38" s="89">
        <v>79</v>
      </c>
      <c r="E38" s="153"/>
      <c r="F38" s="154" t="s">
        <v>53</v>
      </c>
      <c r="G38" s="88" t="s">
        <v>54</v>
      </c>
      <c r="H38" s="88" t="s">
        <v>54</v>
      </c>
      <c r="I38" s="88">
        <v>69</v>
      </c>
      <c r="J38" s="88" t="s">
        <v>54</v>
      </c>
      <c r="K38" s="88" t="s">
        <v>54</v>
      </c>
      <c r="L38" s="88">
        <v>34</v>
      </c>
      <c r="M38" s="88" t="s">
        <v>54</v>
      </c>
      <c r="N38" s="88" t="s">
        <v>54</v>
      </c>
      <c r="O38" s="88" t="s">
        <v>54</v>
      </c>
      <c r="P38" s="88">
        <v>23</v>
      </c>
      <c r="Q38" s="88">
        <v>3</v>
      </c>
      <c r="R38" s="88">
        <v>39</v>
      </c>
      <c r="S38" s="157" t="s">
        <v>61</v>
      </c>
      <c r="T38" s="153">
        <v>42</v>
      </c>
      <c r="U38" s="238">
        <f>100/SUM(T36:T39)*T38</f>
        <v>53.164556962025323</v>
      </c>
      <c r="V38" s="79">
        <f t="shared" si="0"/>
        <v>168</v>
      </c>
      <c r="W38" s="79"/>
    </row>
    <row r="39" spans="1:23" ht="15.75" thickBot="1" x14ac:dyDescent="0.3">
      <c r="A39" s="167" t="s">
        <v>99</v>
      </c>
      <c r="B39" s="159" t="s">
        <v>30</v>
      </c>
      <c r="C39" s="159">
        <v>3</v>
      </c>
      <c r="D39" s="159">
        <v>79</v>
      </c>
      <c r="E39" s="160"/>
      <c r="F39" s="161" t="s">
        <v>54</v>
      </c>
      <c r="G39" s="162" t="s">
        <v>54</v>
      </c>
      <c r="H39" s="162" t="s">
        <v>54</v>
      </c>
      <c r="I39" s="162" t="s">
        <v>54</v>
      </c>
      <c r="J39" s="162" t="s">
        <v>54</v>
      </c>
      <c r="K39" s="162" t="s">
        <v>54</v>
      </c>
      <c r="L39" s="162" t="s">
        <v>54</v>
      </c>
      <c r="M39" s="162" t="s">
        <v>54</v>
      </c>
      <c r="N39" s="162" t="s">
        <v>54</v>
      </c>
      <c r="O39" s="162" t="s">
        <v>54</v>
      </c>
      <c r="P39" s="162" t="s">
        <v>54</v>
      </c>
      <c r="Q39" s="162" t="s">
        <v>54</v>
      </c>
      <c r="R39" s="163" t="s">
        <v>54</v>
      </c>
      <c r="S39" s="164" t="s">
        <v>62</v>
      </c>
      <c r="T39" s="160">
        <v>27</v>
      </c>
      <c r="U39" s="238">
        <f>100/SUM(T36:T39)*T39</f>
        <v>34.177215189873422</v>
      </c>
      <c r="V39" s="79">
        <f t="shared" si="0"/>
        <v>0</v>
      </c>
      <c r="W39" s="79">
        <f t="shared" ref="W39:W87" si="8">(V37+V38*2)/D39</f>
        <v>9.3544303797468356</v>
      </c>
    </row>
    <row r="40" spans="1:23" x14ac:dyDescent="0.25">
      <c r="A40" s="150" t="s">
        <v>99</v>
      </c>
      <c r="B40" s="83" t="s">
        <v>109</v>
      </c>
      <c r="C40" s="83">
        <v>2</v>
      </c>
      <c r="D40" s="83">
        <v>39</v>
      </c>
      <c r="E40" s="84"/>
      <c r="F40" s="85" t="s">
        <v>51</v>
      </c>
      <c r="G40" s="82">
        <v>15</v>
      </c>
      <c r="H40" s="82">
        <v>6</v>
      </c>
      <c r="I40" s="82">
        <v>4</v>
      </c>
      <c r="J40" s="82">
        <v>20</v>
      </c>
      <c r="K40" s="82">
        <v>6</v>
      </c>
      <c r="L40" s="82">
        <v>13</v>
      </c>
      <c r="M40" s="82">
        <v>8</v>
      </c>
      <c r="N40" s="82">
        <v>10</v>
      </c>
      <c r="O40" s="82">
        <v>4</v>
      </c>
      <c r="P40" s="82">
        <v>5</v>
      </c>
      <c r="Q40" s="82">
        <v>7</v>
      </c>
      <c r="R40" s="86">
        <v>4</v>
      </c>
      <c r="S40" s="87" t="s">
        <v>59</v>
      </c>
      <c r="T40" s="84">
        <v>2</v>
      </c>
      <c r="U40" s="196">
        <f>100/SUM(T40:T43)*T40</f>
        <v>5.1282051282051286</v>
      </c>
      <c r="V40" s="79">
        <f t="shared" si="0"/>
        <v>102</v>
      </c>
      <c r="W40" s="79"/>
    </row>
    <row r="41" spans="1:23" x14ac:dyDescent="0.25">
      <c r="A41" s="166" t="s">
        <v>99</v>
      </c>
      <c r="B41" s="89" t="s">
        <v>109</v>
      </c>
      <c r="C41" s="89">
        <v>2</v>
      </c>
      <c r="D41" s="89">
        <v>39</v>
      </c>
      <c r="E41" s="153"/>
      <c r="F41" s="154" t="s">
        <v>52</v>
      </c>
      <c r="G41" s="155">
        <v>24</v>
      </c>
      <c r="H41" s="155">
        <v>33</v>
      </c>
      <c r="I41" s="155">
        <v>0</v>
      </c>
      <c r="J41" s="155">
        <v>19</v>
      </c>
      <c r="K41" s="155">
        <v>33</v>
      </c>
      <c r="L41" s="155">
        <v>9</v>
      </c>
      <c r="M41" s="155">
        <v>31</v>
      </c>
      <c r="N41" s="155">
        <v>10</v>
      </c>
      <c r="O41" s="155">
        <v>15</v>
      </c>
      <c r="P41" s="155">
        <v>7</v>
      </c>
      <c r="Q41" s="155">
        <v>12</v>
      </c>
      <c r="R41" s="156">
        <v>10</v>
      </c>
      <c r="S41" s="157" t="s">
        <v>60</v>
      </c>
      <c r="T41" s="153">
        <v>1</v>
      </c>
      <c r="U41" s="196">
        <f>100/SUM(T40:T43)*T41</f>
        <v>2.5641025641025643</v>
      </c>
      <c r="V41" s="79">
        <f t="shared" si="0"/>
        <v>203</v>
      </c>
      <c r="W41" s="79"/>
    </row>
    <row r="42" spans="1:23" x14ac:dyDescent="0.25">
      <c r="A42" s="166" t="s">
        <v>99</v>
      </c>
      <c r="B42" s="89" t="s">
        <v>109</v>
      </c>
      <c r="C42" s="89">
        <v>2</v>
      </c>
      <c r="D42" s="89">
        <v>39</v>
      </c>
      <c r="E42" s="153"/>
      <c r="F42" s="154" t="s">
        <v>53</v>
      </c>
      <c r="G42" s="88" t="s">
        <v>54</v>
      </c>
      <c r="H42" s="88" t="s">
        <v>54</v>
      </c>
      <c r="I42" s="88">
        <v>35</v>
      </c>
      <c r="J42" s="88" t="s">
        <v>54</v>
      </c>
      <c r="K42" s="88" t="s">
        <v>54</v>
      </c>
      <c r="L42" s="88">
        <v>17</v>
      </c>
      <c r="M42" s="88" t="s">
        <v>54</v>
      </c>
      <c r="N42" s="88" t="s">
        <v>54</v>
      </c>
      <c r="O42" s="88" t="s">
        <v>54</v>
      </c>
      <c r="P42" s="88">
        <v>8</v>
      </c>
      <c r="Q42" s="88">
        <v>0</v>
      </c>
      <c r="R42" s="88">
        <v>25</v>
      </c>
      <c r="S42" s="157" t="s">
        <v>61</v>
      </c>
      <c r="T42" s="153">
        <v>20</v>
      </c>
      <c r="U42" s="238">
        <f>100/SUM(T40:T43)*T42</f>
        <v>51.282051282051285</v>
      </c>
      <c r="V42" s="79">
        <f t="shared" si="0"/>
        <v>85</v>
      </c>
      <c r="W42" s="79"/>
    </row>
    <row r="43" spans="1:23" ht="15.75" thickBot="1" x14ac:dyDescent="0.3">
      <c r="A43" s="167" t="s">
        <v>99</v>
      </c>
      <c r="B43" s="159" t="s">
        <v>109</v>
      </c>
      <c r="C43" s="159">
        <v>2</v>
      </c>
      <c r="D43" s="159">
        <v>39</v>
      </c>
      <c r="E43" s="160"/>
      <c r="F43" s="161" t="s">
        <v>54</v>
      </c>
      <c r="G43" s="162" t="s">
        <v>54</v>
      </c>
      <c r="H43" s="162" t="s">
        <v>54</v>
      </c>
      <c r="I43" s="162" t="s">
        <v>54</v>
      </c>
      <c r="J43" s="162" t="s">
        <v>54</v>
      </c>
      <c r="K43" s="162" t="s">
        <v>54</v>
      </c>
      <c r="L43" s="162" t="s">
        <v>54</v>
      </c>
      <c r="M43" s="162" t="s">
        <v>54</v>
      </c>
      <c r="N43" s="162" t="s">
        <v>54</v>
      </c>
      <c r="O43" s="162" t="s">
        <v>54</v>
      </c>
      <c r="P43" s="162" t="s">
        <v>54</v>
      </c>
      <c r="Q43" s="162" t="s">
        <v>54</v>
      </c>
      <c r="R43" s="163" t="s">
        <v>54</v>
      </c>
      <c r="S43" s="164" t="s">
        <v>62</v>
      </c>
      <c r="T43" s="160">
        <v>16</v>
      </c>
      <c r="U43" s="238">
        <f>100/SUM(T40:T43)*T43</f>
        <v>41.025641025641029</v>
      </c>
      <c r="V43" s="79">
        <f t="shared" si="0"/>
        <v>0</v>
      </c>
      <c r="W43" s="79">
        <f t="shared" ref="W43:W91" si="9">(V41+V42*2)/D43</f>
        <v>9.5641025641025639</v>
      </c>
    </row>
    <row r="44" spans="1:23" x14ac:dyDescent="0.25">
      <c r="A44" s="150" t="s">
        <v>99</v>
      </c>
      <c r="B44" s="83" t="s">
        <v>29</v>
      </c>
      <c r="C44" s="83">
        <v>2</v>
      </c>
      <c r="D44" s="83">
        <v>28</v>
      </c>
      <c r="E44" s="84"/>
      <c r="F44" s="85" t="s">
        <v>51</v>
      </c>
      <c r="G44" s="82">
        <v>4</v>
      </c>
      <c r="H44" s="82">
        <v>4</v>
      </c>
      <c r="I44" s="82">
        <v>4</v>
      </c>
      <c r="J44" s="82">
        <v>15</v>
      </c>
      <c r="K44" s="82">
        <v>7</v>
      </c>
      <c r="L44" s="82">
        <v>7</v>
      </c>
      <c r="M44" s="82">
        <v>1</v>
      </c>
      <c r="N44" s="82">
        <v>9</v>
      </c>
      <c r="O44" s="82">
        <v>1</v>
      </c>
      <c r="P44" s="82">
        <v>2</v>
      </c>
      <c r="Q44" s="82">
        <v>4</v>
      </c>
      <c r="R44" s="86">
        <v>4</v>
      </c>
      <c r="S44" s="87" t="s">
        <v>59</v>
      </c>
      <c r="T44" s="84">
        <v>0</v>
      </c>
      <c r="U44" s="196">
        <f>100/SUM(T44:T47)*T44</f>
        <v>0</v>
      </c>
      <c r="V44" s="79">
        <f t="shared" si="0"/>
        <v>62</v>
      </c>
      <c r="W44" s="79"/>
    </row>
    <row r="45" spans="1:23" x14ac:dyDescent="0.25">
      <c r="A45" s="166" t="s">
        <v>99</v>
      </c>
      <c r="B45" s="89" t="s">
        <v>29</v>
      </c>
      <c r="C45" s="89">
        <v>2</v>
      </c>
      <c r="D45" s="89">
        <v>28</v>
      </c>
      <c r="E45" s="153"/>
      <c r="F45" s="154" t="s">
        <v>52</v>
      </c>
      <c r="G45" s="155">
        <v>24</v>
      </c>
      <c r="H45" s="155">
        <v>24</v>
      </c>
      <c r="I45" s="155">
        <v>0</v>
      </c>
      <c r="J45" s="155">
        <v>13</v>
      </c>
      <c r="K45" s="155">
        <v>21</v>
      </c>
      <c r="L45" s="155">
        <v>4</v>
      </c>
      <c r="M45" s="155">
        <v>27</v>
      </c>
      <c r="N45" s="155">
        <v>5</v>
      </c>
      <c r="O45" s="155">
        <v>13</v>
      </c>
      <c r="P45" s="155">
        <v>6</v>
      </c>
      <c r="Q45" s="155">
        <v>7</v>
      </c>
      <c r="R45" s="156">
        <v>7</v>
      </c>
      <c r="S45" s="157" t="s">
        <v>60</v>
      </c>
      <c r="T45" s="153">
        <v>2</v>
      </c>
      <c r="U45" s="196">
        <f>100/SUM(T44:T47)*T45</f>
        <v>7.1428571428571432</v>
      </c>
      <c r="V45" s="79">
        <f t="shared" si="0"/>
        <v>151</v>
      </c>
      <c r="W45" s="79"/>
    </row>
    <row r="46" spans="1:23" x14ac:dyDescent="0.25">
      <c r="A46" s="166" t="s">
        <v>99</v>
      </c>
      <c r="B46" s="89" t="s">
        <v>29</v>
      </c>
      <c r="C46" s="89">
        <v>2</v>
      </c>
      <c r="D46" s="89">
        <v>28</v>
      </c>
      <c r="E46" s="153"/>
      <c r="F46" s="154" t="s">
        <v>53</v>
      </c>
      <c r="G46" s="88" t="s">
        <v>54</v>
      </c>
      <c r="H46" s="88" t="s">
        <v>54</v>
      </c>
      <c r="I46" s="88">
        <v>24</v>
      </c>
      <c r="J46" s="88" t="s">
        <v>54</v>
      </c>
      <c r="K46" s="88" t="s">
        <v>54</v>
      </c>
      <c r="L46" s="88">
        <v>17</v>
      </c>
      <c r="M46" s="88" t="s">
        <v>54</v>
      </c>
      <c r="N46" s="88" t="s">
        <v>54</v>
      </c>
      <c r="O46" s="88" t="s">
        <v>54</v>
      </c>
      <c r="P46" s="88">
        <v>5</v>
      </c>
      <c r="Q46" s="88">
        <v>4</v>
      </c>
      <c r="R46" s="88">
        <v>17</v>
      </c>
      <c r="S46" s="157" t="s">
        <v>61</v>
      </c>
      <c r="T46" s="153">
        <v>13</v>
      </c>
      <c r="U46" s="238">
        <f>100/SUM(T44:T47)*T46</f>
        <v>46.428571428571431</v>
      </c>
      <c r="V46" s="79">
        <f t="shared" si="0"/>
        <v>67</v>
      </c>
      <c r="W46" s="79"/>
    </row>
    <row r="47" spans="1:23" ht="15.75" thickBot="1" x14ac:dyDescent="0.3">
      <c r="A47" s="167" t="s">
        <v>99</v>
      </c>
      <c r="B47" s="159" t="s">
        <v>29</v>
      </c>
      <c r="C47" s="159">
        <v>2</v>
      </c>
      <c r="D47" s="159">
        <v>28</v>
      </c>
      <c r="E47" s="160"/>
      <c r="F47" s="161" t="s">
        <v>54</v>
      </c>
      <c r="G47" s="162" t="s">
        <v>54</v>
      </c>
      <c r="H47" s="162" t="s">
        <v>54</v>
      </c>
      <c r="I47" s="162" t="s">
        <v>54</v>
      </c>
      <c r="J47" s="162" t="s">
        <v>54</v>
      </c>
      <c r="K47" s="162" t="s">
        <v>54</v>
      </c>
      <c r="L47" s="162" t="s">
        <v>54</v>
      </c>
      <c r="M47" s="162" t="s">
        <v>54</v>
      </c>
      <c r="N47" s="162" t="s">
        <v>54</v>
      </c>
      <c r="O47" s="162" t="s">
        <v>54</v>
      </c>
      <c r="P47" s="162" t="s">
        <v>54</v>
      </c>
      <c r="Q47" s="162" t="s">
        <v>54</v>
      </c>
      <c r="R47" s="163" t="s">
        <v>54</v>
      </c>
      <c r="S47" s="164" t="s">
        <v>62</v>
      </c>
      <c r="T47" s="160">
        <v>13</v>
      </c>
      <c r="U47" s="238">
        <f>100/SUM(T44:T47)*T47</f>
        <v>46.428571428571431</v>
      </c>
      <c r="V47" s="79">
        <f t="shared" si="0"/>
        <v>0</v>
      </c>
      <c r="W47" s="79">
        <f t="shared" ref="W47:W95" si="10">(V45+V46*2)/D47</f>
        <v>10.178571428571429</v>
      </c>
    </row>
    <row r="48" spans="1:23" x14ac:dyDescent="0.25">
      <c r="A48" s="150" t="s">
        <v>99</v>
      </c>
      <c r="B48" s="83" t="s">
        <v>23</v>
      </c>
      <c r="C48" s="83">
        <v>3</v>
      </c>
      <c r="D48" s="83">
        <v>72</v>
      </c>
      <c r="E48" s="84"/>
      <c r="F48" s="85" t="s">
        <v>51</v>
      </c>
      <c r="G48" s="82">
        <v>29</v>
      </c>
      <c r="H48" s="82">
        <v>22</v>
      </c>
      <c r="I48" s="82">
        <v>25</v>
      </c>
      <c r="J48" s="82">
        <v>44</v>
      </c>
      <c r="K48" s="82">
        <v>29</v>
      </c>
      <c r="L48" s="82">
        <v>45</v>
      </c>
      <c r="M48" s="82">
        <v>11</v>
      </c>
      <c r="N48" s="82">
        <v>34</v>
      </c>
      <c r="O48" s="82">
        <v>13</v>
      </c>
      <c r="P48" s="82">
        <v>12</v>
      </c>
      <c r="Q48" s="82">
        <v>13</v>
      </c>
      <c r="R48" s="86">
        <v>29</v>
      </c>
      <c r="S48" s="87" t="s">
        <v>59</v>
      </c>
      <c r="T48" s="84">
        <v>3</v>
      </c>
      <c r="U48" s="196">
        <f>100/SUM(T48:T51)*T48</f>
        <v>4.1666666666666661</v>
      </c>
      <c r="V48" s="79">
        <f t="shared" si="0"/>
        <v>306</v>
      </c>
      <c r="W48" s="79"/>
    </row>
    <row r="49" spans="1:23" x14ac:dyDescent="0.25">
      <c r="A49" s="166" t="s">
        <v>99</v>
      </c>
      <c r="B49" s="89" t="s">
        <v>23</v>
      </c>
      <c r="C49" s="89">
        <v>3</v>
      </c>
      <c r="D49" s="89">
        <v>72</v>
      </c>
      <c r="E49" s="153"/>
      <c r="F49" s="154" t="s">
        <v>52</v>
      </c>
      <c r="G49" s="155">
        <v>43</v>
      </c>
      <c r="H49" s="155">
        <v>50</v>
      </c>
      <c r="I49" s="155">
        <v>0</v>
      </c>
      <c r="J49" s="155">
        <v>28</v>
      </c>
      <c r="K49" s="155">
        <v>43</v>
      </c>
      <c r="L49" s="155">
        <v>10</v>
      </c>
      <c r="M49" s="155">
        <v>61</v>
      </c>
      <c r="N49" s="155">
        <v>13</v>
      </c>
      <c r="O49" s="155">
        <v>12</v>
      </c>
      <c r="P49" s="155">
        <v>18</v>
      </c>
      <c r="Q49" s="155">
        <v>12</v>
      </c>
      <c r="R49" s="156">
        <v>18</v>
      </c>
      <c r="S49" s="157" t="s">
        <v>60</v>
      </c>
      <c r="T49" s="153">
        <v>26</v>
      </c>
      <c r="U49" s="196">
        <f>100/SUM(T48:T51)*T49</f>
        <v>36.111111111111107</v>
      </c>
      <c r="V49" s="79">
        <f t="shared" si="0"/>
        <v>308</v>
      </c>
      <c r="W49" s="79"/>
    </row>
    <row r="50" spans="1:23" x14ac:dyDescent="0.25">
      <c r="A50" s="166" t="s">
        <v>99</v>
      </c>
      <c r="B50" s="89" t="s">
        <v>23</v>
      </c>
      <c r="C50" s="89">
        <v>3</v>
      </c>
      <c r="D50" s="89">
        <v>72</v>
      </c>
      <c r="E50" s="153"/>
      <c r="F50" s="154" t="s">
        <v>53</v>
      </c>
      <c r="G50" s="88" t="s">
        <v>54</v>
      </c>
      <c r="H50" s="88" t="s">
        <v>54</v>
      </c>
      <c r="I50" s="88">
        <v>47</v>
      </c>
      <c r="J50" s="88" t="s">
        <v>54</v>
      </c>
      <c r="K50" s="88" t="s">
        <v>54</v>
      </c>
      <c r="L50" s="88">
        <v>17</v>
      </c>
      <c r="M50" s="88" t="s">
        <v>54</v>
      </c>
      <c r="N50" s="88" t="s">
        <v>54</v>
      </c>
      <c r="O50" s="88" t="s">
        <v>54</v>
      </c>
      <c r="P50" s="88">
        <v>17</v>
      </c>
      <c r="Q50" s="88">
        <v>0</v>
      </c>
      <c r="R50" s="88">
        <v>25</v>
      </c>
      <c r="S50" s="157" t="s">
        <v>61</v>
      </c>
      <c r="T50" s="153">
        <v>35</v>
      </c>
      <c r="U50" s="238">
        <f>100/SUM(T48:T51)*T50</f>
        <v>48.611111111111107</v>
      </c>
      <c r="V50" s="79">
        <f t="shared" si="0"/>
        <v>106</v>
      </c>
      <c r="W50" s="79"/>
    </row>
    <row r="51" spans="1:23" ht="15.75" thickBot="1" x14ac:dyDescent="0.3">
      <c r="A51" s="167" t="s">
        <v>99</v>
      </c>
      <c r="B51" s="159" t="s">
        <v>23</v>
      </c>
      <c r="C51" s="159">
        <v>3</v>
      </c>
      <c r="D51" s="159">
        <v>72</v>
      </c>
      <c r="E51" s="160"/>
      <c r="F51" s="161" t="s">
        <v>54</v>
      </c>
      <c r="G51" s="162" t="s">
        <v>54</v>
      </c>
      <c r="H51" s="162" t="s">
        <v>54</v>
      </c>
      <c r="I51" s="162" t="s">
        <v>54</v>
      </c>
      <c r="J51" s="162" t="s">
        <v>54</v>
      </c>
      <c r="K51" s="162" t="s">
        <v>54</v>
      </c>
      <c r="L51" s="162" t="s">
        <v>54</v>
      </c>
      <c r="M51" s="162" t="s">
        <v>54</v>
      </c>
      <c r="N51" s="162" t="s">
        <v>54</v>
      </c>
      <c r="O51" s="162" t="s">
        <v>54</v>
      </c>
      <c r="P51" s="162" t="s">
        <v>54</v>
      </c>
      <c r="Q51" s="162" t="s">
        <v>54</v>
      </c>
      <c r="R51" s="163" t="s">
        <v>54</v>
      </c>
      <c r="S51" s="164" t="s">
        <v>62</v>
      </c>
      <c r="T51" s="160">
        <v>8</v>
      </c>
      <c r="U51" s="238">
        <f>100/SUM(T48:T51)*T51</f>
        <v>11.111111111111111</v>
      </c>
      <c r="V51" s="79">
        <f t="shared" si="0"/>
        <v>0</v>
      </c>
      <c r="W51" s="79">
        <f t="shared" ref="W51:W99" si="11">(V49+V50*2)/D51</f>
        <v>7.2222222222222223</v>
      </c>
    </row>
    <row r="52" spans="1:23" x14ac:dyDescent="0.25">
      <c r="A52" s="150" t="s">
        <v>99</v>
      </c>
      <c r="B52" s="83" t="s">
        <v>42</v>
      </c>
      <c r="C52" s="83">
        <v>3</v>
      </c>
      <c r="D52" s="83">
        <v>49</v>
      </c>
      <c r="E52" s="84"/>
      <c r="F52" s="85" t="s">
        <v>51</v>
      </c>
      <c r="G52" s="82">
        <v>9</v>
      </c>
      <c r="H52" s="82">
        <v>8</v>
      </c>
      <c r="I52" s="82">
        <v>6</v>
      </c>
      <c r="J52" s="82">
        <v>20</v>
      </c>
      <c r="K52" s="82">
        <v>10</v>
      </c>
      <c r="L52" s="82">
        <v>21</v>
      </c>
      <c r="M52" s="82">
        <v>6</v>
      </c>
      <c r="N52" s="82">
        <v>15</v>
      </c>
      <c r="O52" s="82">
        <v>10</v>
      </c>
      <c r="P52" s="82">
        <v>3</v>
      </c>
      <c r="Q52" s="82">
        <v>7</v>
      </c>
      <c r="R52" s="86">
        <v>12</v>
      </c>
      <c r="S52" s="87" t="s">
        <v>59</v>
      </c>
      <c r="T52" s="84">
        <v>3</v>
      </c>
      <c r="U52" s="196">
        <f>100/SUM(T52:T55)*T52</f>
        <v>6.1224489795918373</v>
      </c>
      <c r="V52" s="79">
        <f t="shared" si="0"/>
        <v>127</v>
      </c>
      <c r="W52" s="79"/>
    </row>
    <row r="53" spans="1:23" x14ac:dyDescent="0.25">
      <c r="A53" s="166" t="s">
        <v>99</v>
      </c>
      <c r="B53" s="89" t="s">
        <v>42</v>
      </c>
      <c r="C53" s="89">
        <v>3</v>
      </c>
      <c r="D53" s="89">
        <v>49</v>
      </c>
      <c r="E53" s="153"/>
      <c r="F53" s="154" t="s">
        <v>52</v>
      </c>
      <c r="G53" s="155">
        <v>40</v>
      </c>
      <c r="H53" s="155">
        <v>41</v>
      </c>
      <c r="I53" s="155">
        <v>0</v>
      </c>
      <c r="J53" s="155">
        <v>29</v>
      </c>
      <c r="K53" s="155">
        <v>39</v>
      </c>
      <c r="L53" s="155">
        <v>11</v>
      </c>
      <c r="M53" s="155">
        <v>43</v>
      </c>
      <c r="N53" s="155">
        <v>12</v>
      </c>
      <c r="O53" s="155">
        <v>12</v>
      </c>
      <c r="P53" s="155">
        <v>13</v>
      </c>
      <c r="Q53" s="155">
        <v>14</v>
      </c>
      <c r="R53" s="156">
        <v>15</v>
      </c>
      <c r="S53" s="157" t="s">
        <v>60</v>
      </c>
      <c r="T53" s="153">
        <v>2</v>
      </c>
      <c r="U53" s="196">
        <f>100/SUM(T52:T55)*T53</f>
        <v>4.0816326530612246</v>
      </c>
      <c r="V53" s="79">
        <f t="shared" si="0"/>
        <v>269</v>
      </c>
      <c r="W53" s="79"/>
    </row>
    <row r="54" spans="1:23" x14ac:dyDescent="0.25">
      <c r="A54" s="166" t="s">
        <v>99</v>
      </c>
      <c r="B54" s="89" t="s">
        <v>42</v>
      </c>
      <c r="C54" s="89">
        <v>3</v>
      </c>
      <c r="D54" s="89">
        <v>49</v>
      </c>
      <c r="E54" s="153"/>
      <c r="F54" s="154" t="s">
        <v>53</v>
      </c>
      <c r="G54" s="88" t="s">
        <v>54</v>
      </c>
      <c r="H54" s="88" t="s">
        <v>54</v>
      </c>
      <c r="I54" s="88">
        <v>43</v>
      </c>
      <c r="J54" s="88" t="s">
        <v>54</v>
      </c>
      <c r="K54" s="88" t="s">
        <v>54</v>
      </c>
      <c r="L54" s="88">
        <v>17</v>
      </c>
      <c r="M54" s="88" t="s">
        <v>54</v>
      </c>
      <c r="N54" s="88" t="s">
        <v>54</v>
      </c>
      <c r="O54" s="88" t="s">
        <v>54</v>
      </c>
      <c r="P54" s="88">
        <v>11</v>
      </c>
      <c r="Q54" s="88">
        <v>1</v>
      </c>
      <c r="R54" s="88">
        <v>22</v>
      </c>
      <c r="S54" s="157" t="s">
        <v>61</v>
      </c>
      <c r="T54" s="153">
        <v>27</v>
      </c>
      <c r="U54" s="238">
        <f>100/SUM(T52:T55)*T54</f>
        <v>55.102040816326529</v>
      </c>
      <c r="V54" s="79">
        <f t="shared" si="0"/>
        <v>94</v>
      </c>
      <c r="W54" s="79"/>
    </row>
    <row r="55" spans="1:23" ht="15.75" thickBot="1" x14ac:dyDescent="0.3">
      <c r="A55" s="167" t="s">
        <v>99</v>
      </c>
      <c r="B55" s="159" t="s">
        <v>42</v>
      </c>
      <c r="C55" s="159">
        <v>3</v>
      </c>
      <c r="D55" s="159">
        <v>49</v>
      </c>
      <c r="E55" s="160"/>
      <c r="F55" s="161" t="s">
        <v>54</v>
      </c>
      <c r="G55" s="162" t="s">
        <v>54</v>
      </c>
      <c r="H55" s="162" t="s">
        <v>54</v>
      </c>
      <c r="I55" s="162" t="s">
        <v>54</v>
      </c>
      <c r="J55" s="162" t="s">
        <v>54</v>
      </c>
      <c r="K55" s="162" t="s">
        <v>54</v>
      </c>
      <c r="L55" s="162" t="s">
        <v>54</v>
      </c>
      <c r="M55" s="162" t="s">
        <v>54</v>
      </c>
      <c r="N55" s="162" t="s">
        <v>54</v>
      </c>
      <c r="O55" s="162" t="s">
        <v>54</v>
      </c>
      <c r="P55" s="162" t="s">
        <v>54</v>
      </c>
      <c r="Q55" s="162" t="s">
        <v>54</v>
      </c>
      <c r="R55" s="163" t="s">
        <v>54</v>
      </c>
      <c r="S55" s="164" t="s">
        <v>62</v>
      </c>
      <c r="T55" s="160">
        <v>17</v>
      </c>
      <c r="U55" s="238">
        <f>100/SUM(T52:T55)*T55</f>
        <v>34.693877551020407</v>
      </c>
      <c r="V55" s="79">
        <f t="shared" si="0"/>
        <v>0</v>
      </c>
      <c r="W55" s="79">
        <f t="shared" ref="W55" si="12">(V53+V54*2)/D55</f>
        <v>9.3265306122448983</v>
      </c>
    </row>
    <row r="56" spans="1:23" x14ac:dyDescent="0.25">
      <c r="A56" s="150" t="s">
        <v>99</v>
      </c>
      <c r="B56" s="83" t="s">
        <v>25</v>
      </c>
      <c r="C56" s="83">
        <v>1</v>
      </c>
      <c r="D56" s="83">
        <v>3</v>
      </c>
      <c r="E56" s="84"/>
      <c r="F56" s="85" t="s">
        <v>51</v>
      </c>
      <c r="G56" s="82">
        <v>1</v>
      </c>
      <c r="H56" s="82">
        <v>3</v>
      </c>
      <c r="I56" s="82">
        <v>2</v>
      </c>
      <c r="J56" s="82">
        <v>3</v>
      </c>
      <c r="K56" s="82">
        <v>1</v>
      </c>
      <c r="L56" s="82">
        <v>3</v>
      </c>
      <c r="M56" s="82">
        <v>0</v>
      </c>
      <c r="N56" s="82">
        <v>0</v>
      </c>
      <c r="O56" s="82">
        <v>0</v>
      </c>
      <c r="P56" s="82">
        <v>1</v>
      </c>
      <c r="Q56" s="82">
        <v>0</v>
      </c>
      <c r="R56" s="86">
        <v>2</v>
      </c>
      <c r="S56" s="87" t="s">
        <v>59</v>
      </c>
      <c r="T56" s="84">
        <v>0</v>
      </c>
      <c r="U56" s="196">
        <f>100/SUM(T56:T59)*T56</f>
        <v>0</v>
      </c>
      <c r="V56" s="79">
        <f t="shared" si="0"/>
        <v>16</v>
      </c>
      <c r="W56" s="79"/>
    </row>
    <row r="57" spans="1:23" x14ac:dyDescent="0.25">
      <c r="A57" s="166" t="s">
        <v>99</v>
      </c>
      <c r="B57" s="89" t="s">
        <v>25</v>
      </c>
      <c r="C57" s="89">
        <v>1</v>
      </c>
      <c r="D57" s="89">
        <v>3</v>
      </c>
      <c r="E57" s="153"/>
      <c r="F57" s="154" t="s">
        <v>52</v>
      </c>
      <c r="G57" s="155">
        <v>2</v>
      </c>
      <c r="H57" s="155">
        <v>0</v>
      </c>
      <c r="I57" s="155">
        <v>0</v>
      </c>
      <c r="J57" s="155">
        <v>0</v>
      </c>
      <c r="K57" s="155">
        <v>2</v>
      </c>
      <c r="L57" s="155">
        <v>0</v>
      </c>
      <c r="M57" s="155">
        <v>3</v>
      </c>
      <c r="N57" s="155">
        <v>2</v>
      </c>
      <c r="O57" s="155">
        <v>1</v>
      </c>
      <c r="P57" s="155">
        <v>1</v>
      </c>
      <c r="Q57" s="155">
        <v>1</v>
      </c>
      <c r="R57" s="156">
        <v>0</v>
      </c>
      <c r="S57" s="157" t="s">
        <v>60</v>
      </c>
      <c r="T57" s="153">
        <v>3</v>
      </c>
      <c r="U57" s="196">
        <f>100/SUM(T56:T59)*T57</f>
        <v>100</v>
      </c>
      <c r="V57" s="79">
        <f t="shared" si="0"/>
        <v>12</v>
      </c>
      <c r="W57" s="79"/>
    </row>
    <row r="58" spans="1:23" x14ac:dyDescent="0.25">
      <c r="A58" s="166" t="s">
        <v>99</v>
      </c>
      <c r="B58" s="89" t="s">
        <v>25</v>
      </c>
      <c r="C58" s="89">
        <v>1</v>
      </c>
      <c r="D58" s="89">
        <v>3</v>
      </c>
      <c r="E58" s="153"/>
      <c r="F58" s="154" t="s">
        <v>53</v>
      </c>
      <c r="G58" s="88" t="s">
        <v>54</v>
      </c>
      <c r="H58" s="88" t="s">
        <v>54</v>
      </c>
      <c r="I58" s="88">
        <v>1</v>
      </c>
      <c r="J58" s="88" t="s">
        <v>54</v>
      </c>
      <c r="K58" s="88" t="s">
        <v>54</v>
      </c>
      <c r="L58" s="88">
        <v>0</v>
      </c>
      <c r="M58" s="88" t="s">
        <v>54</v>
      </c>
      <c r="N58" s="88" t="s">
        <v>54</v>
      </c>
      <c r="O58" s="88" t="s">
        <v>54</v>
      </c>
      <c r="P58" s="88">
        <v>0</v>
      </c>
      <c r="Q58" s="88">
        <v>0</v>
      </c>
      <c r="R58" s="88">
        <v>1</v>
      </c>
      <c r="S58" s="157" t="s">
        <v>61</v>
      </c>
      <c r="T58" s="153">
        <v>0</v>
      </c>
      <c r="U58" s="238">
        <f>100/SUM(T56:T59)*T58</f>
        <v>0</v>
      </c>
      <c r="V58" s="79">
        <f t="shared" si="0"/>
        <v>2</v>
      </c>
      <c r="W58" s="79"/>
    </row>
    <row r="59" spans="1:23" ht="15.75" thickBot="1" x14ac:dyDescent="0.3">
      <c r="A59" s="167" t="s">
        <v>99</v>
      </c>
      <c r="B59" s="159" t="s">
        <v>25</v>
      </c>
      <c r="C59" s="159">
        <v>1</v>
      </c>
      <c r="D59" s="159">
        <v>3</v>
      </c>
      <c r="E59" s="160"/>
      <c r="F59" s="161" t="s">
        <v>54</v>
      </c>
      <c r="G59" s="162" t="s">
        <v>54</v>
      </c>
      <c r="H59" s="162" t="s">
        <v>54</v>
      </c>
      <c r="I59" s="162" t="s">
        <v>54</v>
      </c>
      <c r="J59" s="162" t="s">
        <v>54</v>
      </c>
      <c r="K59" s="162" t="s">
        <v>54</v>
      </c>
      <c r="L59" s="162" t="s">
        <v>54</v>
      </c>
      <c r="M59" s="162" t="s">
        <v>54</v>
      </c>
      <c r="N59" s="162" t="s">
        <v>54</v>
      </c>
      <c r="O59" s="162" t="s">
        <v>54</v>
      </c>
      <c r="P59" s="162" t="s">
        <v>54</v>
      </c>
      <c r="Q59" s="162" t="s">
        <v>54</v>
      </c>
      <c r="R59" s="163" t="s">
        <v>54</v>
      </c>
      <c r="S59" s="164" t="s">
        <v>62</v>
      </c>
      <c r="T59" s="160">
        <v>0</v>
      </c>
      <c r="U59" s="238">
        <f>100/SUM(T56:T59)*T59</f>
        <v>0</v>
      </c>
      <c r="V59" s="79">
        <f t="shared" si="0"/>
        <v>0</v>
      </c>
      <c r="W59" s="79">
        <f t="shared" si="7"/>
        <v>5.333333333333333</v>
      </c>
    </row>
    <row r="60" spans="1:23" x14ac:dyDescent="0.25">
      <c r="A60" s="150" t="s">
        <v>99</v>
      </c>
      <c r="B60" s="83" t="s">
        <v>15</v>
      </c>
      <c r="C60" s="83">
        <v>1</v>
      </c>
      <c r="D60" s="83">
        <v>5</v>
      </c>
      <c r="E60" s="84"/>
      <c r="F60" s="85" t="s">
        <v>51</v>
      </c>
      <c r="G60" s="82">
        <v>2</v>
      </c>
      <c r="H60" s="82">
        <v>0</v>
      </c>
      <c r="I60" s="82">
        <v>1</v>
      </c>
      <c r="J60" s="82">
        <v>2</v>
      </c>
      <c r="K60" s="82">
        <v>1</v>
      </c>
      <c r="L60" s="82">
        <v>3</v>
      </c>
      <c r="M60" s="82">
        <v>0</v>
      </c>
      <c r="N60" s="82">
        <v>0</v>
      </c>
      <c r="O60" s="82">
        <v>0</v>
      </c>
      <c r="P60" s="82">
        <v>4</v>
      </c>
      <c r="Q60" s="82">
        <v>0</v>
      </c>
      <c r="R60" s="86">
        <v>0</v>
      </c>
      <c r="S60" s="87" t="s">
        <v>59</v>
      </c>
      <c r="T60" s="84">
        <v>0</v>
      </c>
      <c r="U60" s="196">
        <f>100/SUM(T60:T63)*T60</f>
        <v>0</v>
      </c>
      <c r="V60" s="79">
        <f t="shared" si="0"/>
        <v>13</v>
      </c>
      <c r="W60" s="79"/>
    </row>
    <row r="61" spans="1:23" x14ac:dyDescent="0.25">
      <c r="A61" s="166" t="s">
        <v>99</v>
      </c>
      <c r="B61" s="89" t="s">
        <v>15</v>
      </c>
      <c r="C61" s="89">
        <v>1</v>
      </c>
      <c r="D61" s="89">
        <v>5</v>
      </c>
      <c r="E61" s="153"/>
      <c r="F61" s="154" t="s">
        <v>52</v>
      </c>
      <c r="G61" s="155">
        <v>3</v>
      </c>
      <c r="H61" s="155">
        <v>5</v>
      </c>
      <c r="I61" s="155">
        <v>2</v>
      </c>
      <c r="J61" s="155">
        <v>3</v>
      </c>
      <c r="K61" s="155">
        <v>4</v>
      </c>
      <c r="L61" s="155">
        <v>2</v>
      </c>
      <c r="M61" s="155">
        <v>5</v>
      </c>
      <c r="N61" s="155">
        <v>5</v>
      </c>
      <c r="O61" s="155">
        <v>0</v>
      </c>
      <c r="P61" s="155">
        <v>1</v>
      </c>
      <c r="Q61" s="155">
        <v>0</v>
      </c>
      <c r="R61" s="156">
        <v>2</v>
      </c>
      <c r="S61" s="157" t="s">
        <v>60</v>
      </c>
      <c r="T61" s="153">
        <v>1</v>
      </c>
      <c r="U61" s="196">
        <f>100/SUM(T60:T63)*T61</f>
        <v>20</v>
      </c>
      <c r="V61" s="79">
        <f t="shared" si="0"/>
        <v>32</v>
      </c>
      <c r="W61" s="79"/>
    </row>
    <row r="62" spans="1:23" x14ac:dyDescent="0.25">
      <c r="A62" s="166" t="s">
        <v>99</v>
      </c>
      <c r="B62" s="89" t="s">
        <v>15</v>
      </c>
      <c r="C62" s="89">
        <v>1</v>
      </c>
      <c r="D62" s="89">
        <v>5</v>
      </c>
      <c r="E62" s="153"/>
      <c r="F62" s="154" t="s">
        <v>53</v>
      </c>
      <c r="G62" s="88" t="s">
        <v>54</v>
      </c>
      <c r="H62" s="88" t="s">
        <v>54</v>
      </c>
      <c r="I62" s="88">
        <v>2</v>
      </c>
      <c r="J62" s="88" t="s">
        <v>54</v>
      </c>
      <c r="K62" s="88" t="s">
        <v>54</v>
      </c>
      <c r="L62" s="88">
        <v>0</v>
      </c>
      <c r="M62" s="88" t="s">
        <v>54</v>
      </c>
      <c r="N62" s="88" t="s">
        <v>54</v>
      </c>
      <c r="O62" s="88" t="s">
        <v>54</v>
      </c>
      <c r="P62" s="88">
        <v>0</v>
      </c>
      <c r="Q62" s="88">
        <v>0</v>
      </c>
      <c r="R62" s="88">
        <v>3</v>
      </c>
      <c r="S62" s="157" t="s">
        <v>61</v>
      </c>
      <c r="T62" s="153">
        <v>4</v>
      </c>
      <c r="U62" s="238">
        <f>100/SUM(T60:T63)*T62</f>
        <v>80</v>
      </c>
      <c r="V62" s="79">
        <f t="shared" si="0"/>
        <v>5</v>
      </c>
      <c r="W62" s="79"/>
    </row>
    <row r="63" spans="1:23" ht="15.75" thickBot="1" x14ac:dyDescent="0.3">
      <c r="A63" s="167" t="s">
        <v>99</v>
      </c>
      <c r="B63" s="159" t="s">
        <v>15</v>
      </c>
      <c r="C63" s="159">
        <v>1</v>
      </c>
      <c r="D63" s="159">
        <v>5</v>
      </c>
      <c r="E63" s="160"/>
      <c r="F63" s="161" t="s">
        <v>54</v>
      </c>
      <c r="G63" s="162" t="s">
        <v>54</v>
      </c>
      <c r="H63" s="162" t="s">
        <v>54</v>
      </c>
      <c r="I63" s="162" t="s">
        <v>54</v>
      </c>
      <c r="J63" s="162" t="s">
        <v>54</v>
      </c>
      <c r="K63" s="162" t="s">
        <v>54</v>
      </c>
      <c r="L63" s="162" t="s">
        <v>54</v>
      </c>
      <c r="M63" s="162" t="s">
        <v>54</v>
      </c>
      <c r="N63" s="162" t="s">
        <v>54</v>
      </c>
      <c r="O63" s="162" t="s">
        <v>54</v>
      </c>
      <c r="P63" s="162" t="s">
        <v>54</v>
      </c>
      <c r="Q63" s="162" t="s">
        <v>54</v>
      </c>
      <c r="R63" s="163" t="s">
        <v>54</v>
      </c>
      <c r="S63" s="164" t="s">
        <v>62</v>
      </c>
      <c r="T63" s="160">
        <v>0</v>
      </c>
      <c r="U63" s="238">
        <f>100/SUM(T60:T63)*T63</f>
        <v>0</v>
      </c>
      <c r="V63" s="79">
        <f t="shared" si="0"/>
        <v>0</v>
      </c>
      <c r="W63" s="79">
        <f t="shared" si="8"/>
        <v>8.4</v>
      </c>
    </row>
    <row r="64" spans="1:23" x14ac:dyDescent="0.25">
      <c r="A64" s="150" t="s">
        <v>99</v>
      </c>
      <c r="B64" s="83" t="s">
        <v>110</v>
      </c>
      <c r="C64" s="83">
        <v>3</v>
      </c>
      <c r="D64" s="83">
        <v>69</v>
      </c>
      <c r="E64" s="84"/>
      <c r="F64" s="85" t="s">
        <v>51</v>
      </c>
      <c r="G64" s="82">
        <v>23</v>
      </c>
      <c r="H64" s="82">
        <v>22</v>
      </c>
      <c r="I64" s="82">
        <v>15</v>
      </c>
      <c r="J64" s="82">
        <v>20</v>
      </c>
      <c r="K64" s="82">
        <v>38</v>
      </c>
      <c r="L64" s="82">
        <v>21</v>
      </c>
      <c r="M64" s="82">
        <v>9</v>
      </c>
      <c r="N64" s="82">
        <v>20</v>
      </c>
      <c r="O64" s="82">
        <v>6</v>
      </c>
      <c r="P64" s="82">
        <v>2</v>
      </c>
      <c r="Q64" s="82">
        <v>8</v>
      </c>
      <c r="R64" s="86">
        <v>20</v>
      </c>
      <c r="S64" s="87" t="s">
        <v>59</v>
      </c>
      <c r="T64" s="84">
        <v>0</v>
      </c>
      <c r="U64" s="196">
        <f>100/SUM(T64:T67)*T64</f>
        <v>0</v>
      </c>
      <c r="V64" s="79">
        <f t="shared" si="0"/>
        <v>204</v>
      </c>
      <c r="W64" s="79"/>
    </row>
    <row r="65" spans="1:23" x14ac:dyDescent="0.25">
      <c r="A65" s="166" t="s">
        <v>99</v>
      </c>
      <c r="B65" s="89" t="s">
        <v>110</v>
      </c>
      <c r="C65" s="89">
        <v>3</v>
      </c>
      <c r="D65" s="89">
        <v>69</v>
      </c>
      <c r="E65" s="153"/>
      <c r="F65" s="154" t="s">
        <v>52</v>
      </c>
      <c r="G65" s="155">
        <v>46</v>
      </c>
      <c r="H65" s="155">
        <v>47</v>
      </c>
      <c r="I65" s="155">
        <v>2</v>
      </c>
      <c r="J65" s="155">
        <v>49</v>
      </c>
      <c r="K65" s="155">
        <v>31</v>
      </c>
      <c r="L65" s="155">
        <v>18</v>
      </c>
      <c r="M65" s="155">
        <v>60</v>
      </c>
      <c r="N65" s="155">
        <v>16</v>
      </c>
      <c r="O65" s="155">
        <v>27</v>
      </c>
      <c r="P65" s="155">
        <v>11</v>
      </c>
      <c r="Q65" s="155">
        <v>23</v>
      </c>
      <c r="R65" s="156">
        <v>20</v>
      </c>
      <c r="S65" s="157" t="s">
        <v>60</v>
      </c>
      <c r="T65" s="153">
        <v>13</v>
      </c>
      <c r="U65" s="196">
        <f>100/SUM(T64:T67)*T65</f>
        <v>18.840579710144926</v>
      </c>
      <c r="V65" s="79">
        <f t="shared" si="0"/>
        <v>350</v>
      </c>
      <c r="W65" s="79"/>
    </row>
    <row r="66" spans="1:23" x14ac:dyDescent="0.25">
      <c r="A66" s="166" t="s">
        <v>99</v>
      </c>
      <c r="B66" s="89" t="s">
        <v>110</v>
      </c>
      <c r="C66" s="89">
        <v>3</v>
      </c>
      <c r="D66" s="89">
        <v>69</v>
      </c>
      <c r="E66" s="153"/>
      <c r="F66" s="154" t="s">
        <v>53</v>
      </c>
      <c r="G66" s="88" t="s">
        <v>54</v>
      </c>
      <c r="H66" s="88" t="s">
        <v>54</v>
      </c>
      <c r="I66" s="88">
        <v>52</v>
      </c>
      <c r="J66" s="88" t="s">
        <v>54</v>
      </c>
      <c r="K66" s="88" t="s">
        <v>54</v>
      </c>
      <c r="L66" s="88">
        <v>30</v>
      </c>
      <c r="M66" s="88" t="s">
        <v>54</v>
      </c>
      <c r="N66" s="88" t="s">
        <v>54</v>
      </c>
      <c r="O66" s="88" t="s">
        <v>54</v>
      </c>
      <c r="P66" s="88">
        <v>23</v>
      </c>
      <c r="Q66" s="88">
        <v>2</v>
      </c>
      <c r="R66" s="88">
        <v>29</v>
      </c>
      <c r="S66" s="157" t="s">
        <v>61</v>
      </c>
      <c r="T66" s="153">
        <v>33</v>
      </c>
      <c r="U66" s="238">
        <f>100/SUM(T64:T67)*T66</f>
        <v>47.826086956521742</v>
      </c>
      <c r="V66" s="79">
        <f t="shared" si="0"/>
        <v>136</v>
      </c>
      <c r="W66" s="79"/>
    </row>
    <row r="67" spans="1:23" ht="15.75" thickBot="1" x14ac:dyDescent="0.3">
      <c r="A67" s="167" t="s">
        <v>99</v>
      </c>
      <c r="B67" s="159" t="s">
        <v>110</v>
      </c>
      <c r="C67" s="159">
        <v>3</v>
      </c>
      <c r="D67" s="159">
        <v>69</v>
      </c>
      <c r="E67" s="160"/>
      <c r="F67" s="161" t="s">
        <v>54</v>
      </c>
      <c r="G67" s="162" t="s">
        <v>54</v>
      </c>
      <c r="H67" s="162" t="s">
        <v>54</v>
      </c>
      <c r="I67" s="162" t="s">
        <v>54</v>
      </c>
      <c r="J67" s="162" t="s">
        <v>54</v>
      </c>
      <c r="K67" s="162" t="s">
        <v>54</v>
      </c>
      <c r="L67" s="162" t="s">
        <v>54</v>
      </c>
      <c r="M67" s="162" t="s">
        <v>54</v>
      </c>
      <c r="N67" s="162" t="s">
        <v>54</v>
      </c>
      <c r="O67" s="162" t="s">
        <v>54</v>
      </c>
      <c r="P67" s="162" t="s">
        <v>54</v>
      </c>
      <c r="Q67" s="162" t="s">
        <v>54</v>
      </c>
      <c r="R67" s="163" t="s">
        <v>54</v>
      </c>
      <c r="S67" s="164" t="s">
        <v>62</v>
      </c>
      <c r="T67" s="160">
        <v>23</v>
      </c>
      <c r="U67" s="238">
        <f>100/SUM(T64:T67)*T67</f>
        <v>33.333333333333336</v>
      </c>
      <c r="V67" s="79">
        <f t="shared" si="0"/>
        <v>0</v>
      </c>
      <c r="W67" s="79">
        <f t="shared" si="9"/>
        <v>9.0144927536231876</v>
      </c>
    </row>
    <row r="68" spans="1:23" x14ac:dyDescent="0.25">
      <c r="A68" s="150" t="s">
        <v>99</v>
      </c>
      <c r="B68" s="83" t="s">
        <v>111</v>
      </c>
      <c r="C68" s="83">
        <v>3</v>
      </c>
      <c r="D68" s="83">
        <v>57</v>
      </c>
      <c r="E68" s="84"/>
      <c r="F68" s="85" t="s">
        <v>51</v>
      </c>
      <c r="G68" s="82">
        <v>11</v>
      </c>
      <c r="H68" s="82">
        <v>14</v>
      </c>
      <c r="I68" s="82">
        <v>19</v>
      </c>
      <c r="J68" s="82">
        <v>26</v>
      </c>
      <c r="K68" s="82">
        <v>17</v>
      </c>
      <c r="L68" s="82">
        <v>26</v>
      </c>
      <c r="M68" s="82">
        <v>9</v>
      </c>
      <c r="N68" s="82">
        <v>14</v>
      </c>
      <c r="O68" s="82">
        <v>4</v>
      </c>
      <c r="P68" s="82">
        <v>7</v>
      </c>
      <c r="Q68" s="82">
        <v>16</v>
      </c>
      <c r="R68" s="86">
        <v>9</v>
      </c>
      <c r="S68" s="87" t="s">
        <v>59</v>
      </c>
      <c r="T68" s="84">
        <v>1</v>
      </c>
      <c r="U68" s="196">
        <f>100/SUM(T68:T71)*T68</f>
        <v>1.7543859649122806</v>
      </c>
      <c r="V68" s="79">
        <f t="shared" si="0"/>
        <v>172</v>
      </c>
      <c r="W68" s="79"/>
    </row>
    <row r="69" spans="1:23" x14ac:dyDescent="0.25">
      <c r="A69" s="166" t="s">
        <v>99</v>
      </c>
      <c r="B69" s="89" t="s">
        <v>111</v>
      </c>
      <c r="C69" s="89">
        <v>3</v>
      </c>
      <c r="D69" s="89">
        <v>57</v>
      </c>
      <c r="E69" s="153"/>
      <c r="F69" s="154" t="s">
        <v>52</v>
      </c>
      <c r="G69" s="155">
        <v>46</v>
      </c>
      <c r="H69" s="155">
        <v>43</v>
      </c>
      <c r="I69" s="155">
        <v>2</v>
      </c>
      <c r="J69" s="155">
        <v>31</v>
      </c>
      <c r="K69" s="155">
        <v>40</v>
      </c>
      <c r="L69" s="155">
        <v>18</v>
      </c>
      <c r="M69" s="155">
        <v>48</v>
      </c>
      <c r="N69" s="155">
        <v>13</v>
      </c>
      <c r="O69" s="155">
        <v>26</v>
      </c>
      <c r="P69" s="155">
        <v>6</v>
      </c>
      <c r="Q69" s="155">
        <v>13</v>
      </c>
      <c r="R69" s="156">
        <v>19</v>
      </c>
      <c r="S69" s="157" t="s">
        <v>60</v>
      </c>
      <c r="T69" s="153">
        <v>7</v>
      </c>
      <c r="U69" s="196">
        <f>100/SUM(T68:T71)*T69</f>
        <v>12.280701754385964</v>
      </c>
      <c r="V69" s="79">
        <f t="shared" ref="V69:V119" si="13">SUM(G69:R69)</f>
        <v>305</v>
      </c>
      <c r="W69" s="79"/>
    </row>
    <row r="70" spans="1:23" x14ac:dyDescent="0.25">
      <c r="A70" s="166" t="s">
        <v>99</v>
      </c>
      <c r="B70" s="89" t="s">
        <v>111</v>
      </c>
      <c r="C70" s="89">
        <v>3</v>
      </c>
      <c r="D70" s="89">
        <v>57</v>
      </c>
      <c r="E70" s="153"/>
      <c r="F70" s="154" t="s">
        <v>53</v>
      </c>
      <c r="G70" s="88" t="s">
        <v>54</v>
      </c>
      <c r="H70" s="88" t="s">
        <v>54</v>
      </c>
      <c r="I70" s="88">
        <v>36</v>
      </c>
      <c r="J70" s="88" t="s">
        <v>54</v>
      </c>
      <c r="K70" s="88" t="s">
        <v>54</v>
      </c>
      <c r="L70" s="88">
        <v>13</v>
      </c>
      <c r="M70" s="88" t="s">
        <v>54</v>
      </c>
      <c r="N70" s="88" t="s">
        <v>54</v>
      </c>
      <c r="O70" s="88" t="s">
        <v>54</v>
      </c>
      <c r="P70" s="88">
        <v>14</v>
      </c>
      <c r="Q70" s="88">
        <v>1</v>
      </c>
      <c r="R70" s="88">
        <v>29</v>
      </c>
      <c r="S70" s="157" t="s">
        <v>61</v>
      </c>
      <c r="T70" s="153">
        <v>33</v>
      </c>
      <c r="U70" s="238">
        <f>100/SUM(T68:T71)*T70</f>
        <v>57.89473684210526</v>
      </c>
      <c r="V70" s="79">
        <f t="shared" si="13"/>
        <v>93</v>
      </c>
      <c r="W70" s="79"/>
    </row>
    <row r="71" spans="1:23" ht="15.75" thickBot="1" x14ac:dyDescent="0.3">
      <c r="A71" s="167" t="s">
        <v>99</v>
      </c>
      <c r="B71" s="159" t="s">
        <v>111</v>
      </c>
      <c r="C71" s="159">
        <v>3</v>
      </c>
      <c r="D71" s="159">
        <v>57</v>
      </c>
      <c r="E71" s="160"/>
      <c r="F71" s="161" t="s">
        <v>54</v>
      </c>
      <c r="G71" s="162" t="s">
        <v>54</v>
      </c>
      <c r="H71" s="162" t="s">
        <v>54</v>
      </c>
      <c r="I71" s="162" t="s">
        <v>54</v>
      </c>
      <c r="J71" s="162" t="s">
        <v>54</v>
      </c>
      <c r="K71" s="162" t="s">
        <v>54</v>
      </c>
      <c r="L71" s="162" t="s">
        <v>54</v>
      </c>
      <c r="M71" s="162" t="s">
        <v>54</v>
      </c>
      <c r="N71" s="162" t="s">
        <v>54</v>
      </c>
      <c r="O71" s="162" t="s">
        <v>54</v>
      </c>
      <c r="P71" s="162" t="s">
        <v>54</v>
      </c>
      <c r="Q71" s="162" t="s">
        <v>54</v>
      </c>
      <c r="R71" s="163" t="s">
        <v>54</v>
      </c>
      <c r="S71" s="164" t="s">
        <v>62</v>
      </c>
      <c r="T71" s="160">
        <v>16</v>
      </c>
      <c r="U71" s="238">
        <f>100/SUM(T68:T71)*T71</f>
        <v>28.07017543859649</v>
      </c>
      <c r="V71" s="79">
        <f t="shared" si="13"/>
        <v>0</v>
      </c>
      <c r="W71" s="79">
        <f t="shared" si="10"/>
        <v>8.6140350877192979</v>
      </c>
    </row>
    <row r="72" spans="1:23" x14ac:dyDescent="0.25">
      <c r="A72" s="150" t="s">
        <v>99</v>
      </c>
      <c r="B72" s="83" t="s">
        <v>39</v>
      </c>
      <c r="C72" s="83">
        <v>2</v>
      </c>
      <c r="D72" s="83">
        <v>37</v>
      </c>
      <c r="E72" s="84"/>
      <c r="F72" s="85" t="s">
        <v>51</v>
      </c>
      <c r="G72" s="82">
        <v>19</v>
      </c>
      <c r="H72" s="82">
        <v>18</v>
      </c>
      <c r="I72" s="82">
        <v>17</v>
      </c>
      <c r="J72" s="82">
        <v>23</v>
      </c>
      <c r="K72" s="82">
        <v>10</v>
      </c>
      <c r="L72" s="82">
        <v>22</v>
      </c>
      <c r="M72" s="82">
        <v>2</v>
      </c>
      <c r="N72" s="82">
        <v>9</v>
      </c>
      <c r="O72" s="82">
        <v>5</v>
      </c>
      <c r="P72" s="82">
        <v>1</v>
      </c>
      <c r="Q72" s="82">
        <v>4</v>
      </c>
      <c r="R72" s="86">
        <v>10</v>
      </c>
      <c r="S72" s="87" t="s">
        <v>59</v>
      </c>
      <c r="T72" s="84">
        <v>5</v>
      </c>
      <c r="U72" s="196">
        <f>100/SUM(T72:T75)*T72</f>
        <v>13.513513513513512</v>
      </c>
      <c r="V72" s="79">
        <f t="shared" si="13"/>
        <v>140</v>
      </c>
      <c r="W72" s="79"/>
    </row>
    <row r="73" spans="1:23" x14ac:dyDescent="0.25">
      <c r="A73" s="166" t="s">
        <v>99</v>
      </c>
      <c r="B73" s="89" t="s">
        <v>39</v>
      </c>
      <c r="C73" s="89">
        <v>2</v>
      </c>
      <c r="D73" s="89">
        <v>37</v>
      </c>
      <c r="E73" s="153"/>
      <c r="F73" s="154" t="s">
        <v>52</v>
      </c>
      <c r="G73" s="155">
        <v>18</v>
      </c>
      <c r="H73" s="155">
        <v>19</v>
      </c>
      <c r="I73" s="155">
        <v>0</v>
      </c>
      <c r="J73" s="155">
        <v>14</v>
      </c>
      <c r="K73" s="155">
        <v>27</v>
      </c>
      <c r="L73" s="155">
        <v>7</v>
      </c>
      <c r="M73" s="155">
        <v>35</v>
      </c>
      <c r="N73" s="155">
        <v>9</v>
      </c>
      <c r="O73" s="155">
        <v>14</v>
      </c>
      <c r="P73" s="155">
        <v>7</v>
      </c>
      <c r="Q73" s="155">
        <v>14</v>
      </c>
      <c r="R73" s="156">
        <v>12</v>
      </c>
      <c r="S73" s="157" t="s">
        <v>60</v>
      </c>
      <c r="T73" s="153">
        <v>7</v>
      </c>
      <c r="U73" s="196">
        <f>100/SUM(T72:T75)*T73</f>
        <v>18.918918918918919</v>
      </c>
      <c r="V73" s="79">
        <f t="shared" si="13"/>
        <v>176</v>
      </c>
      <c r="W73" s="79"/>
    </row>
    <row r="74" spans="1:23" x14ac:dyDescent="0.25">
      <c r="A74" s="166" t="s">
        <v>99</v>
      </c>
      <c r="B74" s="89" t="s">
        <v>39</v>
      </c>
      <c r="C74" s="89">
        <v>2</v>
      </c>
      <c r="D74" s="89">
        <v>37</v>
      </c>
      <c r="E74" s="153"/>
      <c r="F74" s="154" t="s">
        <v>53</v>
      </c>
      <c r="G74" s="88" t="s">
        <v>54</v>
      </c>
      <c r="H74" s="88" t="s">
        <v>54</v>
      </c>
      <c r="I74" s="88">
        <v>20</v>
      </c>
      <c r="J74" s="88" t="s">
        <v>54</v>
      </c>
      <c r="K74" s="88" t="s">
        <v>54</v>
      </c>
      <c r="L74" s="88">
        <v>8</v>
      </c>
      <c r="M74" s="88" t="s">
        <v>54</v>
      </c>
      <c r="N74" s="88" t="s">
        <v>54</v>
      </c>
      <c r="O74" s="88" t="s">
        <v>54</v>
      </c>
      <c r="P74" s="88">
        <v>10</v>
      </c>
      <c r="Q74" s="88">
        <v>1</v>
      </c>
      <c r="R74" s="88">
        <v>15</v>
      </c>
      <c r="S74" s="157" t="s">
        <v>61</v>
      </c>
      <c r="T74" s="153">
        <v>17</v>
      </c>
      <c r="U74" s="238">
        <f>100/SUM(T72:T75)*T74</f>
        <v>45.945945945945944</v>
      </c>
      <c r="V74" s="79">
        <f t="shared" si="13"/>
        <v>54</v>
      </c>
      <c r="W74" s="79"/>
    </row>
    <row r="75" spans="1:23" ht="15.75" thickBot="1" x14ac:dyDescent="0.3">
      <c r="A75" s="167" t="s">
        <v>99</v>
      </c>
      <c r="B75" s="159" t="s">
        <v>39</v>
      </c>
      <c r="C75" s="159">
        <v>2</v>
      </c>
      <c r="D75" s="159">
        <v>37</v>
      </c>
      <c r="E75" s="160"/>
      <c r="F75" s="161" t="s">
        <v>54</v>
      </c>
      <c r="G75" s="162" t="s">
        <v>54</v>
      </c>
      <c r="H75" s="162" t="s">
        <v>54</v>
      </c>
      <c r="I75" s="162" t="s">
        <v>54</v>
      </c>
      <c r="J75" s="162" t="s">
        <v>54</v>
      </c>
      <c r="K75" s="162" t="s">
        <v>54</v>
      </c>
      <c r="L75" s="162" t="s">
        <v>54</v>
      </c>
      <c r="M75" s="162" t="s">
        <v>54</v>
      </c>
      <c r="N75" s="162" t="s">
        <v>54</v>
      </c>
      <c r="O75" s="162" t="s">
        <v>54</v>
      </c>
      <c r="P75" s="162" t="s">
        <v>54</v>
      </c>
      <c r="Q75" s="162" t="s">
        <v>54</v>
      </c>
      <c r="R75" s="163" t="s">
        <v>54</v>
      </c>
      <c r="S75" s="164" t="s">
        <v>62</v>
      </c>
      <c r="T75" s="160">
        <v>8</v>
      </c>
      <c r="U75" s="238">
        <f>100/SUM(T72:T75)*T75</f>
        <v>21.621621621621621</v>
      </c>
      <c r="V75" s="79">
        <f t="shared" si="13"/>
        <v>0</v>
      </c>
      <c r="W75" s="79">
        <f t="shared" si="11"/>
        <v>7.6756756756756754</v>
      </c>
    </row>
    <row r="76" spans="1:23" ht="15.75" thickBot="1" x14ac:dyDescent="0.3">
      <c r="A76" s="150" t="s">
        <v>99</v>
      </c>
      <c r="B76" s="83" t="s">
        <v>112</v>
      </c>
      <c r="C76" s="83">
        <v>3</v>
      </c>
      <c r="D76" s="83">
        <v>82</v>
      </c>
      <c r="E76" s="84"/>
      <c r="F76" s="85" t="s">
        <v>51</v>
      </c>
      <c r="G76" s="82">
        <v>30</v>
      </c>
      <c r="H76" s="82">
        <v>18</v>
      </c>
      <c r="I76" s="82">
        <v>25</v>
      </c>
      <c r="J76" s="82">
        <v>55</v>
      </c>
      <c r="K76" s="82">
        <v>24</v>
      </c>
      <c r="L76" s="82">
        <v>52</v>
      </c>
      <c r="M76" s="82">
        <v>7</v>
      </c>
      <c r="N76" s="82">
        <v>28</v>
      </c>
      <c r="O76" s="82">
        <v>12</v>
      </c>
      <c r="P76" s="82">
        <v>3</v>
      </c>
      <c r="Q76" s="82">
        <v>15</v>
      </c>
      <c r="R76" s="86">
        <v>10</v>
      </c>
      <c r="S76" s="87" t="s">
        <v>59</v>
      </c>
      <c r="T76" s="84">
        <v>3</v>
      </c>
      <c r="U76" s="196">
        <f>100/SUM(T76:T79)*T76</f>
        <v>3.6585365853658534</v>
      </c>
      <c r="V76" s="79">
        <f t="shared" si="13"/>
        <v>279</v>
      </c>
      <c r="W76" s="79"/>
    </row>
    <row r="77" spans="1:23" ht="15.75" thickBot="1" x14ac:dyDescent="0.3">
      <c r="A77" s="166" t="s">
        <v>99</v>
      </c>
      <c r="B77" s="83" t="s">
        <v>112</v>
      </c>
      <c r="C77" s="89">
        <v>3</v>
      </c>
      <c r="D77" s="89">
        <v>82</v>
      </c>
      <c r="E77" s="153"/>
      <c r="F77" s="154" t="s">
        <v>52</v>
      </c>
      <c r="G77" s="155">
        <v>52</v>
      </c>
      <c r="H77" s="155">
        <v>64</v>
      </c>
      <c r="I77" s="155">
        <v>0</v>
      </c>
      <c r="J77" s="155">
        <v>27</v>
      </c>
      <c r="K77" s="155">
        <v>58</v>
      </c>
      <c r="L77" s="155">
        <v>10</v>
      </c>
      <c r="M77" s="155">
        <v>75</v>
      </c>
      <c r="N77" s="155">
        <v>13</v>
      </c>
      <c r="O77" s="155">
        <v>29</v>
      </c>
      <c r="P77" s="155">
        <v>21</v>
      </c>
      <c r="Q77" s="155">
        <v>23</v>
      </c>
      <c r="R77" s="156">
        <v>21</v>
      </c>
      <c r="S77" s="157" t="s">
        <v>60</v>
      </c>
      <c r="T77" s="153">
        <v>14</v>
      </c>
      <c r="U77" s="196">
        <f>100/SUM(T76:T79)*T77</f>
        <v>17.073170731707318</v>
      </c>
      <c r="V77" s="79">
        <f t="shared" si="13"/>
        <v>393</v>
      </c>
      <c r="W77" s="79"/>
    </row>
    <row r="78" spans="1:23" ht="15.75" thickBot="1" x14ac:dyDescent="0.3">
      <c r="A78" s="166" t="s">
        <v>99</v>
      </c>
      <c r="B78" s="83" t="s">
        <v>112</v>
      </c>
      <c r="C78" s="89">
        <v>3</v>
      </c>
      <c r="D78" s="89">
        <v>82</v>
      </c>
      <c r="E78" s="153"/>
      <c r="F78" s="154" t="s">
        <v>53</v>
      </c>
      <c r="G78" s="88" t="s">
        <v>54</v>
      </c>
      <c r="H78" s="88" t="s">
        <v>54</v>
      </c>
      <c r="I78" s="88">
        <v>57</v>
      </c>
      <c r="J78" s="88" t="s">
        <v>54</v>
      </c>
      <c r="K78" s="88" t="s">
        <v>54</v>
      </c>
      <c r="L78" s="88">
        <v>20</v>
      </c>
      <c r="M78" s="88" t="s">
        <v>54</v>
      </c>
      <c r="N78" s="88" t="s">
        <v>54</v>
      </c>
      <c r="O78" s="88" t="s">
        <v>54</v>
      </c>
      <c r="P78" s="88">
        <v>17</v>
      </c>
      <c r="Q78" s="88">
        <v>3</v>
      </c>
      <c r="R78" s="88">
        <v>51</v>
      </c>
      <c r="S78" s="157" t="s">
        <v>61</v>
      </c>
      <c r="T78" s="153">
        <v>45</v>
      </c>
      <c r="U78" s="238">
        <f>100/SUM(T76:T79)*T78</f>
        <v>54.878048780487802</v>
      </c>
      <c r="V78" s="79">
        <f t="shared" si="13"/>
        <v>148</v>
      </c>
      <c r="W78" s="79"/>
    </row>
    <row r="79" spans="1:23" ht="15.75" thickBot="1" x14ac:dyDescent="0.3">
      <c r="A79" s="167" t="s">
        <v>99</v>
      </c>
      <c r="B79" s="83" t="s">
        <v>112</v>
      </c>
      <c r="C79" s="159">
        <v>3</v>
      </c>
      <c r="D79" s="159">
        <v>82</v>
      </c>
      <c r="E79" s="160"/>
      <c r="F79" s="161" t="s">
        <v>54</v>
      </c>
      <c r="G79" s="162" t="s">
        <v>54</v>
      </c>
      <c r="H79" s="162" t="s">
        <v>54</v>
      </c>
      <c r="I79" s="162" t="s">
        <v>54</v>
      </c>
      <c r="J79" s="162" t="s">
        <v>54</v>
      </c>
      <c r="K79" s="162" t="s">
        <v>54</v>
      </c>
      <c r="L79" s="162" t="s">
        <v>54</v>
      </c>
      <c r="M79" s="162" t="s">
        <v>54</v>
      </c>
      <c r="N79" s="162" t="s">
        <v>54</v>
      </c>
      <c r="O79" s="162" t="s">
        <v>54</v>
      </c>
      <c r="P79" s="162" t="s">
        <v>54</v>
      </c>
      <c r="Q79" s="162" t="s">
        <v>54</v>
      </c>
      <c r="R79" s="163" t="s">
        <v>54</v>
      </c>
      <c r="S79" s="164" t="s">
        <v>62</v>
      </c>
      <c r="T79" s="160">
        <v>20</v>
      </c>
      <c r="U79" s="238">
        <f>100/SUM(T76:T79)*T79</f>
        <v>24.390243902439025</v>
      </c>
      <c r="V79" s="79">
        <f t="shared" si="13"/>
        <v>0</v>
      </c>
      <c r="W79" s="79">
        <f t="shared" ref="W79" si="14">(V77+V78*2)/D79</f>
        <v>8.4024390243902438</v>
      </c>
    </row>
    <row r="80" spans="1:23" ht="15.75" thickBot="1" x14ac:dyDescent="0.3">
      <c r="A80" s="150" t="s">
        <v>99</v>
      </c>
      <c r="B80" s="83" t="s">
        <v>93</v>
      </c>
      <c r="C80" s="83">
        <v>3</v>
      </c>
      <c r="D80" s="83">
        <v>75</v>
      </c>
      <c r="E80" s="84"/>
      <c r="F80" s="85" t="s">
        <v>51</v>
      </c>
      <c r="G80" s="82">
        <v>22</v>
      </c>
      <c r="H80" s="82">
        <v>16</v>
      </c>
      <c r="I80" s="82">
        <v>16</v>
      </c>
      <c r="J80" s="82">
        <v>47</v>
      </c>
      <c r="K80" s="82">
        <v>18</v>
      </c>
      <c r="L80" s="82">
        <v>32</v>
      </c>
      <c r="M80" s="82">
        <v>3</v>
      </c>
      <c r="N80" s="82">
        <v>12</v>
      </c>
      <c r="O80" s="82">
        <v>8</v>
      </c>
      <c r="P80" s="82">
        <v>4</v>
      </c>
      <c r="Q80" s="82">
        <v>14</v>
      </c>
      <c r="R80" s="86">
        <v>18</v>
      </c>
      <c r="S80" s="87" t="s">
        <v>59</v>
      </c>
      <c r="T80" s="84">
        <v>0</v>
      </c>
      <c r="U80" s="196">
        <f>100/SUM(T80:T83)*T80</f>
        <v>0</v>
      </c>
      <c r="V80" s="79">
        <f t="shared" si="13"/>
        <v>210</v>
      </c>
      <c r="W80" s="79"/>
    </row>
    <row r="81" spans="1:23" ht="15.75" thickBot="1" x14ac:dyDescent="0.3">
      <c r="A81" s="166" t="s">
        <v>99</v>
      </c>
      <c r="B81" s="83" t="s">
        <v>93</v>
      </c>
      <c r="C81" s="89">
        <v>3</v>
      </c>
      <c r="D81" s="89">
        <v>75</v>
      </c>
      <c r="E81" s="153"/>
      <c r="F81" s="154" t="s">
        <v>52</v>
      </c>
      <c r="G81" s="155">
        <v>53</v>
      </c>
      <c r="H81" s="155">
        <v>59</v>
      </c>
      <c r="I81" s="155">
        <v>0</v>
      </c>
      <c r="J81" s="155">
        <v>28</v>
      </c>
      <c r="K81" s="155">
        <v>57</v>
      </c>
      <c r="L81" s="155">
        <v>9</v>
      </c>
      <c r="M81" s="155">
        <v>72</v>
      </c>
      <c r="N81" s="155">
        <v>25</v>
      </c>
      <c r="O81" s="155">
        <v>30</v>
      </c>
      <c r="P81" s="155">
        <v>12</v>
      </c>
      <c r="Q81" s="155">
        <v>23</v>
      </c>
      <c r="R81" s="156">
        <v>23</v>
      </c>
      <c r="S81" s="157" t="s">
        <v>60</v>
      </c>
      <c r="T81" s="153">
        <v>16</v>
      </c>
      <c r="U81" s="196">
        <f>100/SUM(T80:T83)*T81</f>
        <v>21.333333333333332</v>
      </c>
      <c r="V81" s="79">
        <f t="shared" si="13"/>
        <v>391</v>
      </c>
      <c r="W81" s="79"/>
    </row>
    <row r="82" spans="1:23" ht="15.75" thickBot="1" x14ac:dyDescent="0.3">
      <c r="A82" s="166" t="s">
        <v>99</v>
      </c>
      <c r="B82" s="83" t="s">
        <v>93</v>
      </c>
      <c r="C82" s="89">
        <v>3</v>
      </c>
      <c r="D82" s="89">
        <v>75</v>
      </c>
      <c r="E82" s="153"/>
      <c r="F82" s="154" t="s">
        <v>53</v>
      </c>
      <c r="G82" s="88" t="s">
        <v>54</v>
      </c>
      <c r="H82" s="88" t="s">
        <v>54</v>
      </c>
      <c r="I82" s="88">
        <v>59</v>
      </c>
      <c r="J82" s="88" t="s">
        <v>54</v>
      </c>
      <c r="K82" s="88" t="s">
        <v>54</v>
      </c>
      <c r="L82" s="88">
        <v>34</v>
      </c>
      <c r="M82" s="88" t="s">
        <v>54</v>
      </c>
      <c r="N82" s="88" t="s">
        <v>54</v>
      </c>
      <c r="O82" s="88" t="s">
        <v>54</v>
      </c>
      <c r="P82" s="88">
        <v>21</v>
      </c>
      <c r="Q82" s="88">
        <v>1</v>
      </c>
      <c r="R82" s="88">
        <v>34</v>
      </c>
      <c r="S82" s="157" t="s">
        <v>61</v>
      </c>
      <c r="T82" s="153">
        <v>29</v>
      </c>
      <c r="U82" s="238">
        <f>100/SUM(T80:T83)*T82</f>
        <v>38.666666666666664</v>
      </c>
      <c r="V82" s="79">
        <f t="shared" si="13"/>
        <v>149</v>
      </c>
      <c r="W82" s="79"/>
    </row>
    <row r="83" spans="1:23" ht="15.75" thickBot="1" x14ac:dyDescent="0.3">
      <c r="A83" s="167" t="s">
        <v>99</v>
      </c>
      <c r="B83" s="83" t="s">
        <v>93</v>
      </c>
      <c r="C83" s="159">
        <v>3</v>
      </c>
      <c r="D83" s="159">
        <v>75</v>
      </c>
      <c r="E83" s="160"/>
      <c r="F83" s="161" t="s">
        <v>54</v>
      </c>
      <c r="G83" s="162" t="s">
        <v>54</v>
      </c>
      <c r="H83" s="162" t="s">
        <v>54</v>
      </c>
      <c r="I83" s="162" t="s">
        <v>54</v>
      </c>
      <c r="J83" s="162" t="s">
        <v>54</v>
      </c>
      <c r="K83" s="162" t="s">
        <v>54</v>
      </c>
      <c r="L83" s="162" t="s">
        <v>54</v>
      </c>
      <c r="M83" s="162" t="s">
        <v>54</v>
      </c>
      <c r="N83" s="162" t="s">
        <v>54</v>
      </c>
      <c r="O83" s="162" t="s">
        <v>54</v>
      </c>
      <c r="P83" s="162" t="s">
        <v>54</v>
      </c>
      <c r="Q83" s="162" t="s">
        <v>54</v>
      </c>
      <c r="R83" s="163" t="s">
        <v>54</v>
      </c>
      <c r="S83" s="164" t="s">
        <v>62</v>
      </c>
      <c r="T83" s="160">
        <v>30</v>
      </c>
      <c r="U83" s="238">
        <f>100/SUM(T80:T83)*T83</f>
        <v>40</v>
      </c>
      <c r="V83" s="79">
        <f t="shared" si="13"/>
        <v>0</v>
      </c>
      <c r="W83" s="79">
        <f t="shared" si="7"/>
        <v>9.1866666666666674</v>
      </c>
    </row>
    <row r="84" spans="1:23" x14ac:dyDescent="0.25">
      <c r="A84" s="150" t="s">
        <v>123</v>
      </c>
      <c r="B84" s="83" t="s">
        <v>113</v>
      </c>
      <c r="C84" s="83">
        <v>1</v>
      </c>
      <c r="D84" s="83">
        <v>8</v>
      </c>
      <c r="E84" s="84"/>
      <c r="F84" s="85" t="s">
        <v>51</v>
      </c>
      <c r="G84" s="82">
        <v>5</v>
      </c>
      <c r="H84" s="82">
        <v>0</v>
      </c>
      <c r="I84" s="82">
        <v>2</v>
      </c>
      <c r="J84" s="82">
        <v>5</v>
      </c>
      <c r="K84" s="82">
        <v>2</v>
      </c>
      <c r="L84" s="82">
        <v>0</v>
      </c>
      <c r="M84" s="82">
        <v>0</v>
      </c>
      <c r="N84" s="82">
        <v>0</v>
      </c>
      <c r="O84" s="82">
        <v>1</v>
      </c>
      <c r="P84" s="82">
        <v>3</v>
      </c>
      <c r="Q84" s="82">
        <v>1</v>
      </c>
      <c r="R84" s="86">
        <v>0</v>
      </c>
      <c r="S84" s="87" t="s">
        <v>59</v>
      </c>
      <c r="T84" s="84">
        <v>0</v>
      </c>
      <c r="U84" s="196">
        <f>100/SUM(T84:T87)*T84</f>
        <v>0</v>
      </c>
      <c r="V84" s="79">
        <f t="shared" si="13"/>
        <v>19</v>
      </c>
      <c r="W84" s="79"/>
    </row>
    <row r="85" spans="1:23" x14ac:dyDescent="0.25">
      <c r="A85" s="166" t="s">
        <v>123</v>
      </c>
      <c r="B85" s="89" t="s">
        <v>113</v>
      </c>
      <c r="C85" s="89">
        <v>1</v>
      </c>
      <c r="D85" s="89">
        <v>8</v>
      </c>
      <c r="E85" s="153"/>
      <c r="F85" s="154" t="s">
        <v>52</v>
      </c>
      <c r="G85" s="155">
        <v>3</v>
      </c>
      <c r="H85" s="155">
        <v>8</v>
      </c>
      <c r="I85" s="155">
        <v>0</v>
      </c>
      <c r="J85" s="155">
        <v>3</v>
      </c>
      <c r="K85" s="155">
        <v>6</v>
      </c>
      <c r="L85" s="155">
        <v>2</v>
      </c>
      <c r="M85" s="155">
        <v>8</v>
      </c>
      <c r="N85" s="155">
        <v>4</v>
      </c>
      <c r="O85" s="155">
        <v>3</v>
      </c>
      <c r="P85" s="155">
        <v>0</v>
      </c>
      <c r="Q85" s="155">
        <v>1</v>
      </c>
      <c r="R85" s="156">
        <v>3</v>
      </c>
      <c r="S85" s="157" t="s">
        <v>60</v>
      </c>
      <c r="T85" s="153">
        <v>0</v>
      </c>
      <c r="U85" s="196">
        <f>100/SUM(T84:T87)*T85</f>
        <v>0</v>
      </c>
      <c r="V85" s="79">
        <f t="shared" si="13"/>
        <v>41</v>
      </c>
      <c r="W85" s="79"/>
    </row>
    <row r="86" spans="1:23" x14ac:dyDescent="0.25">
      <c r="A86" s="166" t="s">
        <v>123</v>
      </c>
      <c r="B86" s="89" t="s">
        <v>113</v>
      </c>
      <c r="C86" s="89">
        <v>1</v>
      </c>
      <c r="D86" s="89">
        <v>8</v>
      </c>
      <c r="E86" s="153"/>
      <c r="F86" s="154" t="s">
        <v>53</v>
      </c>
      <c r="G86" s="88" t="s">
        <v>54</v>
      </c>
      <c r="H86" s="88" t="s">
        <v>54</v>
      </c>
      <c r="I86" s="88">
        <v>6</v>
      </c>
      <c r="J86" s="88" t="s">
        <v>54</v>
      </c>
      <c r="K86" s="88" t="s">
        <v>54</v>
      </c>
      <c r="L86" s="88">
        <v>6</v>
      </c>
      <c r="M86" s="88" t="s">
        <v>54</v>
      </c>
      <c r="N86" s="88" t="s">
        <v>54</v>
      </c>
      <c r="O86" s="88" t="s">
        <v>54</v>
      </c>
      <c r="P86" s="88">
        <v>1</v>
      </c>
      <c r="Q86" s="88">
        <v>2</v>
      </c>
      <c r="R86" s="88">
        <v>5</v>
      </c>
      <c r="S86" s="157" t="s">
        <v>61</v>
      </c>
      <c r="T86" s="153">
        <v>5</v>
      </c>
      <c r="U86" s="238">
        <f>100/SUM(T84:T87)*T86</f>
        <v>62.5</v>
      </c>
      <c r="V86" s="79">
        <f t="shared" si="13"/>
        <v>20</v>
      </c>
      <c r="W86" s="79"/>
    </row>
    <row r="87" spans="1:23" ht="15.75" thickBot="1" x14ac:dyDescent="0.3">
      <c r="A87" s="167" t="s">
        <v>123</v>
      </c>
      <c r="B87" s="159" t="s">
        <v>113</v>
      </c>
      <c r="C87" s="159">
        <v>1</v>
      </c>
      <c r="D87" s="159">
        <v>8</v>
      </c>
      <c r="E87" s="160"/>
      <c r="F87" s="161" t="s">
        <v>54</v>
      </c>
      <c r="G87" s="162" t="s">
        <v>54</v>
      </c>
      <c r="H87" s="162" t="s">
        <v>54</v>
      </c>
      <c r="I87" s="162" t="s">
        <v>54</v>
      </c>
      <c r="J87" s="162" t="s">
        <v>54</v>
      </c>
      <c r="K87" s="162" t="s">
        <v>54</v>
      </c>
      <c r="L87" s="162" t="s">
        <v>54</v>
      </c>
      <c r="M87" s="162" t="s">
        <v>54</v>
      </c>
      <c r="N87" s="162" t="s">
        <v>54</v>
      </c>
      <c r="O87" s="162" t="s">
        <v>54</v>
      </c>
      <c r="P87" s="162" t="s">
        <v>54</v>
      </c>
      <c r="Q87" s="162" t="s">
        <v>54</v>
      </c>
      <c r="R87" s="163" t="s">
        <v>54</v>
      </c>
      <c r="S87" s="164" t="s">
        <v>62</v>
      </c>
      <c r="T87" s="160">
        <v>3</v>
      </c>
      <c r="U87" s="238">
        <f>100/SUM(T84:T87)*T87</f>
        <v>37.5</v>
      </c>
      <c r="V87" s="79">
        <f t="shared" si="13"/>
        <v>0</v>
      </c>
      <c r="W87" s="79">
        <f t="shared" si="8"/>
        <v>10.125</v>
      </c>
    </row>
    <row r="88" spans="1:23" x14ac:dyDescent="0.25">
      <c r="A88" s="150" t="s">
        <v>99</v>
      </c>
      <c r="B88" s="83" t="s">
        <v>17</v>
      </c>
      <c r="C88" s="83">
        <v>1</v>
      </c>
      <c r="D88" s="83">
        <v>7</v>
      </c>
      <c r="E88" s="84"/>
      <c r="F88" s="85" t="s">
        <v>51</v>
      </c>
      <c r="G88" s="82">
        <v>2</v>
      </c>
      <c r="H88" s="82">
        <v>2</v>
      </c>
      <c r="I88" s="82">
        <v>2</v>
      </c>
      <c r="J88" s="82">
        <v>7</v>
      </c>
      <c r="K88" s="82">
        <v>3</v>
      </c>
      <c r="L88" s="82">
        <v>5</v>
      </c>
      <c r="M88" s="82">
        <v>2</v>
      </c>
      <c r="N88" s="82">
        <v>1</v>
      </c>
      <c r="O88" s="82">
        <v>0</v>
      </c>
      <c r="P88" s="82">
        <v>0</v>
      </c>
      <c r="Q88" s="82">
        <v>0</v>
      </c>
      <c r="R88" s="86">
        <v>0</v>
      </c>
      <c r="S88" s="87" t="s">
        <v>59</v>
      </c>
      <c r="T88" s="84">
        <v>0</v>
      </c>
      <c r="U88" s="196">
        <f>100/SUM(T88:T91)*T88</f>
        <v>0</v>
      </c>
      <c r="V88" s="79">
        <f t="shared" si="13"/>
        <v>24</v>
      </c>
      <c r="W88" s="79"/>
    </row>
    <row r="89" spans="1:23" x14ac:dyDescent="0.25">
      <c r="A89" s="166" t="s">
        <v>99</v>
      </c>
      <c r="B89" s="89" t="s">
        <v>17</v>
      </c>
      <c r="C89" s="89">
        <v>1</v>
      </c>
      <c r="D89" s="89">
        <v>7</v>
      </c>
      <c r="E89" s="153"/>
      <c r="F89" s="154" t="s">
        <v>52</v>
      </c>
      <c r="G89" s="155">
        <v>5</v>
      </c>
      <c r="H89" s="155">
        <v>5</v>
      </c>
      <c r="I89" s="155">
        <v>0</v>
      </c>
      <c r="J89" s="155">
        <v>0</v>
      </c>
      <c r="K89" s="155">
        <v>4</v>
      </c>
      <c r="L89" s="155">
        <v>1</v>
      </c>
      <c r="M89" s="155">
        <v>5</v>
      </c>
      <c r="N89" s="155">
        <v>2</v>
      </c>
      <c r="O89" s="155">
        <v>4</v>
      </c>
      <c r="P89" s="155">
        <v>2</v>
      </c>
      <c r="Q89" s="155">
        <v>4</v>
      </c>
      <c r="R89" s="156">
        <v>3</v>
      </c>
      <c r="S89" s="157" t="s">
        <v>60</v>
      </c>
      <c r="T89" s="153">
        <v>2</v>
      </c>
      <c r="U89" s="196">
        <f>100/SUM(T88:T91)*T89</f>
        <v>28.571428571428573</v>
      </c>
      <c r="V89" s="79">
        <f t="shared" si="13"/>
        <v>35</v>
      </c>
      <c r="W89" s="79"/>
    </row>
    <row r="90" spans="1:23" x14ac:dyDescent="0.25">
      <c r="A90" s="166" t="s">
        <v>99</v>
      </c>
      <c r="B90" s="89" t="s">
        <v>17</v>
      </c>
      <c r="C90" s="89">
        <v>1</v>
      </c>
      <c r="D90" s="89">
        <v>7</v>
      </c>
      <c r="E90" s="153"/>
      <c r="F90" s="154" t="s">
        <v>53</v>
      </c>
      <c r="G90" s="88" t="s">
        <v>54</v>
      </c>
      <c r="H90" s="88" t="s">
        <v>54</v>
      </c>
      <c r="I90" s="88">
        <v>5</v>
      </c>
      <c r="J90" s="88" t="s">
        <v>54</v>
      </c>
      <c r="K90" s="88" t="s">
        <v>54</v>
      </c>
      <c r="L90" s="88">
        <v>1</v>
      </c>
      <c r="M90" s="88" t="s">
        <v>54</v>
      </c>
      <c r="N90" s="88" t="s">
        <v>54</v>
      </c>
      <c r="O90" s="88" t="s">
        <v>54</v>
      </c>
      <c r="P90" s="88">
        <v>1</v>
      </c>
      <c r="Q90" s="88">
        <v>0</v>
      </c>
      <c r="R90" s="88">
        <v>4</v>
      </c>
      <c r="S90" s="157" t="s">
        <v>61</v>
      </c>
      <c r="T90" s="153">
        <v>3</v>
      </c>
      <c r="U90" s="238">
        <f>100/SUM(T88:T91)*T90</f>
        <v>42.857142857142861</v>
      </c>
      <c r="V90" s="79">
        <f t="shared" si="13"/>
        <v>11</v>
      </c>
      <c r="W90" s="79"/>
    </row>
    <row r="91" spans="1:23" ht="15.75" thickBot="1" x14ac:dyDescent="0.3">
      <c r="A91" s="167" t="s">
        <v>99</v>
      </c>
      <c r="B91" s="159" t="s">
        <v>17</v>
      </c>
      <c r="C91" s="159">
        <v>1</v>
      </c>
      <c r="D91" s="159">
        <v>7</v>
      </c>
      <c r="E91" s="160"/>
      <c r="F91" s="161" t="s">
        <v>54</v>
      </c>
      <c r="G91" s="162" t="s">
        <v>54</v>
      </c>
      <c r="H91" s="162" t="s">
        <v>54</v>
      </c>
      <c r="I91" s="162" t="s">
        <v>54</v>
      </c>
      <c r="J91" s="162" t="s">
        <v>54</v>
      </c>
      <c r="K91" s="162" t="s">
        <v>54</v>
      </c>
      <c r="L91" s="162" t="s">
        <v>54</v>
      </c>
      <c r="M91" s="162" t="s">
        <v>54</v>
      </c>
      <c r="N91" s="162" t="s">
        <v>54</v>
      </c>
      <c r="O91" s="162" t="s">
        <v>54</v>
      </c>
      <c r="P91" s="162" t="s">
        <v>54</v>
      </c>
      <c r="Q91" s="162" t="s">
        <v>54</v>
      </c>
      <c r="R91" s="163" t="s">
        <v>54</v>
      </c>
      <c r="S91" s="164" t="s">
        <v>62</v>
      </c>
      <c r="T91" s="160">
        <v>2</v>
      </c>
      <c r="U91" s="238">
        <f>100/SUM(T88:T91)*T91</f>
        <v>28.571428571428573</v>
      </c>
      <c r="V91" s="79">
        <f t="shared" si="13"/>
        <v>0</v>
      </c>
      <c r="W91" s="79">
        <f t="shared" si="9"/>
        <v>8.1428571428571423</v>
      </c>
    </row>
    <row r="92" spans="1:23" x14ac:dyDescent="0.25">
      <c r="A92" s="150" t="s">
        <v>99</v>
      </c>
      <c r="B92" s="83" t="s">
        <v>32</v>
      </c>
      <c r="C92" s="83">
        <v>1</v>
      </c>
      <c r="D92" s="83">
        <v>17</v>
      </c>
      <c r="E92" s="84"/>
      <c r="F92" s="85" t="s">
        <v>51</v>
      </c>
      <c r="G92" s="82">
        <v>2</v>
      </c>
      <c r="H92" s="82">
        <v>5</v>
      </c>
      <c r="I92" s="82">
        <v>2</v>
      </c>
      <c r="J92" s="82">
        <v>10</v>
      </c>
      <c r="K92" s="82">
        <v>4</v>
      </c>
      <c r="L92" s="82">
        <v>6</v>
      </c>
      <c r="M92" s="82">
        <v>1</v>
      </c>
      <c r="N92" s="82">
        <v>3</v>
      </c>
      <c r="O92" s="82">
        <v>4</v>
      </c>
      <c r="P92" s="82">
        <v>2</v>
      </c>
      <c r="Q92" s="82">
        <v>4</v>
      </c>
      <c r="R92" s="86">
        <v>6</v>
      </c>
      <c r="S92" s="87" t="s">
        <v>59</v>
      </c>
      <c r="T92" s="84">
        <v>2</v>
      </c>
      <c r="U92" s="196">
        <f>100/SUM(T92:T95)*T92</f>
        <v>11.764705882352942</v>
      </c>
      <c r="V92" s="79">
        <f t="shared" si="13"/>
        <v>49</v>
      </c>
      <c r="W92" s="79"/>
    </row>
    <row r="93" spans="1:23" x14ac:dyDescent="0.25">
      <c r="A93" s="166" t="s">
        <v>99</v>
      </c>
      <c r="B93" s="89" t="s">
        <v>32</v>
      </c>
      <c r="C93" s="89">
        <v>1</v>
      </c>
      <c r="D93" s="89">
        <v>17</v>
      </c>
      <c r="E93" s="153"/>
      <c r="F93" s="154" t="s">
        <v>52</v>
      </c>
      <c r="G93" s="155">
        <v>15</v>
      </c>
      <c r="H93" s="155">
        <v>12</v>
      </c>
      <c r="I93" s="155">
        <v>1</v>
      </c>
      <c r="J93" s="155">
        <v>7</v>
      </c>
      <c r="K93" s="155">
        <v>13</v>
      </c>
      <c r="L93" s="155">
        <v>5</v>
      </c>
      <c r="M93" s="155">
        <v>16</v>
      </c>
      <c r="N93" s="155">
        <v>7</v>
      </c>
      <c r="O93" s="155">
        <v>3</v>
      </c>
      <c r="P93" s="155">
        <v>2</v>
      </c>
      <c r="Q93" s="155">
        <v>3</v>
      </c>
      <c r="R93" s="156">
        <v>2</v>
      </c>
      <c r="S93" s="157" t="s">
        <v>60</v>
      </c>
      <c r="T93" s="153">
        <v>2</v>
      </c>
      <c r="U93" s="196">
        <f>100/SUM(T92:T95)*T93</f>
        <v>11.764705882352942</v>
      </c>
      <c r="V93" s="79">
        <f t="shared" si="13"/>
        <v>86</v>
      </c>
      <c r="W93" s="79"/>
    </row>
    <row r="94" spans="1:23" x14ac:dyDescent="0.25">
      <c r="A94" s="166" t="s">
        <v>99</v>
      </c>
      <c r="B94" s="89" t="s">
        <v>32</v>
      </c>
      <c r="C94" s="89">
        <v>1</v>
      </c>
      <c r="D94" s="89">
        <v>17</v>
      </c>
      <c r="E94" s="153"/>
      <c r="F94" s="154" t="s">
        <v>53</v>
      </c>
      <c r="G94" s="88" t="s">
        <v>54</v>
      </c>
      <c r="H94" s="88" t="s">
        <v>54</v>
      </c>
      <c r="I94" s="88">
        <v>14</v>
      </c>
      <c r="J94" s="88" t="s">
        <v>54</v>
      </c>
      <c r="K94" s="88" t="s">
        <v>54</v>
      </c>
      <c r="L94" s="88">
        <v>6</v>
      </c>
      <c r="M94" s="88" t="s">
        <v>54</v>
      </c>
      <c r="N94" s="88" t="s">
        <v>54</v>
      </c>
      <c r="O94" s="88" t="s">
        <v>54</v>
      </c>
      <c r="P94" s="88">
        <v>6</v>
      </c>
      <c r="Q94" s="88">
        <v>0</v>
      </c>
      <c r="R94" s="88">
        <v>9</v>
      </c>
      <c r="S94" s="157" t="s">
        <v>61</v>
      </c>
      <c r="T94" s="153">
        <v>4</v>
      </c>
      <c r="U94" s="238">
        <f>100/SUM(T92:T95)*T94</f>
        <v>23.529411764705884</v>
      </c>
      <c r="V94" s="79">
        <f t="shared" si="13"/>
        <v>35</v>
      </c>
      <c r="W94" s="79"/>
    </row>
    <row r="95" spans="1:23" ht="15.75" thickBot="1" x14ac:dyDescent="0.3">
      <c r="A95" s="167" t="s">
        <v>99</v>
      </c>
      <c r="B95" s="159" t="s">
        <v>32</v>
      </c>
      <c r="C95" s="159">
        <v>1</v>
      </c>
      <c r="D95" s="159">
        <v>17</v>
      </c>
      <c r="E95" s="160"/>
      <c r="F95" s="161" t="s">
        <v>54</v>
      </c>
      <c r="G95" s="162" t="s">
        <v>54</v>
      </c>
      <c r="H95" s="162" t="s">
        <v>54</v>
      </c>
      <c r="I95" s="162" t="s">
        <v>54</v>
      </c>
      <c r="J95" s="162" t="s">
        <v>54</v>
      </c>
      <c r="K95" s="162" t="s">
        <v>54</v>
      </c>
      <c r="L95" s="162" t="s">
        <v>54</v>
      </c>
      <c r="M95" s="162" t="s">
        <v>54</v>
      </c>
      <c r="N95" s="162" t="s">
        <v>54</v>
      </c>
      <c r="O95" s="162" t="s">
        <v>54</v>
      </c>
      <c r="P95" s="162" t="s">
        <v>54</v>
      </c>
      <c r="Q95" s="162" t="s">
        <v>54</v>
      </c>
      <c r="R95" s="163" t="s">
        <v>54</v>
      </c>
      <c r="S95" s="164" t="s">
        <v>62</v>
      </c>
      <c r="T95" s="160">
        <v>9</v>
      </c>
      <c r="U95" s="238">
        <f>100/SUM(T92:T95)*T95</f>
        <v>52.941176470588239</v>
      </c>
      <c r="V95" s="79">
        <f t="shared" si="13"/>
        <v>0</v>
      </c>
      <c r="W95" s="79">
        <f t="shared" si="10"/>
        <v>9.1764705882352935</v>
      </c>
    </row>
    <row r="96" spans="1:23" x14ac:dyDescent="0.25">
      <c r="A96" s="150" t="s">
        <v>99</v>
      </c>
      <c r="B96" s="83" t="s">
        <v>114</v>
      </c>
      <c r="C96" s="83">
        <v>2</v>
      </c>
      <c r="D96" s="83">
        <v>42</v>
      </c>
      <c r="E96" s="84"/>
      <c r="F96" s="85" t="s">
        <v>51</v>
      </c>
      <c r="G96" s="82">
        <v>8</v>
      </c>
      <c r="H96" s="82">
        <v>9</v>
      </c>
      <c r="I96" s="82">
        <v>7</v>
      </c>
      <c r="J96" s="82">
        <v>13</v>
      </c>
      <c r="K96" s="82">
        <v>18</v>
      </c>
      <c r="L96" s="82">
        <v>25</v>
      </c>
      <c r="M96" s="82">
        <v>9</v>
      </c>
      <c r="N96" s="82">
        <v>7</v>
      </c>
      <c r="O96" s="82">
        <v>8</v>
      </c>
      <c r="P96" s="82">
        <v>6</v>
      </c>
      <c r="Q96" s="82">
        <v>6</v>
      </c>
      <c r="R96" s="86">
        <v>11</v>
      </c>
      <c r="S96" s="87" t="s">
        <v>59</v>
      </c>
      <c r="T96" s="84">
        <v>2</v>
      </c>
      <c r="U96" s="196">
        <f>100/SUM(T96:T99)*T96</f>
        <v>4.7619047619047619</v>
      </c>
      <c r="V96" s="79">
        <f t="shared" si="13"/>
        <v>127</v>
      </c>
      <c r="W96" s="79"/>
    </row>
    <row r="97" spans="1:23" x14ac:dyDescent="0.25">
      <c r="A97" s="166" t="s">
        <v>99</v>
      </c>
      <c r="B97" s="89" t="s">
        <v>114</v>
      </c>
      <c r="C97" s="89">
        <v>2</v>
      </c>
      <c r="D97" s="89">
        <v>42</v>
      </c>
      <c r="E97" s="153"/>
      <c r="F97" s="154" t="s">
        <v>52</v>
      </c>
      <c r="G97" s="155">
        <v>34</v>
      </c>
      <c r="H97" s="155">
        <v>33</v>
      </c>
      <c r="I97" s="155">
        <v>4</v>
      </c>
      <c r="J97" s="155">
        <v>29</v>
      </c>
      <c r="K97" s="155">
        <v>24</v>
      </c>
      <c r="L97" s="155">
        <v>14</v>
      </c>
      <c r="M97" s="155">
        <v>33</v>
      </c>
      <c r="N97" s="155">
        <v>12</v>
      </c>
      <c r="O97" s="155">
        <v>15</v>
      </c>
      <c r="P97" s="155">
        <v>8</v>
      </c>
      <c r="Q97" s="155">
        <v>9</v>
      </c>
      <c r="R97" s="156">
        <v>10</v>
      </c>
      <c r="S97" s="157" t="s">
        <v>60</v>
      </c>
      <c r="T97" s="153">
        <v>9</v>
      </c>
      <c r="U97" s="196">
        <f>100/SUM(T96:T99)*T97</f>
        <v>21.428571428571427</v>
      </c>
      <c r="V97" s="79">
        <f t="shared" si="13"/>
        <v>225</v>
      </c>
      <c r="W97" s="79"/>
    </row>
    <row r="98" spans="1:23" x14ac:dyDescent="0.25">
      <c r="A98" s="166" t="s">
        <v>99</v>
      </c>
      <c r="B98" s="89" t="s">
        <v>114</v>
      </c>
      <c r="C98" s="89">
        <v>2</v>
      </c>
      <c r="D98" s="89">
        <v>42</v>
      </c>
      <c r="E98" s="153"/>
      <c r="F98" s="154" t="s">
        <v>53</v>
      </c>
      <c r="G98" s="88" t="s">
        <v>54</v>
      </c>
      <c r="H98" s="88" t="s">
        <v>54</v>
      </c>
      <c r="I98" s="88">
        <v>31</v>
      </c>
      <c r="J98" s="88" t="s">
        <v>54</v>
      </c>
      <c r="K98" s="88" t="s">
        <v>54</v>
      </c>
      <c r="L98" s="88">
        <v>3</v>
      </c>
      <c r="M98" s="88" t="s">
        <v>54</v>
      </c>
      <c r="N98" s="88" t="s">
        <v>54</v>
      </c>
      <c r="O98" s="88" t="s">
        <v>54</v>
      </c>
      <c r="P98" s="88">
        <v>5</v>
      </c>
      <c r="Q98" s="88">
        <v>8</v>
      </c>
      <c r="R98" s="88">
        <v>21</v>
      </c>
      <c r="S98" s="157" t="s">
        <v>61</v>
      </c>
      <c r="T98" s="153">
        <v>18</v>
      </c>
      <c r="U98" s="238">
        <f>100/SUM(T96:T99)*T98</f>
        <v>42.857142857142854</v>
      </c>
      <c r="V98" s="79">
        <f t="shared" si="13"/>
        <v>68</v>
      </c>
      <c r="W98" s="79"/>
    </row>
    <row r="99" spans="1:23" ht="15.75" thickBot="1" x14ac:dyDescent="0.3">
      <c r="A99" s="167" t="s">
        <v>99</v>
      </c>
      <c r="B99" s="159" t="s">
        <v>114</v>
      </c>
      <c r="C99" s="159">
        <v>2</v>
      </c>
      <c r="D99" s="159">
        <v>42</v>
      </c>
      <c r="E99" s="160"/>
      <c r="F99" s="161" t="s">
        <v>54</v>
      </c>
      <c r="G99" s="162" t="s">
        <v>54</v>
      </c>
      <c r="H99" s="162" t="s">
        <v>54</v>
      </c>
      <c r="I99" s="162" t="s">
        <v>54</v>
      </c>
      <c r="J99" s="162" t="s">
        <v>54</v>
      </c>
      <c r="K99" s="162" t="s">
        <v>54</v>
      </c>
      <c r="L99" s="162" t="s">
        <v>54</v>
      </c>
      <c r="M99" s="162" t="s">
        <v>54</v>
      </c>
      <c r="N99" s="162" t="s">
        <v>54</v>
      </c>
      <c r="O99" s="162" t="s">
        <v>54</v>
      </c>
      <c r="P99" s="162" t="s">
        <v>54</v>
      </c>
      <c r="Q99" s="162" t="s">
        <v>54</v>
      </c>
      <c r="R99" s="163" t="s">
        <v>54</v>
      </c>
      <c r="S99" s="164" t="s">
        <v>62</v>
      </c>
      <c r="T99" s="160">
        <v>13</v>
      </c>
      <c r="U99" s="238">
        <f>100/SUM(T96:T99)*T99</f>
        <v>30.952380952380953</v>
      </c>
      <c r="V99" s="79">
        <f t="shared" si="13"/>
        <v>0</v>
      </c>
      <c r="W99" s="79">
        <f t="shared" si="11"/>
        <v>8.5952380952380949</v>
      </c>
    </row>
    <row r="100" spans="1:23" x14ac:dyDescent="0.25">
      <c r="A100" s="150" t="s">
        <v>99</v>
      </c>
      <c r="B100" s="83" t="s">
        <v>37</v>
      </c>
      <c r="C100" s="83">
        <v>1</v>
      </c>
      <c r="D100" s="83">
        <v>15</v>
      </c>
      <c r="E100" s="84"/>
      <c r="F100" s="85" t="s">
        <v>51</v>
      </c>
      <c r="G100" s="82">
        <v>3</v>
      </c>
      <c r="H100" s="82">
        <v>6</v>
      </c>
      <c r="I100" s="82">
        <v>7</v>
      </c>
      <c r="J100" s="82">
        <v>9</v>
      </c>
      <c r="K100" s="82">
        <v>6</v>
      </c>
      <c r="L100" s="82">
        <v>9</v>
      </c>
      <c r="M100" s="82">
        <v>1</v>
      </c>
      <c r="N100" s="82">
        <v>4</v>
      </c>
      <c r="O100" s="82">
        <v>3</v>
      </c>
      <c r="P100" s="82">
        <v>3</v>
      </c>
      <c r="Q100" s="82">
        <v>4</v>
      </c>
      <c r="R100" s="86">
        <v>1</v>
      </c>
      <c r="S100" s="87" t="s">
        <v>59</v>
      </c>
      <c r="T100" s="84">
        <v>1</v>
      </c>
      <c r="U100" s="196">
        <f>100/SUM(T100:T103)*T100</f>
        <v>6.666666666666667</v>
      </c>
      <c r="V100" s="79">
        <f t="shared" si="13"/>
        <v>56</v>
      </c>
      <c r="W100" s="79"/>
    </row>
    <row r="101" spans="1:23" x14ac:dyDescent="0.25">
      <c r="A101" s="166" t="s">
        <v>99</v>
      </c>
      <c r="B101" s="89" t="s">
        <v>37</v>
      </c>
      <c r="C101" s="89">
        <v>1</v>
      </c>
      <c r="D101" s="89">
        <v>15</v>
      </c>
      <c r="E101" s="153"/>
      <c r="F101" s="154" t="s">
        <v>52</v>
      </c>
      <c r="G101" s="155">
        <v>12</v>
      </c>
      <c r="H101" s="155">
        <v>9</v>
      </c>
      <c r="I101" s="155">
        <v>0</v>
      </c>
      <c r="J101" s="155">
        <v>6</v>
      </c>
      <c r="K101" s="155">
        <v>9</v>
      </c>
      <c r="L101" s="155">
        <v>4</v>
      </c>
      <c r="M101" s="155">
        <v>14</v>
      </c>
      <c r="N101" s="155">
        <v>2</v>
      </c>
      <c r="O101" s="155">
        <v>6</v>
      </c>
      <c r="P101" s="155">
        <v>3</v>
      </c>
      <c r="Q101" s="155">
        <v>5</v>
      </c>
      <c r="R101" s="156">
        <v>5</v>
      </c>
      <c r="S101" s="157" t="s">
        <v>60</v>
      </c>
      <c r="T101" s="153">
        <v>7</v>
      </c>
      <c r="U101" s="196">
        <f>100/SUM(T100:T103)*T101</f>
        <v>46.666666666666671</v>
      </c>
      <c r="V101" s="79">
        <f t="shared" si="13"/>
        <v>75</v>
      </c>
      <c r="W101" s="79"/>
    </row>
    <row r="102" spans="1:23" x14ac:dyDescent="0.25">
      <c r="A102" s="166" t="s">
        <v>99</v>
      </c>
      <c r="B102" s="89" t="s">
        <v>37</v>
      </c>
      <c r="C102" s="89">
        <v>1</v>
      </c>
      <c r="D102" s="89">
        <v>15</v>
      </c>
      <c r="E102" s="153"/>
      <c r="F102" s="154" t="s">
        <v>53</v>
      </c>
      <c r="G102" s="88" t="s">
        <v>54</v>
      </c>
      <c r="H102" s="88" t="s">
        <v>54</v>
      </c>
      <c r="I102" s="88">
        <v>8</v>
      </c>
      <c r="J102" s="88" t="s">
        <v>54</v>
      </c>
      <c r="K102" s="88" t="s">
        <v>54</v>
      </c>
      <c r="L102" s="88">
        <v>2</v>
      </c>
      <c r="M102" s="88" t="s">
        <v>54</v>
      </c>
      <c r="N102" s="88" t="s">
        <v>54</v>
      </c>
      <c r="O102" s="88" t="s">
        <v>54</v>
      </c>
      <c r="P102" s="88">
        <v>0</v>
      </c>
      <c r="Q102" s="88">
        <v>0</v>
      </c>
      <c r="R102" s="88">
        <v>9</v>
      </c>
      <c r="S102" s="157" t="s">
        <v>61</v>
      </c>
      <c r="T102" s="153">
        <v>4</v>
      </c>
      <c r="U102" s="238">
        <f>100/SUM(T100:T103)*T102</f>
        <v>26.666666666666668</v>
      </c>
      <c r="V102" s="79">
        <f t="shared" si="13"/>
        <v>19</v>
      </c>
      <c r="W102" s="79"/>
    </row>
    <row r="103" spans="1:23" ht="15.75" thickBot="1" x14ac:dyDescent="0.3">
      <c r="A103" s="167" t="s">
        <v>99</v>
      </c>
      <c r="B103" s="159" t="s">
        <v>37</v>
      </c>
      <c r="C103" s="159">
        <v>1</v>
      </c>
      <c r="D103" s="159">
        <v>15</v>
      </c>
      <c r="E103" s="160"/>
      <c r="F103" s="161" t="s">
        <v>54</v>
      </c>
      <c r="G103" s="162" t="s">
        <v>54</v>
      </c>
      <c r="H103" s="162" t="s">
        <v>54</v>
      </c>
      <c r="I103" s="162" t="s">
        <v>54</v>
      </c>
      <c r="J103" s="162" t="s">
        <v>54</v>
      </c>
      <c r="K103" s="162" t="s">
        <v>54</v>
      </c>
      <c r="L103" s="162" t="s">
        <v>54</v>
      </c>
      <c r="M103" s="162" t="s">
        <v>54</v>
      </c>
      <c r="N103" s="162" t="s">
        <v>54</v>
      </c>
      <c r="O103" s="162" t="s">
        <v>54</v>
      </c>
      <c r="P103" s="162" t="s">
        <v>54</v>
      </c>
      <c r="Q103" s="162" t="s">
        <v>54</v>
      </c>
      <c r="R103" s="163" t="s">
        <v>54</v>
      </c>
      <c r="S103" s="164" t="s">
        <v>62</v>
      </c>
      <c r="T103" s="160">
        <v>3</v>
      </c>
      <c r="U103" s="238">
        <f>100/SUM(T100:T103)*T103</f>
        <v>20</v>
      </c>
      <c r="V103" s="79">
        <f t="shared" si="13"/>
        <v>0</v>
      </c>
      <c r="W103" s="79">
        <f t="shared" ref="W103" si="15">(V101+V102*2)/D103</f>
        <v>7.5333333333333332</v>
      </c>
    </row>
    <row r="104" spans="1:23" x14ac:dyDescent="0.25">
      <c r="A104" s="150" t="s">
        <v>99</v>
      </c>
      <c r="B104" s="83" t="s">
        <v>38</v>
      </c>
      <c r="C104" s="83">
        <v>1</v>
      </c>
      <c r="D104" s="83">
        <v>17</v>
      </c>
      <c r="E104" s="84"/>
      <c r="F104" s="85" t="s">
        <v>51</v>
      </c>
      <c r="G104" s="82">
        <v>8</v>
      </c>
      <c r="H104" s="82">
        <v>2</v>
      </c>
      <c r="I104" s="82">
        <v>2</v>
      </c>
      <c r="J104" s="82">
        <v>6</v>
      </c>
      <c r="K104" s="82">
        <v>6</v>
      </c>
      <c r="L104" s="82">
        <v>8</v>
      </c>
      <c r="M104" s="82">
        <v>3</v>
      </c>
      <c r="N104" s="82">
        <v>5</v>
      </c>
      <c r="O104" s="82">
        <v>5</v>
      </c>
      <c r="P104" s="82">
        <v>0</v>
      </c>
      <c r="Q104" s="82">
        <v>3</v>
      </c>
      <c r="R104" s="86">
        <v>2</v>
      </c>
      <c r="S104" s="87" t="s">
        <v>59</v>
      </c>
      <c r="T104" s="84">
        <v>0</v>
      </c>
      <c r="U104" s="196">
        <f>100/SUM(T104:T107)*T104</f>
        <v>0</v>
      </c>
      <c r="V104" s="79">
        <f t="shared" si="13"/>
        <v>50</v>
      </c>
      <c r="W104" s="79"/>
    </row>
    <row r="105" spans="1:23" x14ac:dyDescent="0.25">
      <c r="A105" s="166" t="s">
        <v>99</v>
      </c>
      <c r="B105" s="89" t="s">
        <v>38</v>
      </c>
      <c r="C105" s="89">
        <v>1</v>
      </c>
      <c r="D105" s="89">
        <v>17</v>
      </c>
      <c r="E105" s="153"/>
      <c r="F105" s="154" t="s">
        <v>52</v>
      </c>
      <c r="G105" s="155">
        <v>9</v>
      </c>
      <c r="H105" s="155">
        <v>15</v>
      </c>
      <c r="I105" s="155">
        <v>1</v>
      </c>
      <c r="J105" s="155">
        <v>11</v>
      </c>
      <c r="K105" s="155">
        <v>11</v>
      </c>
      <c r="L105" s="155">
        <v>6</v>
      </c>
      <c r="M105" s="155">
        <v>14</v>
      </c>
      <c r="N105" s="155">
        <v>2</v>
      </c>
      <c r="O105" s="155">
        <v>5</v>
      </c>
      <c r="P105" s="155">
        <v>3</v>
      </c>
      <c r="Q105" s="155">
        <v>5</v>
      </c>
      <c r="R105" s="156">
        <v>3</v>
      </c>
      <c r="S105" s="157" t="s">
        <v>60</v>
      </c>
      <c r="T105" s="153">
        <v>3</v>
      </c>
      <c r="U105" s="196">
        <f>100/SUM(T104:T107)*T105</f>
        <v>17.647058823529413</v>
      </c>
      <c r="V105" s="79">
        <f t="shared" si="13"/>
        <v>85</v>
      </c>
      <c r="W105" s="79"/>
    </row>
    <row r="106" spans="1:23" x14ac:dyDescent="0.25">
      <c r="A106" s="166" t="s">
        <v>99</v>
      </c>
      <c r="B106" s="89" t="s">
        <v>38</v>
      </c>
      <c r="C106" s="89">
        <v>1</v>
      </c>
      <c r="D106" s="89">
        <v>17</v>
      </c>
      <c r="E106" s="153"/>
      <c r="F106" s="154" t="s">
        <v>53</v>
      </c>
      <c r="G106" s="88" t="s">
        <v>54</v>
      </c>
      <c r="H106" s="88" t="s">
        <v>54</v>
      </c>
      <c r="I106" s="88">
        <v>14</v>
      </c>
      <c r="J106" s="88" t="s">
        <v>54</v>
      </c>
      <c r="K106" s="88" t="s">
        <v>54</v>
      </c>
      <c r="L106" s="88">
        <v>3</v>
      </c>
      <c r="M106" s="88" t="s">
        <v>54</v>
      </c>
      <c r="N106" s="88" t="s">
        <v>54</v>
      </c>
      <c r="O106" s="88" t="s">
        <v>54</v>
      </c>
      <c r="P106" s="88">
        <v>4</v>
      </c>
      <c r="Q106" s="88">
        <v>2</v>
      </c>
      <c r="R106" s="88">
        <v>12</v>
      </c>
      <c r="S106" s="157" t="s">
        <v>61</v>
      </c>
      <c r="T106" s="153">
        <v>8</v>
      </c>
      <c r="U106" s="238">
        <f>100/SUM(T104:T107)*T106</f>
        <v>47.058823529411768</v>
      </c>
      <c r="V106" s="79">
        <f t="shared" si="13"/>
        <v>35</v>
      </c>
      <c r="W106" s="79"/>
    </row>
    <row r="107" spans="1:23" ht="15.75" thickBot="1" x14ac:dyDescent="0.3">
      <c r="A107" s="167" t="s">
        <v>99</v>
      </c>
      <c r="B107" s="159" t="s">
        <v>38</v>
      </c>
      <c r="C107" s="159">
        <v>1</v>
      </c>
      <c r="D107" s="159">
        <v>17</v>
      </c>
      <c r="E107" s="160"/>
      <c r="F107" s="161" t="s">
        <v>54</v>
      </c>
      <c r="G107" s="162" t="s">
        <v>54</v>
      </c>
      <c r="H107" s="162" t="s">
        <v>54</v>
      </c>
      <c r="I107" s="162" t="s">
        <v>54</v>
      </c>
      <c r="J107" s="162" t="s">
        <v>54</v>
      </c>
      <c r="K107" s="162" t="s">
        <v>54</v>
      </c>
      <c r="L107" s="162" t="s">
        <v>54</v>
      </c>
      <c r="M107" s="162" t="s">
        <v>54</v>
      </c>
      <c r="N107" s="162" t="s">
        <v>54</v>
      </c>
      <c r="O107" s="162" t="s">
        <v>54</v>
      </c>
      <c r="P107" s="162" t="s">
        <v>54</v>
      </c>
      <c r="Q107" s="162" t="s">
        <v>54</v>
      </c>
      <c r="R107" s="163" t="s">
        <v>54</v>
      </c>
      <c r="S107" s="164" t="s">
        <v>62</v>
      </c>
      <c r="T107" s="160">
        <v>6</v>
      </c>
      <c r="U107" s="238">
        <f>100/SUM(T104:T107)*T107</f>
        <v>35.294117647058826</v>
      </c>
      <c r="V107" s="79">
        <f t="shared" si="13"/>
        <v>0</v>
      </c>
      <c r="W107" s="79">
        <f t="shared" ref="W107" si="16">(V105+V106*2)/D107</f>
        <v>9.117647058823529</v>
      </c>
    </row>
    <row r="108" spans="1:23" x14ac:dyDescent="0.25">
      <c r="A108" s="150" t="s">
        <v>99</v>
      </c>
      <c r="B108" s="83" t="s">
        <v>96</v>
      </c>
      <c r="C108" s="83">
        <v>1</v>
      </c>
      <c r="D108" s="83">
        <v>5</v>
      </c>
      <c r="E108" s="84"/>
      <c r="F108" s="85" t="s">
        <v>51</v>
      </c>
      <c r="G108" s="82">
        <v>1</v>
      </c>
      <c r="H108" s="82">
        <v>1</v>
      </c>
      <c r="I108" s="82">
        <v>0</v>
      </c>
      <c r="J108" s="82">
        <v>3</v>
      </c>
      <c r="K108" s="82">
        <v>2</v>
      </c>
      <c r="L108" s="82">
        <v>1</v>
      </c>
      <c r="M108" s="82">
        <v>1</v>
      </c>
      <c r="N108" s="82">
        <v>0</v>
      </c>
      <c r="O108" s="82">
        <v>2</v>
      </c>
      <c r="P108" s="82">
        <v>2</v>
      </c>
      <c r="Q108" s="82">
        <v>0</v>
      </c>
      <c r="R108" s="86">
        <v>0</v>
      </c>
      <c r="S108" s="87" t="s">
        <v>59</v>
      </c>
      <c r="T108" s="84">
        <v>0</v>
      </c>
      <c r="U108" s="196">
        <f>100/SUM(T108:T111)*T108</f>
        <v>0</v>
      </c>
      <c r="V108" s="79">
        <f t="shared" si="13"/>
        <v>13</v>
      </c>
      <c r="W108" s="79"/>
    </row>
    <row r="109" spans="1:23" x14ac:dyDescent="0.25">
      <c r="A109" s="166" t="s">
        <v>99</v>
      </c>
      <c r="B109" s="89" t="s">
        <v>96</v>
      </c>
      <c r="C109" s="89">
        <v>1</v>
      </c>
      <c r="D109" s="89">
        <v>5</v>
      </c>
      <c r="E109" s="153"/>
      <c r="F109" s="154" t="s">
        <v>52</v>
      </c>
      <c r="G109" s="155">
        <v>4</v>
      </c>
      <c r="H109" s="155">
        <v>4</v>
      </c>
      <c r="I109" s="155">
        <v>0</v>
      </c>
      <c r="J109" s="155">
        <v>2</v>
      </c>
      <c r="K109" s="155">
        <v>3</v>
      </c>
      <c r="L109" s="155">
        <v>3</v>
      </c>
      <c r="M109" s="155">
        <v>4</v>
      </c>
      <c r="N109" s="155">
        <v>2</v>
      </c>
      <c r="O109" s="155">
        <v>1</v>
      </c>
      <c r="P109" s="155">
        <v>0</v>
      </c>
      <c r="Q109" s="155">
        <v>3</v>
      </c>
      <c r="R109" s="156">
        <v>4</v>
      </c>
      <c r="S109" s="157" t="s">
        <v>60</v>
      </c>
      <c r="T109" s="153">
        <v>1</v>
      </c>
      <c r="U109" s="196">
        <f>100/SUM(T108:T111)*T109</f>
        <v>20</v>
      </c>
      <c r="V109" s="79">
        <f t="shared" si="13"/>
        <v>30</v>
      </c>
      <c r="W109" s="79"/>
    </row>
    <row r="110" spans="1:23" x14ac:dyDescent="0.25">
      <c r="A110" s="166" t="s">
        <v>99</v>
      </c>
      <c r="B110" s="89" t="s">
        <v>96</v>
      </c>
      <c r="C110" s="89">
        <v>1</v>
      </c>
      <c r="D110" s="89">
        <v>5</v>
      </c>
      <c r="E110" s="153"/>
      <c r="F110" s="154" t="s">
        <v>53</v>
      </c>
      <c r="G110" s="88" t="s">
        <v>54</v>
      </c>
      <c r="H110" s="88" t="s">
        <v>54</v>
      </c>
      <c r="I110" s="88">
        <v>5</v>
      </c>
      <c r="J110" s="88" t="s">
        <v>54</v>
      </c>
      <c r="K110" s="88" t="s">
        <v>54</v>
      </c>
      <c r="L110" s="88">
        <v>1</v>
      </c>
      <c r="M110" s="88" t="s">
        <v>54</v>
      </c>
      <c r="N110" s="88" t="s">
        <v>54</v>
      </c>
      <c r="O110" s="88" t="s">
        <v>54</v>
      </c>
      <c r="P110" s="88">
        <v>0</v>
      </c>
      <c r="Q110" s="88">
        <v>0</v>
      </c>
      <c r="R110" s="88">
        <v>1</v>
      </c>
      <c r="S110" s="157" t="s">
        <v>61</v>
      </c>
      <c r="T110" s="153">
        <v>4</v>
      </c>
      <c r="U110" s="238">
        <f>100/SUM(T108:T111)*T110</f>
        <v>80</v>
      </c>
      <c r="V110" s="79">
        <f t="shared" si="13"/>
        <v>7</v>
      </c>
      <c r="W110" s="79"/>
    </row>
    <row r="111" spans="1:23" ht="15.75" thickBot="1" x14ac:dyDescent="0.3">
      <c r="A111" s="167" t="s">
        <v>99</v>
      </c>
      <c r="B111" s="159" t="s">
        <v>96</v>
      </c>
      <c r="C111" s="159">
        <v>1</v>
      </c>
      <c r="D111" s="159">
        <v>5</v>
      </c>
      <c r="E111" s="160"/>
      <c r="F111" s="161" t="s">
        <v>54</v>
      </c>
      <c r="G111" s="162" t="s">
        <v>54</v>
      </c>
      <c r="H111" s="162" t="s">
        <v>54</v>
      </c>
      <c r="I111" s="162" t="s">
        <v>54</v>
      </c>
      <c r="J111" s="162" t="s">
        <v>54</v>
      </c>
      <c r="K111" s="162" t="s">
        <v>54</v>
      </c>
      <c r="L111" s="162" t="s">
        <v>54</v>
      </c>
      <c r="M111" s="162" t="s">
        <v>54</v>
      </c>
      <c r="N111" s="162" t="s">
        <v>54</v>
      </c>
      <c r="O111" s="162" t="s">
        <v>54</v>
      </c>
      <c r="P111" s="162" t="s">
        <v>54</v>
      </c>
      <c r="Q111" s="162" t="s">
        <v>54</v>
      </c>
      <c r="R111" s="163" t="s">
        <v>54</v>
      </c>
      <c r="S111" s="164" t="s">
        <v>62</v>
      </c>
      <c r="T111" s="160">
        <v>0</v>
      </c>
      <c r="U111" s="238">
        <f>100/SUM(T108:T111)*T111</f>
        <v>0</v>
      </c>
      <c r="V111" s="79">
        <f t="shared" si="13"/>
        <v>0</v>
      </c>
      <c r="W111" s="79">
        <f t="shared" ref="W111" si="17">(V109+V110*2)/D111</f>
        <v>8.8000000000000007</v>
      </c>
    </row>
    <row r="112" spans="1:23" x14ac:dyDescent="0.25">
      <c r="A112" s="150" t="s">
        <v>99</v>
      </c>
      <c r="B112" s="83" t="s">
        <v>36</v>
      </c>
      <c r="C112" s="83">
        <v>1</v>
      </c>
      <c r="D112" s="83">
        <v>18</v>
      </c>
      <c r="E112" s="84"/>
      <c r="F112" s="85" t="s">
        <v>51</v>
      </c>
      <c r="G112" s="82">
        <v>6</v>
      </c>
      <c r="H112" s="82">
        <v>4</v>
      </c>
      <c r="I112" s="82">
        <v>3</v>
      </c>
      <c r="J112" s="82">
        <v>8</v>
      </c>
      <c r="K112" s="82">
        <v>6</v>
      </c>
      <c r="L112" s="82">
        <v>12</v>
      </c>
      <c r="M112" s="82">
        <v>3</v>
      </c>
      <c r="N112" s="82">
        <v>7</v>
      </c>
      <c r="O112" s="82">
        <v>2</v>
      </c>
      <c r="P112" s="82">
        <v>0</v>
      </c>
      <c r="Q112" s="82">
        <v>6</v>
      </c>
      <c r="R112" s="86">
        <v>3</v>
      </c>
      <c r="S112" s="87" t="s">
        <v>59</v>
      </c>
      <c r="T112" s="84">
        <v>0</v>
      </c>
      <c r="U112" s="196">
        <f>100/SUM(T112:T115)*T112</f>
        <v>0</v>
      </c>
      <c r="V112" s="79">
        <f t="shared" si="13"/>
        <v>60</v>
      </c>
      <c r="W112" s="79"/>
    </row>
    <row r="113" spans="1:23" x14ac:dyDescent="0.25">
      <c r="A113" s="166" t="s">
        <v>99</v>
      </c>
      <c r="B113" s="89" t="s">
        <v>36</v>
      </c>
      <c r="C113" s="89">
        <v>1</v>
      </c>
      <c r="D113" s="89">
        <v>18</v>
      </c>
      <c r="E113" s="153"/>
      <c r="F113" s="154" t="s">
        <v>52</v>
      </c>
      <c r="G113" s="155">
        <v>12</v>
      </c>
      <c r="H113" s="155">
        <v>14</v>
      </c>
      <c r="I113" s="155">
        <v>0</v>
      </c>
      <c r="J113" s="155">
        <v>10</v>
      </c>
      <c r="K113" s="155">
        <v>12</v>
      </c>
      <c r="L113" s="155">
        <v>0</v>
      </c>
      <c r="M113" s="155">
        <v>15</v>
      </c>
      <c r="N113" s="155">
        <v>2</v>
      </c>
      <c r="O113" s="155">
        <v>7</v>
      </c>
      <c r="P113" s="155">
        <v>5</v>
      </c>
      <c r="Q113" s="155">
        <v>3</v>
      </c>
      <c r="R113" s="156">
        <v>4</v>
      </c>
      <c r="S113" s="157" t="s">
        <v>60</v>
      </c>
      <c r="T113" s="153">
        <v>3</v>
      </c>
      <c r="U113" s="196">
        <f>100/SUM(T112:T115)*T113</f>
        <v>16.666666666666664</v>
      </c>
      <c r="V113" s="79">
        <f t="shared" si="13"/>
        <v>84</v>
      </c>
      <c r="W113" s="79"/>
    </row>
    <row r="114" spans="1:23" x14ac:dyDescent="0.25">
      <c r="A114" s="166" t="s">
        <v>99</v>
      </c>
      <c r="B114" s="89" t="s">
        <v>36</v>
      </c>
      <c r="C114" s="89">
        <v>1</v>
      </c>
      <c r="D114" s="89">
        <v>18</v>
      </c>
      <c r="E114" s="153"/>
      <c r="F114" s="154" t="s">
        <v>53</v>
      </c>
      <c r="G114" s="88" t="s">
        <v>54</v>
      </c>
      <c r="H114" s="88" t="s">
        <v>54</v>
      </c>
      <c r="I114" s="88">
        <v>15</v>
      </c>
      <c r="J114" s="88" t="s">
        <v>54</v>
      </c>
      <c r="K114" s="88" t="s">
        <v>54</v>
      </c>
      <c r="L114" s="88">
        <v>6</v>
      </c>
      <c r="M114" s="88" t="s">
        <v>54</v>
      </c>
      <c r="N114" s="88" t="s">
        <v>54</v>
      </c>
      <c r="O114" s="88" t="s">
        <v>54</v>
      </c>
      <c r="P114" s="88">
        <v>4</v>
      </c>
      <c r="Q114" s="88">
        <v>0</v>
      </c>
      <c r="R114" s="88">
        <v>11</v>
      </c>
      <c r="S114" s="157" t="s">
        <v>61</v>
      </c>
      <c r="T114" s="153">
        <v>9</v>
      </c>
      <c r="U114" s="238">
        <f>100/SUM(T112:T115)*T114</f>
        <v>50</v>
      </c>
      <c r="V114" s="79">
        <f t="shared" si="13"/>
        <v>36</v>
      </c>
      <c r="W114" s="79"/>
    </row>
    <row r="115" spans="1:23" ht="15.75" thickBot="1" x14ac:dyDescent="0.3">
      <c r="A115" s="167" t="s">
        <v>99</v>
      </c>
      <c r="B115" s="159" t="s">
        <v>36</v>
      </c>
      <c r="C115" s="159">
        <v>1</v>
      </c>
      <c r="D115" s="159">
        <v>18</v>
      </c>
      <c r="E115" s="160"/>
      <c r="F115" s="161" t="s">
        <v>54</v>
      </c>
      <c r="G115" s="162" t="s">
        <v>54</v>
      </c>
      <c r="H115" s="162" t="s">
        <v>54</v>
      </c>
      <c r="I115" s="162" t="s">
        <v>54</v>
      </c>
      <c r="J115" s="162" t="s">
        <v>54</v>
      </c>
      <c r="K115" s="162" t="s">
        <v>54</v>
      </c>
      <c r="L115" s="162" t="s">
        <v>54</v>
      </c>
      <c r="M115" s="162" t="s">
        <v>54</v>
      </c>
      <c r="N115" s="162" t="s">
        <v>54</v>
      </c>
      <c r="O115" s="162" t="s">
        <v>54</v>
      </c>
      <c r="P115" s="162" t="s">
        <v>54</v>
      </c>
      <c r="Q115" s="162" t="s">
        <v>54</v>
      </c>
      <c r="R115" s="163" t="s">
        <v>54</v>
      </c>
      <c r="S115" s="164" t="s">
        <v>62</v>
      </c>
      <c r="T115" s="160">
        <v>6</v>
      </c>
      <c r="U115" s="238">
        <f>100/SUM(T112:T115)*T115</f>
        <v>33.333333333333329</v>
      </c>
      <c r="V115" s="79">
        <f t="shared" si="13"/>
        <v>0</v>
      </c>
      <c r="W115" s="79">
        <f t="shared" ref="W115" si="18">(V113+V114*2)/D115</f>
        <v>8.6666666666666661</v>
      </c>
    </row>
    <row r="116" spans="1:23" x14ac:dyDescent="0.25">
      <c r="A116" s="150" t="s">
        <v>99</v>
      </c>
      <c r="B116" s="83" t="s">
        <v>74</v>
      </c>
      <c r="C116" s="83">
        <v>1</v>
      </c>
      <c r="D116" s="83">
        <v>13</v>
      </c>
      <c r="E116" s="84"/>
      <c r="F116" s="85" t="s">
        <v>51</v>
      </c>
      <c r="G116" s="82">
        <v>1</v>
      </c>
      <c r="H116" s="82">
        <v>2</v>
      </c>
      <c r="I116" s="82">
        <v>1</v>
      </c>
      <c r="J116" s="82">
        <v>7</v>
      </c>
      <c r="K116" s="82">
        <v>3</v>
      </c>
      <c r="L116" s="82">
        <v>2</v>
      </c>
      <c r="M116" s="82">
        <v>2</v>
      </c>
      <c r="N116" s="82">
        <v>4</v>
      </c>
      <c r="O116" s="82">
        <v>4</v>
      </c>
      <c r="P116" s="82">
        <v>2</v>
      </c>
      <c r="Q116" s="82">
        <v>4</v>
      </c>
      <c r="R116" s="86">
        <v>2</v>
      </c>
      <c r="S116" s="87" t="s">
        <v>59</v>
      </c>
      <c r="T116" s="84">
        <v>0</v>
      </c>
      <c r="U116" s="196">
        <f>100/SUM(T116:T119)*T116</f>
        <v>0</v>
      </c>
      <c r="V116" s="79">
        <f t="shared" si="13"/>
        <v>34</v>
      </c>
      <c r="W116" s="79"/>
    </row>
    <row r="117" spans="1:23" x14ac:dyDescent="0.25">
      <c r="A117" s="166" t="s">
        <v>99</v>
      </c>
      <c r="B117" s="89" t="s">
        <v>74</v>
      </c>
      <c r="C117" s="89">
        <v>1</v>
      </c>
      <c r="D117" s="89">
        <v>13</v>
      </c>
      <c r="E117" s="153"/>
      <c r="F117" s="154" t="s">
        <v>52</v>
      </c>
      <c r="G117" s="155">
        <v>12</v>
      </c>
      <c r="H117" s="155">
        <v>11</v>
      </c>
      <c r="I117" s="155">
        <v>0</v>
      </c>
      <c r="J117" s="155">
        <v>6</v>
      </c>
      <c r="K117" s="155">
        <v>10</v>
      </c>
      <c r="L117" s="155">
        <v>2</v>
      </c>
      <c r="M117" s="155">
        <v>11</v>
      </c>
      <c r="N117" s="155">
        <v>3</v>
      </c>
      <c r="O117" s="155">
        <v>2</v>
      </c>
      <c r="P117" s="155">
        <v>1</v>
      </c>
      <c r="Q117" s="155">
        <v>2</v>
      </c>
      <c r="R117" s="156">
        <v>4</v>
      </c>
      <c r="S117" s="157" t="s">
        <v>60</v>
      </c>
      <c r="T117" s="153">
        <v>1</v>
      </c>
      <c r="U117" s="196">
        <f>100/SUM(T116:T119)*T117</f>
        <v>7.6923076923076925</v>
      </c>
      <c r="V117" s="79">
        <f t="shared" si="13"/>
        <v>64</v>
      </c>
      <c r="W117" s="79"/>
    </row>
    <row r="118" spans="1:23" x14ac:dyDescent="0.25">
      <c r="A118" s="166" t="s">
        <v>99</v>
      </c>
      <c r="B118" s="89" t="s">
        <v>74</v>
      </c>
      <c r="C118" s="89">
        <v>1</v>
      </c>
      <c r="D118" s="89">
        <v>13</v>
      </c>
      <c r="E118" s="153"/>
      <c r="F118" s="154" t="s">
        <v>53</v>
      </c>
      <c r="G118" s="88" t="s">
        <v>54</v>
      </c>
      <c r="H118" s="88" t="s">
        <v>54</v>
      </c>
      <c r="I118" s="88">
        <v>12</v>
      </c>
      <c r="J118" s="88" t="s">
        <v>54</v>
      </c>
      <c r="K118" s="88" t="s">
        <v>54</v>
      </c>
      <c r="L118" s="88">
        <v>9</v>
      </c>
      <c r="M118" s="88" t="s">
        <v>54</v>
      </c>
      <c r="N118" s="88" t="s">
        <v>54</v>
      </c>
      <c r="O118" s="88" t="s">
        <v>54</v>
      </c>
      <c r="P118" s="88">
        <v>4</v>
      </c>
      <c r="Q118" s="88">
        <v>0</v>
      </c>
      <c r="R118" s="88">
        <v>7</v>
      </c>
      <c r="S118" s="157" t="s">
        <v>61</v>
      </c>
      <c r="T118" s="153">
        <v>4</v>
      </c>
      <c r="U118" s="238">
        <f>100/SUM(T116:T119)*T118</f>
        <v>30.76923076923077</v>
      </c>
      <c r="V118" s="79">
        <f t="shared" si="13"/>
        <v>32</v>
      </c>
      <c r="W118" s="79"/>
    </row>
    <row r="119" spans="1:23" ht="15.75" thickBot="1" x14ac:dyDescent="0.3">
      <c r="A119" s="167" t="s">
        <v>99</v>
      </c>
      <c r="B119" s="159" t="s">
        <v>74</v>
      </c>
      <c r="C119" s="159">
        <v>1</v>
      </c>
      <c r="D119" s="159">
        <v>13</v>
      </c>
      <c r="E119" s="160"/>
      <c r="F119" s="161" t="s">
        <v>54</v>
      </c>
      <c r="G119" s="162" t="s">
        <v>54</v>
      </c>
      <c r="H119" s="162" t="s">
        <v>54</v>
      </c>
      <c r="I119" s="162" t="s">
        <v>54</v>
      </c>
      <c r="J119" s="162" t="s">
        <v>54</v>
      </c>
      <c r="K119" s="162" t="s">
        <v>54</v>
      </c>
      <c r="L119" s="162" t="s">
        <v>54</v>
      </c>
      <c r="M119" s="162" t="s">
        <v>54</v>
      </c>
      <c r="N119" s="162" t="s">
        <v>54</v>
      </c>
      <c r="O119" s="162" t="s">
        <v>54</v>
      </c>
      <c r="P119" s="162" t="s">
        <v>54</v>
      </c>
      <c r="Q119" s="162" t="s">
        <v>54</v>
      </c>
      <c r="R119" s="163" t="s">
        <v>54</v>
      </c>
      <c r="S119" s="164" t="s">
        <v>62</v>
      </c>
      <c r="T119" s="160">
        <v>8</v>
      </c>
      <c r="U119" s="238">
        <f>100/SUM(T116:T119)*T119</f>
        <v>61.53846153846154</v>
      </c>
      <c r="V119" s="79">
        <f t="shared" si="13"/>
        <v>0</v>
      </c>
      <c r="W119" s="79">
        <f t="shared" ref="W119" si="19">(V117+V118*2)/D119</f>
        <v>9.8461538461538467</v>
      </c>
    </row>
    <row r="120" spans="1:23" ht="15.75" thickBot="1" x14ac:dyDescent="0.3">
      <c r="A120" s="199"/>
      <c r="B120" s="199"/>
      <c r="C120" s="200"/>
      <c r="D120" s="199"/>
      <c r="E120" s="199"/>
      <c r="F120" s="201"/>
      <c r="G120" s="201"/>
      <c r="H120" s="201"/>
      <c r="I120" s="201"/>
      <c r="J120" s="201"/>
      <c r="K120" s="201"/>
      <c r="L120" s="201"/>
      <c r="M120" s="201"/>
      <c r="N120" s="201"/>
      <c r="O120" s="201"/>
      <c r="P120" s="201"/>
      <c r="Q120" s="201"/>
      <c r="R120" s="201"/>
      <c r="S120" s="202"/>
      <c r="T120" s="239"/>
      <c r="U120" s="203"/>
      <c r="V120" s="79"/>
    </row>
    <row r="121" spans="1:23" ht="21.75" thickBot="1" x14ac:dyDescent="0.3">
      <c r="A121" s="354" t="s">
        <v>102</v>
      </c>
      <c r="B121" s="355"/>
      <c r="C121" s="168">
        <v>29</v>
      </c>
      <c r="D121" s="37"/>
      <c r="E121" s="37"/>
      <c r="F121" s="356" t="s">
        <v>63</v>
      </c>
      <c r="G121" s="357"/>
      <c r="H121" s="357"/>
      <c r="I121" s="357"/>
      <c r="J121" s="357"/>
      <c r="K121" s="357"/>
      <c r="L121" s="357"/>
      <c r="M121" s="357"/>
      <c r="N121" s="357"/>
      <c r="O121" s="357"/>
      <c r="P121" s="357"/>
      <c r="Q121" s="357"/>
      <c r="R121" s="357"/>
      <c r="S121" s="357"/>
      <c r="T121" s="358"/>
    </row>
    <row r="122" spans="1:23" ht="27" customHeight="1" thickBot="1" x14ac:dyDescent="0.3">
      <c r="A122" s="354" t="s">
        <v>103</v>
      </c>
      <c r="B122" s="359"/>
      <c r="C122" s="169">
        <v>53</v>
      </c>
      <c r="D122" s="39"/>
      <c r="E122" s="40"/>
      <c r="F122" s="349" t="s">
        <v>49</v>
      </c>
      <c r="G122" s="350"/>
      <c r="H122" s="350"/>
      <c r="I122" s="350"/>
      <c r="J122" s="350"/>
      <c r="K122" s="350"/>
      <c r="L122" s="350"/>
      <c r="M122" s="350"/>
      <c r="N122" s="350"/>
      <c r="O122" s="350"/>
      <c r="P122" s="350"/>
      <c r="Q122" s="350"/>
      <c r="R122" s="350"/>
      <c r="S122" s="360" t="s">
        <v>55</v>
      </c>
      <c r="T122" s="361"/>
    </row>
    <row r="123" spans="1:23" ht="60.75" thickBot="1" x14ac:dyDescent="0.3">
      <c r="A123" s="170" t="s">
        <v>98</v>
      </c>
      <c r="B123" s="170" t="s">
        <v>64</v>
      </c>
      <c r="C123" s="4" t="s">
        <v>65</v>
      </c>
      <c r="D123" s="4" t="s">
        <v>66</v>
      </c>
      <c r="E123" s="41"/>
      <c r="F123" s="171" t="s">
        <v>67</v>
      </c>
      <c r="G123" s="148">
        <v>1</v>
      </c>
      <c r="H123" s="148">
        <v>2</v>
      </c>
      <c r="I123" s="149">
        <v>3</v>
      </c>
      <c r="J123" s="148">
        <v>4</v>
      </c>
      <c r="K123" s="148">
        <v>5</v>
      </c>
      <c r="L123" s="149">
        <v>6</v>
      </c>
      <c r="M123" s="148" t="s">
        <v>118</v>
      </c>
      <c r="N123" s="148" t="s">
        <v>119</v>
      </c>
      <c r="O123" s="148" t="s">
        <v>120</v>
      </c>
      <c r="P123" s="236" t="s">
        <v>121</v>
      </c>
      <c r="Q123" s="236" t="s">
        <v>122</v>
      </c>
      <c r="R123" s="149">
        <v>10</v>
      </c>
      <c r="S123" s="172" t="s">
        <v>56</v>
      </c>
      <c r="T123" s="173" t="s">
        <v>57</v>
      </c>
    </row>
    <row r="124" spans="1:23" x14ac:dyDescent="0.25">
      <c r="A124" s="174" t="str">
        <f>A$4</f>
        <v>Орехово-Зуевский м.р.</v>
      </c>
      <c r="B124" s="175">
        <f>C121</f>
        <v>29</v>
      </c>
      <c r="C124" s="176">
        <v>53</v>
      </c>
      <c r="D124" s="176">
        <v>982</v>
      </c>
      <c r="E124" s="177"/>
      <c r="F124" s="178" t="s">
        <v>51</v>
      </c>
      <c r="G124" s="179">
        <v>281</v>
      </c>
      <c r="H124" s="179">
        <v>232</v>
      </c>
      <c r="I124" s="179">
        <v>226</v>
      </c>
      <c r="J124" s="179">
        <v>514</v>
      </c>
      <c r="K124" s="179">
        <v>297</v>
      </c>
      <c r="L124" s="179">
        <v>433</v>
      </c>
      <c r="M124" s="179">
        <v>107</v>
      </c>
      <c r="N124" s="179">
        <v>241</v>
      </c>
      <c r="O124" s="179">
        <v>141</v>
      </c>
      <c r="P124" s="179">
        <v>91</v>
      </c>
      <c r="Q124" s="179">
        <v>161</v>
      </c>
      <c r="R124" s="180">
        <v>218</v>
      </c>
      <c r="S124" s="181" t="s">
        <v>59</v>
      </c>
      <c r="T124" s="179">
        <f>SUMIFS(T4:T115,$S$4:$S115,$S$4,$S$4:$S115,$S$4)</f>
        <v>29</v>
      </c>
    </row>
    <row r="125" spans="1:23" x14ac:dyDescent="0.25">
      <c r="A125" s="174" t="str">
        <f>A$4</f>
        <v>Орехово-Зуевский м.р.</v>
      </c>
      <c r="B125" s="175">
        <f>C121</f>
        <v>29</v>
      </c>
      <c r="C125" s="176">
        <f>C122</f>
        <v>53</v>
      </c>
      <c r="D125" s="176">
        <v>982</v>
      </c>
      <c r="E125" s="177"/>
      <c r="F125" s="182" t="s">
        <v>52</v>
      </c>
      <c r="G125" s="183">
        <v>701</v>
      </c>
      <c r="H125" s="183">
        <v>750</v>
      </c>
      <c r="I125" s="183">
        <f>SUMIFS(I4:I115,$F$4:$F115,$F$5,$F$4:$F115,$F$5)</f>
        <v>19</v>
      </c>
      <c r="J125" s="183">
        <v>468</v>
      </c>
      <c r="K125" s="183">
        <v>685</v>
      </c>
      <c r="L125" s="183">
        <v>217</v>
      </c>
      <c r="M125" s="183">
        <v>875</v>
      </c>
      <c r="N125" s="183">
        <v>263</v>
      </c>
      <c r="O125" s="183">
        <v>337</v>
      </c>
      <c r="P125" s="183">
        <v>201</v>
      </c>
      <c r="Q125" s="183">
        <v>279</v>
      </c>
      <c r="R125" s="184">
        <v>267</v>
      </c>
      <c r="S125" s="185" t="s">
        <v>60</v>
      </c>
      <c r="T125" s="183">
        <v>167</v>
      </c>
    </row>
    <row r="126" spans="1:23" x14ac:dyDescent="0.25">
      <c r="A126" s="174" t="str">
        <f>A$4</f>
        <v>Орехово-Зуевский м.р.</v>
      </c>
      <c r="B126" s="175">
        <f>C121</f>
        <v>29</v>
      </c>
      <c r="C126" s="176">
        <f>C122</f>
        <v>53</v>
      </c>
      <c r="D126" s="176">
        <v>982</v>
      </c>
      <c r="E126" s="177"/>
      <c r="F126" s="182" t="s">
        <v>53</v>
      </c>
      <c r="G126" s="186" t="s">
        <v>54</v>
      </c>
      <c r="H126" s="186" t="s">
        <v>54</v>
      </c>
      <c r="I126" s="183">
        <v>737</v>
      </c>
      <c r="J126" s="186" t="s">
        <v>54</v>
      </c>
      <c r="K126" s="186" t="s">
        <v>54</v>
      </c>
      <c r="L126" s="183">
        <v>332</v>
      </c>
      <c r="M126" s="186" t="s">
        <v>54</v>
      </c>
      <c r="N126" s="186" t="s">
        <v>54</v>
      </c>
      <c r="O126" s="186" t="s">
        <v>54</v>
      </c>
      <c r="P126" s="183">
        <v>210</v>
      </c>
      <c r="Q126" s="183">
        <f>SUMIFS(Q4:Q115,$F$4:$F115,$F$6,$F$4:$F115,$F$6)</f>
        <v>40</v>
      </c>
      <c r="R126" s="184">
        <v>497</v>
      </c>
      <c r="S126" s="185" t="s">
        <v>61</v>
      </c>
      <c r="T126" s="183">
        <v>478</v>
      </c>
    </row>
    <row r="127" spans="1:23" ht="15.75" thickBot="1" x14ac:dyDescent="0.3">
      <c r="A127" s="174" t="str">
        <f>A$4</f>
        <v>Орехово-Зуевский м.р.</v>
      </c>
      <c r="B127" s="175">
        <f>C121</f>
        <v>29</v>
      </c>
      <c r="C127" s="176">
        <f>C122</f>
        <v>53</v>
      </c>
      <c r="D127" s="176">
        <v>982</v>
      </c>
      <c r="E127" s="177"/>
      <c r="F127" s="187" t="s">
        <v>54</v>
      </c>
      <c r="G127" s="188" t="s">
        <v>54</v>
      </c>
      <c r="H127" s="188" t="s">
        <v>54</v>
      </c>
      <c r="I127" s="188" t="s">
        <v>54</v>
      </c>
      <c r="J127" s="188" t="s">
        <v>54</v>
      </c>
      <c r="K127" s="188" t="s">
        <v>54</v>
      </c>
      <c r="L127" s="188" t="s">
        <v>54</v>
      </c>
      <c r="M127" s="188" t="s">
        <v>54</v>
      </c>
      <c r="N127" s="188" t="s">
        <v>54</v>
      </c>
      <c r="O127" s="188" t="s">
        <v>54</v>
      </c>
      <c r="P127" s="188" t="s">
        <v>54</v>
      </c>
      <c r="Q127" s="188" t="s">
        <v>54</v>
      </c>
      <c r="R127" s="189" t="s">
        <v>54</v>
      </c>
      <c r="S127" s="190" t="s">
        <v>62</v>
      </c>
      <c r="T127" s="191">
        <v>308</v>
      </c>
    </row>
    <row r="128" spans="1:23" ht="15.75" thickBot="1" x14ac:dyDescent="0.3">
      <c r="A128" s="37"/>
      <c r="B128" s="37"/>
      <c r="C128" s="37"/>
      <c r="D128" s="37"/>
      <c r="E128" s="37"/>
      <c r="F128" s="62"/>
      <c r="G128" s="63">
        <f t="shared" ref="G128:R128" si="20">SUM(G124:G127)</f>
        <v>982</v>
      </c>
      <c r="H128" s="63">
        <f t="shared" si="20"/>
        <v>982</v>
      </c>
      <c r="I128" s="63">
        <f t="shared" si="20"/>
        <v>982</v>
      </c>
      <c r="J128" s="63">
        <f t="shared" si="20"/>
        <v>982</v>
      </c>
      <c r="K128" s="63">
        <f t="shared" si="20"/>
        <v>982</v>
      </c>
      <c r="L128" s="63">
        <f t="shared" si="20"/>
        <v>982</v>
      </c>
      <c r="M128" s="63">
        <f t="shared" si="20"/>
        <v>982</v>
      </c>
      <c r="N128" s="63">
        <f t="shared" si="20"/>
        <v>504</v>
      </c>
      <c r="O128" s="63">
        <f t="shared" si="20"/>
        <v>478</v>
      </c>
      <c r="P128" s="63">
        <f t="shared" si="20"/>
        <v>502</v>
      </c>
      <c r="Q128" s="63">
        <f t="shared" si="20"/>
        <v>480</v>
      </c>
      <c r="R128" s="63">
        <f t="shared" si="20"/>
        <v>982</v>
      </c>
      <c r="S128" s="192" t="s">
        <v>68</v>
      </c>
      <c r="T128" s="193">
        <f>SUM(T124:T127)</f>
        <v>982</v>
      </c>
    </row>
    <row r="129" spans="2:20" ht="15.75" thickBot="1" x14ac:dyDescent="0.3">
      <c r="F129" s="335" t="s">
        <v>69</v>
      </c>
      <c r="G129" s="336"/>
      <c r="H129" s="336"/>
      <c r="I129" s="336"/>
      <c r="J129" s="336"/>
      <c r="K129" s="336"/>
      <c r="L129" s="336"/>
      <c r="M129" s="336"/>
      <c r="N129" s="336"/>
      <c r="O129" s="336"/>
      <c r="P129" s="336"/>
      <c r="Q129" s="336"/>
      <c r="R129" s="337"/>
      <c r="S129" s="338" t="s">
        <v>70</v>
      </c>
      <c r="T129" s="339"/>
    </row>
    <row r="130" spans="2:20" x14ac:dyDescent="0.25">
      <c r="F130" s="66" t="s">
        <v>71</v>
      </c>
      <c r="G130" s="216">
        <f>100/SUM(G124:G126)*G124</f>
        <v>28.615071283095723</v>
      </c>
      <c r="H130" s="220">
        <f t="shared" ref="H130:R130" si="21">100/SUM(H124:H126)*H124</f>
        <v>23.625254582484725</v>
      </c>
      <c r="I130" s="220">
        <f t="shared" si="21"/>
        <v>23.014256619144604</v>
      </c>
      <c r="J130" s="211">
        <f t="shared" si="21"/>
        <v>52.342158859470473</v>
      </c>
      <c r="K130" s="216">
        <f t="shared" si="21"/>
        <v>30.24439918533605</v>
      </c>
      <c r="L130" s="211">
        <f t="shared" si="21"/>
        <v>44.093686354378825</v>
      </c>
      <c r="M130" s="194">
        <f t="shared" si="21"/>
        <v>10.89613034623218</v>
      </c>
      <c r="N130" s="211">
        <f t="shared" si="21"/>
        <v>47.817460317460316</v>
      </c>
      <c r="O130" s="216">
        <f t="shared" si="21"/>
        <v>29.497907949790793</v>
      </c>
      <c r="P130" s="194">
        <f t="shared" si="21"/>
        <v>18.127490039840637</v>
      </c>
      <c r="Q130" s="216">
        <f t="shared" si="21"/>
        <v>33.541666666666671</v>
      </c>
      <c r="R130" s="220">
        <f t="shared" si="21"/>
        <v>22.19959266802444</v>
      </c>
      <c r="S130" s="68" t="s">
        <v>59</v>
      </c>
      <c r="T130" s="195">
        <f>100/SUM(T124:T127)*T124</f>
        <v>2.9531568228105907</v>
      </c>
    </row>
    <row r="131" spans="2:20" x14ac:dyDescent="0.25">
      <c r="F131" s="70" t="s">
        <v>72</v>
      </c>
      <c r="G131" s="217">
        <f>100/SUM(G124:G126)*G125</f>
        <v>71.384928716904284</v>
      </c>
      <c r="H131" s="221">
        <f t="shared" ref="H131:R131" si="22">100/SUM(H124:H126)*H125</f>
        <v>76.374745417515285</v>
      </c>
      <c r="I131" s="221">
        <f t="shared" si="22"/>
        <v>1.934826883910387</v>
      </c>
      <c r="J131" s="212">
        <f t="shared" si="22"/>
        <v>47.657841140529534</v>
      </c>
      <c r="K131" s="217">
        <f t="shared" si="22"/>
        <v>69.75560081466395</v>
      </c>
      <c r="L131" s="212">
        <f t="shared" si="22"/>
        <v>22.097759674134419</v>
      </c>
      <c r="M131" s="152">
        <f t="shared" si="22"/>
        <v>89.103869653767831</v>
      </c>
      <c r="N131" s="212">
        <f t="shared" si="22"/>
        <v>52.182539682539677</v>
      </c>
      <c r="O131" s="217">
        <f t="shared" si="22"/>
        <v>70.5020920502092</v>
      </c>
      <c r="P131" s="152">
        <f t="shared" si="22"/>
        <v>40.039840637450197</v>
      </c>
      <c r="Q131" s="217">
        <f t="shared" si="22"/>
        <v>58.125</v>
      </c>
      <c r="R131" s="221">
        <f t="shared" si="22"/>
        <v>27.189409368635438</v>
      </c>
      <c r="S131" s="71" t="s">
        <v>60</v>
      </c>
      <c r="T131" s="196">
        <f>100/SUM(T124:T127)*T125</f>
        <v>17.006109979633404</v>
      </c>
    </row>
    <row r="132" spans="2:20" x14ac:dyDescent="0.25">
      <c r="F132" s="70" t="s">
        <v>73</v>
      </c>
      <c r="G132" s="250" t="s">
        <v>54</v>
      </c>
      <c r="H132" s="224" t="s">
        <v>54</v>
      </c>
      <c r="I132" s="221">
        <f>100/SUM(I124:I126)*I126</f>
        <v>75.050916496945021</v>
      </c>
      <c r="J132" s="213" t="s">
        <v>54</v>
      </c>
      <c r="K132" s="250" t="s">
        <v>54</v>
      </c>
      <c r="L132" s="212">
        <f>100/SUM(L124:L126)*L126</f>
        <v>33.808553971486766</v>
      </c>
      <c r="M132" s="197" t="s">
        <v>54</v>
      </c>
      <c r="N132" s="213" t="s">
        <v>54</v>
      </c>
      <c r="O132" s="250" t="s">
        <v>54</v>
      </c>
      <c r="P132" s="152">
        <f>100/SUM(P124:P126)*P126</f>
        <v>41.832669322709158</v>
      </c>
      <c r="Q132" s="217">
        <f>100/SUM(Q124:Q126)*Q126</f>
        <v>8.3333333333333339</v>
      </c>
      <c r="R132" s="225">
        <f>100/SUM(R124:R126)*R126</f>
        <v>50.610997963340125</v>
      </c>
      <c r="S132" s="71" t="s">
        <v>61</v>
      </c>
      <c r="T132" s="196">
        <f>100/SUM(T124:T127)*T126</f>
        <v>48.676171079429736</v>
      </c>
    </row>
    <row r="133" spans="2:20" ht="15.75" thickBot="1" x14ac:dyDescent="0.3">
      <c r="F133" s="208" t="s">
        <v>54</v>
      </c>
      <c r="G133" s="218" t="s">
        <v>54</v>
      </c>
      <c r="H133" s="222" t="s">
        <v>54</v>
      </c>
      <c r="I133" s="222" t="s">
        <v>54</v>
      </c>
      <c r="J133" s="214" t="s">
        <v>54</v>
      </c>
      <c r="K133" s="218" t="s">
        <v>54</v>
      </c>
      <c r="L133" s="214" t="s">
        <v>54</v>
      </c>
      <c r="M133" s="209" t="s">
        <v>54</v>
      </c>
      <c r="N133" s="214" t="s">
        <v>54</v>
      </c>
      <c r="O133" s="218" t="s">
        <v>54</v>
      </c>
      <c r="P133" s="209" t="s">
        <v>54</v>
      </c>
      <c r="Q133" s="218" t="s">
        <v>54</v>
      </c>
      <c r="R133" s="226" t="s">
        <v>54</v>
      </c>
      <c r="S133" s="74" t="s">
        <v>62</v>
      </c>
      <c r="T133" s="198">
        <f>100/SUM(T124:T127)*T127</f>
        <v>31.364562118126276</v>
      </c>
    </row>
    <row r="134" spans="2:20" ht="45" x14ac:dyDescent="0.25">
      <c r="F134" s="131" t="s">
        <v>78</v>
      </c>
      <c r="G134" s="251">
        <v>28.615071283095723</v>
      </c>
      <c r="H134" s="252">
        <v>23.625254582484725</v>
      </c>
      <c r="I134" s="252">
        <v>23.014256619144604</v>
      </c>
      <c r="J134" s="249">
        <v>52.342158859470473</v>
      </c>
      <c r="K134" s="251">
        <v>30.24439918533605</v>
      </c>
      <c r="L134" s="249">
        <v>44.093686354378825</v>
      </c>
      <c r="M134" s="112">
        <v>10.89613034623218</v>
      </c>
      <c r="N134" s="249">
        <v>47.817460317460316</v>
      </c>
      <c r="O134" s="251">
        <v>29.497907949790793</v>
      </c>
      <c r="P134" s="112">
        <v>18.127490039840637</v>
      </c>
      <c r="Q134" s="251">
        <v>33.541666666666671</v>
      </c>
      <c r="R134" s="252">
        <v>22.19959266802444</v>
      </c>
    </row>
    <row r="136" spans="2:20" ht="18.75" x14ac:dyDescent="0.3">
      <c r="B136" s="136" t="s">
        <v>79</v>
      </c>
    </row>
    <row r="137" spans="2:20" ht="18.75" x14ac:dyDescent="0.3">
      <c r="B137" s="137" t="s">
        <v>124</v>
      </c>
      <c r="C137" s="137"/>
      <c r="D137" s="137"/>
      <c r="E137" s="137"/>
      <c r="F137" s="137"/>
      <c r="G137" s="138"/>
      <c r="H137" s="138"/>
      <c r="I137" s="138"/>
      <c r="J137" s="138"/>
    </row>
    <row r="138" spans="2:20" ht="18.75" x14ac:dyDescent="0.3">
      <c r="B138" s="140" t="s">
        <v>125</v>
      </c>
      <c r="C138" s="140"/>
      <c r="D138" s="140"/>
      <c r="E138" s="140"/>
      <c r="F138" s="140"/>
      <c r="G138" s="140"/>
      <c r="H138" s="140"/>
      <c r="I138" s="140"/>
      <c r="J138" s="140"/>
      <c r="K138" s="141"/>
      <c r="L138" s="141"/>
      <c r="M138" s="141"/>
    </row>
    <row r="139" spans="2:20" ht="18.75" x14ac:dyDescent="0.3">
      <c r="B139" s="142" t="s">
        <v>126</v>
      </c>
      <c r="C139" s="142"/>
      <c r="D139" s="142"/>
      <c r="E139" s="142"/>
      <c r="F139" s="142"/>
      <c r="G139" s="142"/>
      <c r="H139" s="142"/>
      <c r="I139" s="142"/>
      <c r="J139" s="143"/>
      <c r="K139" s="143"/>
    </row>
  </sheetData>
  <mergeCells count="15">
    <mergeCell ref="F129:R129"/>
    <mergeCell ref="S129:T129"/>
    <mergeCell ref="A1:T1"/>
    <mergeCell ref="A2:A3"/>
    <mergeCell ref="B2:B3"/>
    <mergeCell ref="C2:C3"/>
    <mergeCell ref="D2:D3"/>
    <mergeCell ref="E2:E3"/>
    <mergeCell ref="F2:R2"/>
    <mergeCell ref="S2:U2"/>
    <mergeCell ref="A121:B121"/>
    <mergeCell ref="F121:T121"/>
    <mergeCell ref="A122:B122"/>
    <mergeCell ref="F122:R122"/>
    <mergeCell ref="S122:T122"/>
  </mergeCells>
  <dataValidations count="1">
    <dataValidation allowBlank="1" showInputMessage="1" showErrorMessage="1" promptTitle="муниципальное образование" sqref="A123 IW123 SS123 ACO123 AMK123 AWG123 BGC123 BPY123 BZU123 CJQ123 CTM123 DDI123 DNE123 DXA123 EGW123 EQS123 FAO123 FKK123 FUG123 GEC123 GNY123 GXU123 HHQ123 HRM123 IBI123 ILE123 IVA123 JEW123 JOS123 JYO123 KIK123 KSG123 LCC123 LLY123 LVU123 MFQ123 MPM123 MZI123 NJE123 NTA123 OCW123 OMS123 OWO123 PGK123 PQG123 QAC123 QJY123 QTU123 RDQ123 RNM123 RXI123 SHE123 SRA123 TAW123 TKS123 TUO123 UEK123 UOG123 UYC123 VHY123 VRU123 WBQ123 WLM123 WVI123 A65659 IW65659 SS65659 ACO65659 AMK65659 AWG65659 BGC65659 BPY65659 BZU65659 CJQ65659 CTM65659 DDI65659 DNE65659 DXA65659 EGW65659 EQS65659 FAO65659 FKK65659 FUG65659 GEC65659 GNY65659 GXU65659 HHQ65659 HRM65659 IBI65659 ILE65659 IVA65659 JEW65659 JOS65659 JYO65659 KIK65659 KSG65659 LCC65659 LLY65659 LVU65659 MFQ65659 MPM65659 MZI65659 NJE65659 NTA65659 OCW65659 OMS65659 OWO65659 PGK65659 PQG65659 QAC65659 QJY65659 QTU65659 RDQ65659 RNM65659 RXI65659 SHE65659 SRA65659 TAW65659 TKS65659 TUO65659 UEK65659 UOG65659 UYC65659 VHY65659 VRU65659 WBQ65659 WLM65659 WVI65659 A131195 IW131195 SS131195 ACO131195 AMK131195 AWG131195 BGC131195 BPY131195 BZU131195 CJQ131195 CTM131195 DDI131195 DNE131195 DXA131195 EGW131195 EQS131195 FAO131195 FKK131195 FUG131195 GEC131195 GNY131195 GXU131195 HHQ131195 HRM131195 IBI131195 ILE131195 IVA131195 JEW131195 JOS131195 JYO131195 KIK131195 KSG131195 LCC131195 LLY131195 LVU131195 MFQ131195 MPM131195 MZI131195 NJE131195 NTA131195 OCW131195 OMS131195 OWO131195 PGK131195 PQG131195 QAC131195 QJY131195 QTU131195 RDQ131195 RNM131195 RXI131195 SHE131195 SRA131195 TAW131195 TKS131195 TUO131195 UEK131195 UOG131195 UYC131195 VHY131195 VRU131195 WBQ131195 WLM131195 WVI131195 A196731 IW196731 SS196731 ACO196731 AMK196731 AWG196731 BGC196731 BPY196731 BZU196731 CJQ196731 CTM196731 DDI196731 DNE196731 DXA196731 EGW196731 EQS196731 FAO196731 FKK196731 FUG196731 GEC196731 GNY196731 GXU196731 HHQ196731 HRM196731 IBI196731 ILE196731 IVA196731 JEW196731 JOS196731 JYO196731 KIK196731 KSG196731 LCC196731 LLY196731 LVU196731 MFQ196731 MPM196731 MZI196731 NJE196731 NTA196731 OCW196731 OMS196731 OWO196731 PGK196731 PQG196731 QAC196731 QJY196731 QTU196731 RDQ196731 RNM196731 RXI196731 SHE196731 SRA196731 TAW196731 TKS196731 TUO196731 UEK196731 UOG196731 UYC196731 VHY196731 VRU196731 WBQ196731 WLM196731 WVI196731 A262267 IW262267 SS262267 ACO262267 AMK262267 AWG262267 BGC262267 BPY262267 BZU262267 CJQ262267 CTM262267 DDI262267 DNE262267 DXA262267 EGW262267 EQS262267 FAO262267 FKK262267 FUG262267 GEC262267 GNY262267 GXU262267 HHQ262267 HRM262267 IBI262267 ILE262267 IVA262267 JEW262267 JOS262267 JYO262267 KIK262267 KSG262267 LCC262267 LLY262267 LVU262267 MFQ262267 MPM262267 MZI262267 NJE262267 NTA262267 OCW262267 OMS262267 OWO262267 PGK262267 PQG262267 QAC262267 QJY262267 QTU262267 RDQ262267 RNM262267 RXI262267 SHE262267 SRA262267 TAW262267 TKS262267 TUO262267 UEK262267 UOG262267 UYC262267 VHY262267 VRU262267 WBQ262267 WLM262267 WVI262267 A327803 IW327803 SS327803 ACO327803 AMK327803 AWG327803 BGC327803 BPY327803 BZU327803 CJQ327803 CTM327803 DDI327803 DNE327803 DXA327803 EGW327803 EQS327803 FAO327803 FKK327803 FUG327803 GEC327803 GNY327803 GXU327803 HHQ327803 HRM327803 IBI327803 ILE327803 IVA327803 JEW327803 JOS327803 JYO327803 KIK327803 KSG327803 LCC327803 LLY327803 LVU327803 MFQ327803 MPM327803 MZI327803 NJE327803 NTA327803 OCW327803 OMS327803 OWO327803 PGK327803 PQG327803 QAC327803 QJY327803 QTU327803 RDQ327803 RNM327803 RXI327803 SHE327803 SRA327803 TAW327803 TKS327803 TUO327803 UEK327803 UOG327803 UYC327803 VHY327803 VRU327803 WBQ327803 WLM327803 WVI327803 A393339 IW393339 SS393339 ACO393339 AMK393339 AWG393339 BGC393339 BPY393339 BZU393339 CJQ393339 CTM393339 DDI393339 DNE393339 DXA393339 EGW393339 EQS393339 FAO393339 FKK393339 FUG393339 GEC393339 GNY393339 GXU393339 HHQ393339 HRM393339 IBI393339 ILE393339 IVA393339 JEW393339 JOS393339 JYO393339 KIK393339 KSG393339 LCC393339 LLY393339 LVU393339 MFQ393339 MPM393339 MZI393339 NJE393339 NTA393339 OCW393339 OMS393339 OWO393339 PGK393339 PQG393339 QAC393339 QJY393339 QTU393339 RDQ393339 RNM393339 RXI393339 SHE393339 SRA393339 TAW393339 TKS393339 TUO393339 UEK393339 UOG393339 UYC393339 VHY393339 VRU393339 WBQ393339 WLM393339 WVI393339 A458875 IW458875 SS458875 ACO458875 AMK458875 AWG458875 BGC458875 BPY458875 BZU458875 CJQ458875 CTM458875 DDI458875 DNE458875 DXA458875 EGW458875 EQS458875 FAO458875 FKK458875 FUG458875 GEC458875 GNY458875 GXU458875 HHQ458875 HRM458875 IBI458875 ILE458875 IVA458875 JEW458875 JOS458875 JYO458875 KIK458875 KSG458875 LCC458875 LLY458875 LVU458875 MFQ458875 MPM458875 MZI458875 NJE458875 NTA458875 OCW458875 OMS458875 OWO458875 PGK458875 PQG458875 QAC458875 QJY458875 QTU458875 RDQ458875 RNM458875 RXI458875 SHE458875 SRA458875 TAW458875 TKS458875 TUO458875 UEK458875 UOG458875 UYC458875 VHY458875 VRU458875 WBQ458875 WLM458875 WVI458875 A524411 IW524411 SS524411 ACO524411 AMK524411 AWG524411 BGC524411 BPY524411 BZU524411 CJQ524411 CTM524411 DDI524411 DNE524411 DXA524411 EGW524411 EQS524411 FAO524411 FKK524411 FUG524411 GEC524411 GNY524411 GXU524411 HHQ524411 HRM524411 IBI524411 ILE524411 IVA524411 JEW524411 JOS524411 JYO524411 KIK524411 KSG524411 LCC524411 LLY524411 LVU524411 MFQ524411 MPM524411 MZI524411 NJE524411 NTA524411 OCW524411 OMS524411 OWO524411 PGK524411 PQG524411 QAC524411 QJY524411 QTU524411 RDQ524411 RNM524411 RXI524411 SHE524411 SRA524411 TAW524411 TKS524411 TUO524411 UEK524411 UOG524411 UYC524411 VHY524411 VRU524411 WBQ524411 WLM524411 WVI524411 A589947 IW589947 SS589947 ACO589947 AMK589947 AWG589947 BGC589947 BPY589947 BZU589947 CJQ589947 CTM589947 DDI589947 DNE589947 DXA589947 EGW589947 EQS589947 FAO589947 FKK589947 FUG589947 GEC589947 GNY589947 GXU589947 HHQ589947 HRM589947 IBI589947 ILE589947 IVA589947 JEW589947 JOS589947 JYO589947 KIK589947 KSG589947 LCC589947 LLY589947 LVU589947 MFQ589947 MPM589947 MZI589947 NJE589947 NTA589947 OCW589947 OMS589947 OWO589947 PGK589947 PQG589947 QAC589947 QJY589947 QTU589947 RDQ589947 RNM589947 RXI589947 SHE589947 SRA589947 TAW589947 TKS589947 TUO589947 UEK589947 UOG589947 UYC589947 VHY589947 VRU589947 WBQ589947 WLM589947 WVI589947 A655483 IW655483 SS655483 ACO655483 AMK655483 AWG655483 BGC655483 BPY655483 BZU655483 CJQ655483 CTM655483 DDI655483 DNE655483 DXA655483 EGW655483 EQS655483 FAO655483 FKK655483 FUG655483 GEC655483 GNY655483 GXU655483 HHQ655483 HRM655483 IBI655483 ILE655483 IVA655483 JEW655483 JOS655483 JYO655483 KIK655483 KSG655483 LCC655483 LLY655483 LVU655483 MFQ655483 MPM655483 MZI655483 NJE655483 NTA655483 OCW655483 OMS655483 OWO655483 PGK655483 PQG655483 QAC655483 QJY655483 QTU655483 RDQ655483 RNM655483 RXI655483 SHE655483 SRA655483 TAW655483 TKS655483 TUO655483 UEK655483 UOG655483 UYC655483 VHY655483 VRU655483 WBQ655483 WLM655483 WVI655483 A721019 IW721019 SS721019 ACO721019 AMK721019 AWG721019 BGC721019 BPY721019 BZU721019 CJQ721019 CTM721019 DDI721019 DNE721019 DXA721019 EGW721019 EQS721019 FAO721019 FKK721019 FUG721019 GEC721019 GNY721019 GXU721019 HHQ721019 HRM721019 IBI721019 ILE721019 IVA721019 JEW721019 JOS721019 JYO721019 KIK721019 KSG721019 LCC721019 LLY721019 LVU721019 MFQ721019 MPM721019 MZI721019 NJE721019 NTA721019 OCW721019 OMS721019 OWO721019 PGK721019 PQG721019 QAC721019 QJY721019 QTU721019 RDQ721019 RNM721019 RXI721019 SHE721019 SRA721019 TAW721019 TKS721019 TUO721019 UEK721019 UOG721019 UYC721019 VHY721019 VRU721019 WBQ721019 WLM721019 WVI721019 A786555 IW786555 SS786555 ACO786555 AMK786555 AWG786555 BGC786555 BPY786555 BZU786555 CJQ786555 CTM786555 DDI786555 DNE786555 DXA786555 EGW786555 EQS786555 FAO786555 FKK786555 FUG786555 GEC786555 GNY786555 GXU786555 HHQ786555 HRM786555 IBI786555 ILE786555 IVA786555 JEW786555 JOS786555 JYO786555 KIK786555 KSG786555 LCC786555 LLY786555 LVU786555 MFQ786555 MPM786555 MZI786555 NJE786555 NTA786555 OCW786555 OMS786555 OWO786555 PGK786555 PQG786555 QAC786555 QJY786555 QTU786555 RDQ786555 RNM786555 RXI786555 SHE786555 SRA786555 TAW786555 TKS786555 TUO786555 UEK786555 UOG786555 UYC786555 VHY786555 VRU786555 WBQ786555 WLM786555 WVI786555 A852091 IW852091 SS852091 ACO852091 AMK852091 AWG852091 BGC852091 BPY852091 BZU852091 CJQ852091 CTM852091 DDI852091 DNE852091 DXA852091 EGW852091 EQS852091 FAO852091 FKK852091 FUG852091 GEC852091 GNY852091 GXU852091 HHQ852091 HRM852091 IBI852091 ILE852091 IVA852091 JEW852091 JOS852091 JYO852091 KIK852091 KSG852091 LCC852091 LLY852091 LVU852091 MFQ852091 MPM852091 MZI852091 NJE852091 NTA852091 OCW852091 OMS852091 OWO852091 PGK852091 PQG852091 QAC852091 QJY852091 QTU852091 RDQ852091 RNM852091 RXI852091 SHE852091 SRA852091 TAW852091 TKS852091 TUO852091 UEK852091 UOG852091 UYC852091 VHY852091 VRU852091 WBQ852091 WLM852091 WVI852091 A917627 IW917627 SS917627 ACO917627 AMK917627 AWG917627 BGC917627 BPY917627 BZU917627 CJQ917627 CTM917627 DDI917627 DNE917627 DXA917627 EGW917627 EQS917627 FAO917627 FKK917627 FUG917627 GEC917627 GNY917627 GXU917627 HHQ917627 HRM917627 IBI917627 ILE917627 IVA917627 JEW917627 JOS917627 JYO917627 KIK917627 KSG917627 LCC917627 LLY917627 LVU917627 MFQ917627 MPM917627 MZI917627 NJE917627 NTA917627 OCW917627 OMS917627 OWO917627 PGK917627 PQG917627 QAC917627 QJY917627 QTU917627 RDQ917627 RNM917627 RXI917627 SHE917627 SRA917627 TAW917627 TKS917627 TUO917627 UEK917627 UOG917627 UYC917627 VHY917627 VRU917627 WBQ917627 WLM917627 WVI917627 A983163 IW983163 SS983163 ACO983163 AMK983163 AWG983163 BGC983163 BPY983163 BZU983163 CJQ983163 CTM983163 DDI983163 DNE983163 DXA983163 EGW983163 EQS983163 FAO983163 FKK983163 FUG983163 GEC983163 GNY983163 GXU983163 HHQ983163 HRM983163 IBI983163 ILE983163 IVA983163 JEW983163 JOS983163 JYO983163 KIK983163 KSG983163 LCC983163 LLY983163 LVU983163 MFQ983163 MPM983163 MZI983163 NJE983163 NTA983163 OCW983163 OMS983163 OWO983163 PGK983163 PQG983163 QAC983163 QJY983163 QTU983163 RDQ983163 RNM983163 RXI983163 SHE983163 SRA983163 TAW983163 TKS983163 TUO983163 UEK983163 UOG983163 UYC983163 VHY983163 VRU983163 WBQ983163 WLM983163 WVI983163 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Анализ_Общий</vt:lpstr>
      <vt:lpstr>Общий_ 1 кл.</vt:lpstr>
      <vt:lpstr>Задания_ 1 кл.</vt:lpstr>
      <vt:lpstr>Общий_ 2 кл.</vt:lpstr>
      <vt:lpstr>Задания_ 2 кл.</vt:lpstr>
      <vt:lpstr>Общий_ 3 кл.</vt:lpstr>
      <vt:lpstr>Задания_ 3 кл.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Владелец</dc:creator>
  <cp:lastModifiedBy>Валентина Кокина</cp:lastModifiedBy>
  <dcterms:created xsi:type="dcterms:W3CDTF">2018-06-18T07:04:14Z</dcterms:created>
  <dcterms:modified xsi:type="dcterms:W3CDTF">2018-06-20T12:18:15Z</dcterms:modified>
</cp:coreProperties>
</file>